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filterPrivacy="1" defaultThemeVersion="202300"/>
  <xr:revisionPtr revIDLastSave="0" documentId="13_ncr:1_{79235C18-2AAA-CE45-B005-D95BEC0ABBD3}" xr6:coauthVersionLast="47" xr6:coauthVersionMax="47" xr10:uidLastSave="{00000000-0000-0000-0000-000000000000}"/>
  <bookViews>
    <workbookView xWindow="39820" yWindow="1100" windowWidth="36980" windowHeight="19600" xr2:uid="{00000000-000D-0000-FFFF-FFFF00000000}"/>
  </bookViews>
  <sheets>
    <sheet name="Supplement_Overview" sheetId="8" r:id="rId1"/>
    <sheet name="README" sheetId="7" r:id="rId2"/>
    <sheet name="Parameters" sheetId="6" r:id="rId3"/>
    <sheet name="Workers" sheetId="5" r:id="rId4"/>
    <sheet name="Cutoff_Optimal" sheetId="4" r:id="rId5"/>
    <sheet name="Cutoff_Common_Benchmark" sheetId="12" r:id="rId6"/>
    <sheet name="Summary" sheetId="1" r:id="rId7"/>
    <sheet name="Figure1_Data" sheetId="11" r:id="rId8"/>
    <sheet name="Figure1" sheetId="10" r:id="rId9"/>
  </sheets>
  <definedNames>
    <definedName name="_xlnm._FilterDatabase" localSheetId="5" hidden="1">Cutoff_Common_Benchmark!$A$1:$D$1002</definedName>
    <definedName name="_xlnm._FilterDatabase" localSheetId="4" hidden="1">Cutoff_Optimal!$A$1:$D$1002</definedName>
    <definedName name="_xlnm._FilterDatabase" localSheetId="7" hidden="1">Figure1_Data!$A$1:$F$1001</definedName>
    <definedName name="_xlnm._FilterDatabase" localSheetId="2" hidden="1">Parameters!$A$1:$C$26</definedName>
    <definedName name="_xlnm._FilterDatabase" localSheetId="1" hidden="1">README!$A$1:$B$14</definedName>
    <definedName name="_xlnm._FilterDatabase" localSheetId="6" hidden="1">Summary!$A$1:$C$24</definedName>
    <definedName name="_xlnm._FilterDatabase" localSheetId="3" hidden="1">Workers!$A$1:$T$1001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 i="11" l="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32" i="11"/>
  <c r="B33" i="11"/>
  <c r="B34" i="11"/>
  <c r="B35" i="11"/>
  <c r="B36" i="11"/>
  <c r="B37" i="11"/>
  <c r="B38" i="11"/>
  <c r="B39" i="11"/>
  <c r="B40" i="11"/>
  <c r="B41" i="11"/>
  <c r="B42" i="11"/>
  <c r="B43" i="11"/>
  <c r="B44" i="11"/>
  <c r="B45" i="11"/>
  <c r="B46" i="11"/>
  <c r="B47" i="11"/>
  <c r="B48" i="11"/>
  <c r="B49" i="11"/>
  <c r="B50" i="11"/>
  <c r="B51" i="11"/>
  <c r="B52" i="11"/>
  <c r="B53" i="11"/>
  <c r="B54" i="11"/>
  <c r="B55" i="11"/>
  <c r="B56" i="11"/>
  <c r="B57" i="11"/>
  <c r="B58" i="11"/>
  <c r="B59" i="11"/>
  <c r="B60" i="11"/>
  <c r="B61" i="11"/>
  <c r="B62" i="11"/>
  <c r="B63" i="11"/>
  <c r="B64" i="11"/>
  <c r="B65" i="11"/>
  <c r="B66" i="11"/>
  <c r="B67" i="11"/>
  <c r="B68" i="11"/>
  <c r="B69" i="11"/>
  <c r="B70" i="11"/>
  <c r="B71" i="11"/>
  <c r="B72" i="11"/>
  <c r="B73" i="11"/>
  <c r="B74" i="11"/>
  <c r="B75" i="11"/>
  <c r="B76" i="11"/>
  <c r="B77" i="11"/>
  <c r="B78" i="11"/>
  <c r="B79" i="11"/>
  <c r="B80" i="11"/>
  <c r="B81" i="11"/>
  <c r="B82" i="11"/>
  <c r="B83" i="11"/>
  <c r="B84" i="11"/>
  <c r="B85" i="11"/>
  <c r="B86" i="11"/>
  <c r="B87" i="11"/>
  <c r="B88" i="11"/>
  <c r="B89" i="11"/>
  <c r="B90" i="11"/>
  <c r="B91" i="11"/>
  <c r="B92" i="11"/>
  <c r="B93" i="11"/>
  <c r="B94" i="11"/>
  <c r="B95" i="11"/>
  <c r="B96" i="11"/>
  <c r="B97" i="11"/>
  <c r="B98" i="11"/>
  <c r="B99" i="11"/>
  <c r="B100" i="11"/>
  <c r="B101" i="11"/>
  <c r="B102" i="11"/>
  <c r="B103" i="11"/>
  <c r="B104" i="11"/>
  <c r="B105" i="11"/>
  <c r="B106" i="11"/>
  <c r="B107" i="11"/>
  <c r="B108" i="11"/>
  <c r="B109" i="11"/>
  <c r="B110" i="11"/>
  <c r="B111" i="11"/>
  <c r="B112" i="11"/>
  <c r="B113" i="11"/>
  <c r="B114" i="11"/>
  <c r="B115" i="11"/>
  <c r="B116" i="11"/>
  <c r="B117" i="11"/>
  <c r="B118" i="11"/>
  <c r="B119" i="11"/>
  <c r="B120" i="11"/>
  <c r="B121" i="11"/>
  <c r="B122" i="11"/>
  <c r="B123" i="11"/>
  <c r="B124" i="11"/>
  <c r="B125" i="11"/>
  <c r="B126" i="11"/>
  <c r="B127" i="11"/>
  <c r="B128" i="11"/>
  <c r="B129" i="11"/>
  <c r="B130" i="11"/>
  <c r="B131" i="11"/>
  <c r="B132" i="11"/>
  <c r="B133" i="11"/>
  <c r="B134" i="11"/>
  <c r="B135" i="11"/>
  <c r="B136" i="11"/>
  <c r="B137" i="11"/>
  <c r="B138" i="11"/>
  <c r="B139" i="11"/>
  <c r="B140" i="11"/>
  <c r="B141" i="11"/>
  <c r="B142" i="11"/>
  <c r="B143" i="11"/>
  <c r="B144" i="11"/>
  <c r="B145" i="11"/>
  <c r="B146" i="11"/>
  <c r="B147" i="11"/>
  <c r="B148" i="11"/>
  <c r="B149" i="11"/>
  <c r="B150" i="11"/>
  <c r="B151" i="11"/>
  <c r="B152" i="11"/>
  <c r="B153" i="11"/>
  <c r="B154" i="11"/>
  <c r="B155" i="11"/>
  <c r="B156" i="11"/>
  <c r="B157" i="11"/>
  <c r="B158" i="11"/>
  <c r="B159" i="11"/>
  <c r="B160" i="11"/>
  <c r="B161" i="11"/>
  <c r="B162" i="11"/>
  <c r="B163" i="11"/>
  <c r="B164" i="11"/>
  <c r="B165" i="11"/>
  <c r="B166" i="11"/>
  <c r="B167" i="11"/>
  <c r="B168" i="11"/>
  <c r="B169" i="11"/>
  <c r="B170" i="11"/>
  <c r="B171" i="11"/>
  <c r="B172" i="11"/>
  <c r="B173" i="11"/>
  <c r="B174" i="11"/>
  <c r="B175" i="11"/>
  <c r="B176" i="11"/>
  <c r="B177" i="11"/>
  <c r="B178" i="11"/>
  <c r="B179" i="11"/>
  <c r="B180" i="11"/>
  <c r="B181" i="11"/>
  <c r="B182" i="11"/>
  <c r="B183" i="11"/>
  <c r="B184" i="11"/>
  <c r="B185" i="11"/>
  <c r="B186" i="11"/>
  <c r="B187" i="11"/>
  <c r="B188" i="11"/>
  <c r="B189" i="11"/>
  <c r="B190" i="11"/>
  <c r="B191" i="11"/>
  <c r="B192" i="11"/>
  <c r="B193" i="11"/>
  <c r="B194" i="11"/>
  <c r="B195" i="11"/>
  <c r="B196" i="11"/>
  <c r="B197" i="11"/>
  <c r="B198" i="11"/>
  <c r="B199" i="11"/>
  <c r="B200" i="11"/>
  <c r="B201" i="11"/>
  <c r="B202" i="11"/>
  <c r="B203" i="11"/>
  <c r="B204" i="11"/>
  <c r="B205" i="11"/>
  <c r="B206" i="11"/>
  <c r="B207" i="11"/>
  <c r="B208" i="11"/>
  <c r="B209" i="11"/>
  <c r="B210" i="11"/>
  <c r="B211" i="11"/>
  <c r="B212" i="11"/>
  <c r="B213" i="11"/>
  <c r="B214" i="11"/>
  <c r="B215" i="11"/>
  <c r="B216" i="11"/>
  <c r="B217" i="11"/>
  <c r="B218" i="11"/>
  <c r="B219" i="11"/>
  <c r="B220" i="11"/>
  <c r="B221" i="11"/>
  <c r="B222" i="11"/>
  <c r="B223" i="11"/>
  <c r="B224" i="11"/>
  <c r="B225" i="11"/>
  <c r="B226" i="11"/>
  <c r="B227" i="11"/>
  <c r="B228" i="11"/>
  <c r="B229" i="11"/>
  <c r="B230" i="11"/>
  <c r="B231" i="11"/>
  <c r="B232" i="11"/>
  <c r="B233" i="11"/>
  <c r="B234" i="11"/>
  <c r="B235" i="11"/>
  <c r="B236" i="11"/>
  <c r="B237" i="11"/>
  <c r="B238" i="11"/>
  <c r="B239" i="11"/>
  <c r="B240" i="11"/>
  <c r="B241" i="11"/>
  <c r="B242" i="11"/>
  <c r="B243" i="11"/>
  <c r="B244" i="11"/>
  <c r="B245" i="11"/>
  <c r="B246" i="11"/>
  <c r="B247" i="11"/>
  <c r="B248" i="11"/>
  <c r="B249" i="11"/>
  <c r="B250" i="11"/>
  <c r="B251" i="11"/>
  <c r="B252" i="11"/>
  <c r="B253" i="11"/>
  <c r="B254" i="11"/>
  <c r="B255" i="11"/>
  <c r="B256" i="11"/>
  <c r="B257" i="11"/>
  <c r="B258" i="11"/>
  <c r="B259" i="11"/>
  <c r="B260" i="11"/>
  <c r="B261" i="11"/>
  <c r="B262" i="11"/>
  <c r="B263" i="11"/>
  <c r="B264" i="11"/>
  <c r="B265" i="11"/>
  <c r="B266" i="11"/>
  <c r="B267" i="11"/>
  <c r="B268" i="11"/>
  <c r="B269" i="11"/>
  <c r="B270" i="11"/>
  <c r="B271" i="11"/>
  <c r="B272" i="11"/>
  <c r="B273" i="11"/>
  <c r="B274" i="11"/>
  <c r="B275" i="11"/>
  <c r="B276" i="11"/>
  <c r="B277" i="11"/>
  <c r="B278" i="11"/>
  <c r="B279" i="11"/>
  <c r="B280" i="11"/>
  <c r="B281" i="11"/>
  <c r="B282" i="11"/>
  <c r="B283" i="11"/>
  <c r="B284" i="11"/>
  <c r="B285" i="11"/>
  <c r="B286" i="11"/>
  <c r="B287" i="11"/>
  <c r="B288" i="11"/>
  <c r="B289" i="11"/>
  <c r="B290" i="11"/>
  <c r="B291" i="11"/>
  <c r="B292" i="11"/>
  <c r="B293" i="11"/>
  <c r="B294" i="11"/>
  <c r="B295" i="11"/>
  <c r="B296" i="11"/>
  <c r="B297" i="11"/>
  <c r="B298" i="11"/>
  <c r="B299" i="11"/>
  <c r="B300" i="11"/>
  <c r="B301" i="11"/>
  <c r="B302" i="11"/>
  <c r="B303" i="11"/>
  <c r="B304" i="11"/>
  <c r="B305" i="11"/>
  <c r="B306" i="11"/>
  <c r="B307" i="11"/>
  <c r="B308" i="11"/>
  <c r="B309" i="11"/>
  <c r="B310" i="11"/>
  <c r="B311" i="11"/>
  <c r="B312" i="11"/>
  <c r="B313" i="11"/>
  <c r="B314" i="11"/>
  <c r="B315" i="11"/>
  <c r="B316" i="11"/>
  <c r="B317" i="11"/>
  <c r="B318" i="11"/>
  <c r="B319" i="11"/>
  <c r="B320" i="11"/>
  <c r="B321" i="11"/>
  <c r="B322" i="11"/>
  <c r="B323" i="11"/>
  <c r="B324" i="11"/>
  <c r="B325" i="11"/>
  <c r="B326" i="11"/>
  <c r="B327" i="11"/>
  <c r="B328" i="11"/>
  <c r="B329" i="11"/>
  <c r="B330" i="11"/>
  <c r="B331" i="11"/>
  <c r="B332" i="11"/>
  <c r="B333" i="11"/>
  <c r="B334" i="11"/>
  <c r="B335" i="11"/>
  <c r="B336" i="11"/>
  <c r="B337" i="11"/>
  <c r="B338" i="11"/>
  <c r="B339" i="11"/>
  <c r="B340" i="11"/>
  <c r="B341" i="11"/>
  <c r="B342" i="11"/>
  <c r="B343" i="11"/>
  <c r="B344" i="11"/>
  <c r="B345" i="11"/>
  <c r="B346" i="11"/>
  <c r="B347" i="11"/>
  <c r="B348" i="11"/>
  <c r="B349" i="11"/>
  <c r="B350" i="11"/>
  <c r="B351" i="11"/>
  <c r="B352" i="11"/>
  <c r="B353" i="11"/>
  <c r="B354" i="11"/>
  <c r="B355" i="11"/>
  <c r="B356" i="11"/>
  <c r="B357" i="11"/>
  <c r="B358" i="11"/>
  <c r="B359" i="11"/>
  <c r="B360" i="11"/>
  <c r="B361" i="11"/>
  <c r="B362" i="11"/>
  <c r="B363" i="11"/>
  <c r="B364" i="11"/>
  <c r="B365" i="11"/>
  <c r="B366" i="11"/>
  <c r="B367" i="11"/>
  <c r="B368" i="11"/>
  <c r="B369" i="11"/>
  <c r="B370" i="11"/>
  <c r="B371" i="11"/>
  <c r="B372" i="11"/>
  <c r="B373" i="11"/>
  <c r="B374" i="11"/>
  <c r="B375" i="11"/>
  <c r="B376" i="11"/>
  <c r="B377" i="11"/>
  <c r="B378" i="11"/>
  <c r="B379" i="11"/>
  <c r="B380" i="11"/>
  <c r="B381" i="11"/>
  <c r="B382" i="11"/>
  <c r="B383" i="11"/>
  <c r="B384" i="11"/>
  <c r="B385" i="11"/>
  <c r="B386" i="11"/>
  <c r="B387" i="11"/>
  <c r="B388" i="11"/>
  <c r="B389" i="11"/>
  <c r="B390" i="11"/>
  <c r="B391" i="11"/>
  <c r="B392" i="11"/>
  <c r="B393" i="11"/>
  <c r="B394" i="11"/>
  <c r="B395" i="11"/>
  <c r="B396" i="11"/>
  <c r="B397" i="11"/>
  <c r="B398" i="11"/>
  <c r="B399" i="11"/>
  <c r="B400" i="11"/>
  <c r="B401" i="11"/>
  <c r="B402" i="11"/>
  <c r="B403" i="11"/>
  <c r="B404" i="11"/>
  <c r="B405" i="11"/>
  <c r="B406" i="11"/>
  <c r="B407" i="11"/>
  <c r="B408" i="11"/>
  <c r="B409" i="11"/>
  <c r="B410" i="11"/>
  <c r="B411" i="11"/>
  <c r="B412" i="11"/>
  <c r="B413" i="11"/>
  <c r="B414" i="11"/>
  <c r="B415" i="11"/>
  <c r="B416" i="11"/>
  <c r="B417" i="11"/>
  <c r="B418" i="11"/>
  <c r="B419" i="11"/>
  <c r="B420" i="11"/>
  <c r="B421" i="11"/>
  <c r="B422" i="11"/>
  <c r="B423" i="11"/>
  <c r="B424" i="11"/>
  <c r="B425" i="11"/>
  <c r="B426" i="11"/>
  <c r="B427" i="11"/>
  <c r="B428" i="11"/>
  <c r="B429" i="11"/>
  <c r="B430" i="11"/>
  <c r="B431" i="11"/>
  <c r="B432" i="11"/>
  <c r="B433" i="11"/>
  <c r="B434" i="11"/>
  <c r="B435" i="11"/>
  <c r="B436" i="11"/>
  <c r="B437" i="11"/>
  <c r="B438" i="11"/>
  <c r="B439" i="11"/>
  <c r="B440" i="11"/>
  <c r="B441" i="11"/>
  <c r="B442" i="11"/>
  <c r="B443" i="11"/>
  <c r="B444" i="11"/>
  <c r="B445" i="11"/>
  <c r="B446" i="11"/>
  <c r="B447" i="11"/>
  <c r="B448" i="11"/>
  <c r="B449" i="11"/>
  <c r="B450" i="11"/>
  <c r="B451" i="11"/>
  <c r="B452" i="11"/>
  <c r="B453" i="11"/>
  <c r="B454" i="11"/>
  <c r="B455" i="11"/>
  <c r="B456" i="11"/>
  <c r="B457" i="11"/>
  <c r="B458" i="11"/>
  <c r="B459" i="11"/>
  <c r="B460" i="11"/>
  <c r="B461" i="11"/>
  <c r="B462" i="11"/>
  <c r="B463" i="11"/>
  <c r="B464" i="11"/>
  <c r="B465" i="11"/>
  <c r="B466" i="11"/>
  <c r="B467" i="11"/>
  <c r="B468" i="11"/>
  <c r="B469" i="11"/>
  <c r="B470" i="11"/>
  <c r="B471" i="11"/>
  <c r="B472" i="11"/>
  <c r="B473" i="11"/>
  <c r="B474" i="11"/>
  <c r="B475" i="11"/>
  <c r="B476" i="11"/>
  <c r="B477" i="11"/>
  <c r="B478" i="11"/>
  <c r="B479" i="11"/>
  <c r="B480" i="11"/>
  <c r="B481" i="11"/>
  <c r="B482" i="11"/>
  <c r="B483" i="11"/>
  <c r="B484" i="11"/>
  <c r="B485" i="11"/>
  <c r="B486" i="11"/>
  <c r="B487" i="11"/>
  <c r="B488" i="11"/>
  <c r="B489" i="11"/>
  <c r="B490" i="11"/>
  <c r="B491" i="11"/>
  <c r="B492" i="11"/>
  <c r="B493" i="11"/>
  <c r="B494" i="11"/>
  <c r="B495" i="11"/>
  <c r="B496" i="11"/>
  <c r="B497" i="11"/>
  <c r="B498" i="11"/>
  <c r="B499" i="11"/>
  <c r="B500" i="11"/>
  <c r="B501" i="11"/>
  <c r="B502" i="11"/>
  <c r="B503" i="11"/>
  <c r="B504" i="11"/>
  <c r="B505" i="11"/>
  <c r="B506" i="11"/>
  <c r="B507" i="11"/>
  <c r="B508" i="11"/>
  <c r="B509" i="11"/>
  <c r="B510" i="11"/>
  <c r="B511" i="11"/>
  <c r="B512" i="11"/>
  <c r="B513" i="11"/>
  <c r="B514" i="11"/>
  <c r="B515" i="11"/>
  <c r="B516" i="11"/>
  <c r="B517" i="11"/>
  <c r="B518" i="11"/>
  <c r="B519" i="11"/>
  <c r="B520" i="11"/>
  <c r="B521" i="11"/>
  <c r="B522" i="11"/>
  <c r="B523" i="11"/>
  <c r="B524" i="11"/>
  <c r="B525" i="11"/>
  <c r="B526" i="11"/>
  <c r="B527" i="11"/>
  <c r="B528" i="11"/>
  <c r="B529" i="11"/>
  <c r="B530" i="11"/>
  <c r="B531" i="11"/>
  <c r="B532" i="11"/>
  <c r="B533" i="11"/>
  <c r="B534" i="11"/>
  <c r="B535" i="11"/>
  <c r="B536" i="11"/>
  <c r="B537" i="11"/>
  <c r="B538" i="11"/>
  <c r="B539" i="11"/>
  <c r="B540" i="11"/>
  <c r="B541" i="11"/>
  <c r="B542" i="11"/>
  <c r="B543" i="11"/>
  <c r="B544" i="11"/>
  <c r="B545" i="11"/>
  <c r="B546" i="11"/>
  <c r="B547" i="11"/>
  <c r="B548" i="11"/>
  <c r="B549" i="11"/>
  <c r="B550" i="11"/>
  <c r="B551" i="11"/>
  <c r="B552" i="11"/>
  <c r="B553" i="11"/>
  <c r="B554" i="11"/>
  <c r="B555" i="11"/>
  <c r="B556" i="11"/>
  <c r="B557" i="11"/>
  <c r="B558" i="11"/>
  <c r="B559" i="11"/>
  <c r="B560" i="11"/>
  <c r="B561" i="11"/>
  <c r="B562" i="11"/>
  <c r="B563" i="11"/>
  <c r="B564" i="11"/>
  <c r="B565" i="11"/>
  <c r="B566" i="11"/>
  <c r="B567" i="11"/>
  <c r="B568" i="11"/>
  <c r="B569" i="11"/>
  <c r="B570" i="11"/>
  <c r="B571" i="11"/>
  <c r="B572" i="11"/>
  <c r="B573" i="11"/>
  <c r="B574" i="11"/>
  <c r="B575" i="11"/>
  <c r="B576" i="11"/>
  <c r="B577" i="11"/>
  <c r="B578" i="11"/>
  <c r="B579" i="11"/>
  <c r="B580" i="11"/>
  <c r="B581" i="11"/>
  <c r="B582" i="11"/>
  <c r="B583" i="11"/>
  <c r="B584" i="11"/>
  <c r="B585" i="11"/>
  <c r="B586" i="11"/>
  <c r="B587" i="11"/>
  <c r="B588" i="11"/>
  <c r="B589" i="11"/>
  <c r="B590" i="11"/>
  <c r="B591" i="11"/>
  <c r="B592" i="11"/>
  <c r="B593" i="11"/>
  <c r="B594" i="11"/>
  <c r="B595" i="11"/>
  <c r="B596" i="11"/>
  <c r="B597" i="11"/>
  <c r="B598" i="11"/>
  <c r="B599" i="11"/>
  <c r="B600" i="11"/>
  <c r="B601" i="11"/>
  <c r="B602" i="11"/>
  <c r="B603" i="11"/>
  <c r="B604" i="11"/>
  <c r="B605" i="11"/>
  <c r="B606" i="11"/>
  <c r="B607" i="11"/>
  <c r="B608" i="11"/>
  <c r="B609" i="11"/>
  <c r="B610" i="11"/>
  <c r="B611" i="11"/>
  <c r="B612" i="11"/>
  <c r="B613" i="11"/>
  <c r="B614" i="11"/>
  <c r="B615" i="11"/>
  <c r="B616" i="11"/>
  <c r="B617" i="11"/>
  <c r="B618" i="11"/>
  <c r="B619" i="11"/>
  <c r="B620" i="11"/>
  <c r="B621" i="11"/>
  <c r="B622" i="11"/>
  <c r="B623" i="11"/>
  <c r="B624" i="11"/>
  <c r="B625" i="11"/>
  <c r="B626" i="11"/>
  <c r="B627" i="11"/>
  <c r="B628" i="11"/>
  <c r="B629" i="11"/>
  <c r="B630" i="11"/>
  <c r="B631" i="11"/>
  <c r="B632" i="11"/>
  <c r="B633" i="11"/>
  <c r="B634" i="11"/>
  <c r="B635" i="11"/>
  <c r="B636" i="11"/>
  <c r="B637" i="11"/>
  <c r="B638" i="11"/>
  <c r="B639" i="11"/>
  <c r="B640" i="11"/>
  <c r="B641" i="11"/>
  <c r="B642" i="11"/>
  <c r="B643" i="11"/>
  <c r="B644" i="11"/>
  <c r="B645" i="11"/>
  <c r="B646" i="11"/>
  <c r="B647" i="11"/>
  <c r="B648" i="11"/>
  <c r="B649" i="11"/>
  <c r="B650" i="11"/>
  <c r="B651" i="11"/>
  <c r="B652" i="11"/>
  <c r="B653" i="11"/>
  <c r="B654" i="11"/>
  <c r="B655" i="11"/>
  <c r="B656" i="11"/>
  <c r="B657" i="11"/>
  <c r="B658" i="11"/>
  <c r="B659" i="11"/>
  <c r="B660" i="11"/>
  <c r="B661" i="11"/>
  <c r="B662" i="11"/>
  <c r="B663" i="11"/>
  <c r="B664" i="11"/>
  <c r="B665" i="11"/>
  <c r="B666" i="11"/>
  <c r="B667" i="11"/>
  <c r="B668" i="11"/>
  <c r="B669" i="11"/>
  <c r="B670" i="11"/>
  <c r="B671" i="11"/>
  <c r="B672" i="11"/>
  <c r="B673" i="11"/>
  <c r="B674" i="11"/>
  <c r="B675" i="11"/>
  <c r="B676" i="11"/>
  <c r="B677" i="11"/>
  <c r="B678" i="11"/>
  <c r="B679" i="11"/>
  <c r="B680" i="11"/>
  <c r="B681" i="11"/>
  <c r="B682" i="11"/>
  <c r="B683" i="11"/>
  <c r="B684" i="11"/>
  <c r="B685" i="11"/>
  <c r="B686" i="11"/>
  <c r="B687" i="11"/>
  <c r="B688" i="11"/>
  <c r="B689" i="11"/>
  <c r="B690" i="11"/>
  <c r="B691" i="11"/>
  <c r="B692" i="11"/>
  <c r="B693" i="11"/>
  <c r="B694" i="11"/>
  <c r="B695" i="11"/>
  <c r="B696" i="11"/>
  <c r="B697" i="11"/>
  <c r="B698" i="11"/>
  <c r="B699" i="11"/>
  <c r="B700" i="11"/>
  <c r="B701" i="11"/>
  <c r="B702" i="11"/>
  <c r="B703" i="11"/>
  <c r="B704" i="11"/>
  <c r="B705" i="11"/>
  <c r="B706" i="11"/>
  <c r="B707" i="11"/>
  <c r="B708" i="11"/>
  <c r="B709" i="11"/>
  <c r="B710" i="11"/>
  <c r="B711" i="11"/>
  <c r="B712" i="11"/>
  <c r="B713" i="11"/>
  <c r="B714" i="11"/>
  <c r="B715" i="11"/>
  <c r="B716" i="11"/>
  <c r="B717" i="11"/>
  <c r="B718" i="11"/>
  <c r="B719" i="11"/>
  <c r="B720" i="11"/>
  <c r="B721" i="11"/>
  <c r="B722" i="11"/>
  <c r="B723" i="11"/>
  <c r="B724" i="11"/>
  <c r="B725" i="11"/>
  <c r="B726" i="11"/>
  <c r="B727" i="11"/>
  <c r="B728" i="11"/>
  <c r="B729" i="11"/>
  <c r="B730" i="11"/>
  <c r="B731" i="11"/>
  <c r="B732" i="11"/>
  <c r="B733" i="11"/>
  <c r="B734" i="11"/>
  <c r="B735" i="11"/>
  <c r="B736" i="11"/>
  <c r="B737" i="11"/>
  <c r="B738" i="11"/>
  <c r="B739" i="11"/>
  <c r="B740" i="11"/>
  <c r="B741" i="11"/>
  <c r="B742" i="11"/>
  <c r="B743" i="11"/>
  <c r="B744" i="11"/>
  <c r="B745" i="11"/>
  <c r="B746" i="11"/>
  <c r="B747" i="11"/>
  <c r="B748" i="11"/>
  <c r="B749" i="11"/>
  <c r="B750" i="11"/>
  <c r="B751" i="11"/>
  <c r="B752" i="11"/>
  <c r="B753" i="11"/>
  <c r="B754" i="11"/>
  <c r="B755" i="11"/>
  <c r="B756" i="11"/>
  <c r="B757" i="11"/>
  <c r="B758" i="11"/>
  <c r="B759" i="11"/>
  <c r="B760" i="11"/>
  <c r="B761" i="11"/>
  <c r="B762" i="11"/>
  <c r="B763" i="11"/>
  <c r="B764" i="11"/>
  <c r="B765" i="11"/>
  <c r="B766" i="11"/>
  <c r="B767" i="11"/>
  <c r="B768" i="11"/>
  <c r="B769" i="11"/>
  <c r="B770" i="11"/>
  <c r="B771" i="11"/>
  <c r="B772" i="11"/>
  <c r="B773" i="11"/>
  <c r="B774" i="11"/>
  <c r="B775" i="11"/>
  <c r="B776" i="11"/>
  <c r="B777" i="11"/>
  <c r="B778" i="11"/>
  <c r="B779" i="11"/>
  <c r="B780" i="11"/>
  <c r="B781" i="11"/>
  <c r="B782" i="11"/>
  <c r="B783" i="11"/>
  <c r="B784" i="11"/>
  <c r="B785" i="11"/>
  <c r="B786" i="11"/>
  <c r="B787" i="11"/>
  <c r="B788" i="11"/>
  <c r="B789" i="11"/>
  <c r="B790" i="11"/>
  <c r="B791" i="11"/>
  <c r="B792" i="11"/>
  <c r="B793" i="11"/>
  <c r="B794" i="11"/>
  <c r="B795" i="11"/>
  <c r="B796" i="11"/>
  <c r="B797" i="11"/>
  <c r="B798" i="11"/>
  <c r="B799" i="11"/>
  <c r="B800" i="11"/>
  <c r="B801" i="11"/>
  <c r="B802" i="11"/>
  <c r="B803" i="11"/>
  <c r="B804" i="11"/>
  <c r="B805" i="11"/>
  <c r="B806" i="11"/>
  <c r="B807" i="11"/>
  <c r="B808" i="11"/>
  <c r="B809" i="11"/>
  <c r="B810" i="11"/>
  <c r="B811" i="11"/>
  <c r="B812" i="11"/>
  <c r="B813" i="11"/>
  <c r="B814" i="11"/>
  <c r="B815" i="11"/>
  <c r="B816" i="11"/>
  <c r="B817" i="11"/>
  <c r="B818" i="11"/>
  <c r="B819" i="11"/>
  <c r="B820" i="11"/>
  <c r="B821" i="11"/>
  <c r="B822" i="11"/>
  <c r="B823" i="11"/>
  <c r="B824" i="11"/>
  <c r="B825" i="11"/>
  <c r="B826" i="11"/>
  <c r="B827" i="11"/>
  <c r="B828" i="11"/>
  <c r="B829" i="11"/>
  <c r="B830" i="11"/>
  <c r="B831" i="11"/>
  <c r="B832" i="11"/>
  <c r="B833" i="11"/>
  <c r="B834" i="11"/>
  <c r="B835" i="11"/>
  <c r="B836" i="11"/>
  <c r="B837" i="11"/>
  <c r="B838" i="11"/>
  <c r="B839" i="11"/>
  <c r="B840" i="11"/>
  <c r="B841" i="11"/>
  <c r="B842" i="11"/>
  <c r="B843" i="11"/>
  <c r="B844" i="11"/>
  <c r="B845" i="11"/>
  <c r="B846" i="11"/>
  <c r="B847" i="11"/>
  <c r="B848" i="11"/>
  <c r="B849" i="11"/>
  <c r="B850" i="11"/>
  <c r="B851" i="11"/>
  <c r="B852" i="11"/>
  <c r="B853" i="11"/>
  <c r="B854" i="11"/>
  <c r="B855" i="11"/>
  <c r="B856" i="11"/>
  <c r="B857" i="11"/>
  <c r="B858" i="11"/>
  <c r="B859" i="11"/>
  <c r="B860" i="11"/>
  <c r="B861" i="11"/>
  <c r="B862" i="11"/>
  <c r="B863" i="11"/>
  <c r="B864" i="11"/>
  <c r="B865" i="11"/>
  <c r="B866" i="11"/>
  <c r="B867" i="11"/>
  <c r="B868" i="11"/>
  <c r="B869" i="11"/>
  <c r="B870" i="11"/>
  <c r="B871" i="11"/>
  <c r="B872" i="11"/>
  <c r="B873" i="11"/>
  <c r="B874" i="11"/>
  <c r="B875" i="11"/>
  <c r="B876" i="11"/>
  <c r="B877" i="11"/>
  <c r="B878" i="11"/>
  <c r="B879" i="11"/>
  <c r="B880" i="11"/>
  <c r="B881" i="11"/>
  <c r="B882" i="11"/>
  <c r="B883" i="11"/>
  <c r="B884" i="11"/>
  <c r="B885" i="11"/>
  <c r="B886" i="11"/>
  <c r="B887" i="11"/>
  <c r="B888" i="11"/>
  <c r="B889" i="11"/>
  <c r="B890" i="11"/>
  <c r="B891" i="11"/>
  <c r="B892" i="11"/>
  <c r="B893" i="11"/>
  <c r="B894" i="11"/>
  <c r="B895" i="11"/>
  <c r="B896" i="11"/>
  <c r="B897" i="11"/>
  <c r="B898" i="11"/>
  <c r="B899" i="11"/>
  <c r="B900" i="11"/>
  <c r="B901" i="11"/>
  <c r="B902" i="11"/>
  <c r="B903" i="11"/>
  <c r="B904" i="11"/>
  <c r="B905" i="11"/>
  <c r="B906" i="11"/>
  <c r="B907" i="11"/>
  <c r="B908" i="11"/>
  <c r="B909" i="11"/>
  <c r="B910" i="11"/>
  <c r="B911" i="11"/>
  <c r="B912" i="11"/>
  <c r="B913" i="11"/>
  <c r="B914" i="11"/>
  <c r="B915" i="11"/>
  <c r="B916" i="11"/>
  <c r="B917" i="11"/>
  <c r="B918" i="11"/>
  <c r="B919" i="11"/>
  <c r="B920" i="11"/>
  <c r="B921" i="11"/>
  <c r="B922" i="11"/>
  <c r="B923" i="11"/>
  <c r="B924" i="11"/>
  <c r="B925" i="11"/>
  <c r="B926" i="11"/>
  <c r="B927" i="11"/>
  <c r="B928" i="11"/>
  <c r="B929" i="11"/>
  <c r="B930" i="11"/>
  <c r="B931" i="11"/>
  <c r="B932" i="11"/>
  <c r="B933" i="11"/>
  <c r="B934" i="11"/>
  <c r="B935" i="11"/>
  <c r="B936" i="11"/>
  <c r="B937" i="11"/>
  <c r="B938" i="11"/>
  <c r="B939" i="11"/>
  <c r="B940" i="11"/>
  <c r="B941" i="11"/>
  <c r="B942" i="11"/>
  <c r="B943" i="11"/>
  <c r="B944" i="11"/>
  <c r="B945" i="11"/>
  <c r="B946" i="11"/>
  <c r="B947" i="11"/>
  <c r="B948" i="11"/>
  <c r="B949" i="11"/>
  <c r="B950" i="11"/>
  <c r="B951" i="11"/>
  <c r="B952" i="11"/>
  <c r="B953" i="11"/>
  <c r="B954" i="11"/>
  <c r="B955" i="11"/>
  <c r="B956" i="11"/>
  <c r="B957" i="11"/>
  <c r="B958" i="11"/>
  <c r="B959" i="11"/>
  <c r="B960" i="11"/>
  <c r="B961" i="11"/>
  <c r="B962" i="11"/>
  <c r="B963" i="11"/>
  <c r="B964" i="11"/>
  <c r="B965" i="11"/>
  <c r="B966" i="11"/>
  <c r="B967" i="11"/>
  <c r="B968" i="11"/>
  <c r="B969" i="11"/>
  <c r="B970" i="11"/>
  <c r="B971" i="11"/>
  <c r="B972" i="11"/>
  <c r="B973" i="11"/>
  <c r="B974" i="11"/>
  <c r="B975" i="11"/>
  <c r="B976" i="11"/>
  <c r="B977" i="11"/>
  <c r="B978" i="11"/>
  <c r="B979" i="11"/>
  <c r="B980" i="11"/>
  <c r="B981" i="11"/>
  <c r="B982" i="11"/>
  <c r="B983" i="11"/>
  <c r="B984" i="11"/>
  <c r="B985" i="11"/>
  <c r="B986" i="11"/>
  <c r="B987" i="11"/>
  <c r="B988" i="11"/>
  <c r="B989" i="11"/>
  <c r="B990" i="11"/>
  <c r="B991" i="11"/>
  <c r="B992" i="11"/>
  <c r="B993" i="11"/>
  <c r="B994" i="11"/>
  <c r="B995" i="11"/>
  <c r="B996" i="11"/>
  <c r="B997" i="11"/>
  <c r="B998" i="11"/>
  <c r="B999" i="11"/>
  <c r="B1000" i="11"/>
  <c r="B1001" i="11"/>
  <c r="B2" i="11"/>
  <c r="P3" i="5"/>
  <c r="P4" i="5"/>
  <c r="P5" i="5"/>
  <c r="P6" i="5"/>
  <c r="P7" i="5"/>
  <c r="P8" i="5"/>
  <c r="P9" i="5"/>
  <c r="P10" i="5"/>
  <c r="P11" i="5"/>
  <c r="P12" i="5"/>
  <c r="P13" i="5"/>
  <c r="P14" i="5"/>
  <c r="P15" i="5"/>
  <c r="P16" i="5"/>
  <c r="P17" i="5"/>
  <c r="P18" i="5"/>
  <c r="P19" i="5"/>
  <c r="P20" i="5"/>
  <c r="P21" i="5"/>
  <c r="P22" i="5"/>
  <c r="P23" i="5"/>
  <c r="P24" i="5"/>
  <c r="P25" i="5"/>
  <c r="P26" i="5"/>
  <c r="P27" i="5"/>
  <c r="P28" i="5"/>
  <c r="P29" i="5"/>
  <c r="P30" i="5"/>
  <c r="P31" i="5"/>
  <c r="P32" i="5"/>
  <c r="P33" i="5"/>
  <c r="P34" i="5"/>
  <c r="P35" i="5"/>
  <c r="P36" i="5"/>
  <c r="P37" i="5"/>
  <c r="P38" i="5"/>
  <c r="P39" i="5"/>
  <c r="P40" i="5"/>
  <c r="P41" i="5"/>
  <c r="P42" i="5"/>
  <c r="P43" i="5"/>
  <c r="P44" i="5"/>
  <c r="P45" i="5"/>
  <c r="P46" i="5"/>
  <c r="P47" i="5"/>
  <c r="P48" i="5"/>
  <c r="P49" i="5"/>
  <c r="P50" i="5"/>
  <c r="P51" i="5"/>
  <c r="P52" i="5"/>
  <c r="P53" i="5"/>
  <c r="P54" i="5"/>
  <c r="P55" i="5"/>
  <c r="P56" i="5"/>
  <c r="P57" i="5"/>
  <c r="P58" i="5"/>
  <c r="P59" i="5"/>
  <c r="P60" i="5"/>
  <c r="P61" i="5"/>
  <c r="P62" i="5"/>
  <c r="P63" i="5"/>
  <c r="P64" i="5"/>
  <c r="P65" i="5"/>
  <c r="P66" i="5"/>
  <c r="P67" i="5"/>
  <c r="P68" i="5"/>
  <c r="P69" i="5"/>
  <c r="P70" i="5"/>
  <c r="P71" i="5"/>
  <c r="P72" i="5"/>
  <c r="P73" i="5"/>
  <c r="P74" i="5"/>
  <c r="P75" i="5"/>
  <c r="P76" i="5"/>
  <c r="P77" i="5"/>
  <c r="P78" i="5"/>
  <c r="P79" i="5"/>
  <c r="P80" i="5"/>
  <c r="P81" i="5"/>
  <c r="P82" i="5"/>
  <c r="P83" i="5"/>
  <c r="P84" i="5"/>
  <c r="P85" i="5"/>
  <c r="P86" i="5"/>
  <c r="P87" i="5"/>
  <c r="P88" i="5"/>
  <c r="P89" i="5"/>
  <c r="P90" i="5"/>
  <c r="P91" i="5"/>
  <c r="P92" i="5"/>
  <c r="P93" i="5"/>
  <c r="P94" i="5"/>
  <c r="P95" i="5"/>
  <c r="P96" i="5"/>
  <c r="P97" i="5"/>
  <c r="P98" i="5"/>
  <c r="P99" i="5"/>
  <c r="P100" i="5"/>
  <c r="P101" i="5"/>
  <c r="P102" i="5"/>
  <c r="P103" i="5"/>
  <c r="P104" i="5"/>
  <c r="P105" i="5"/>
  <c r="P106" i="5"/>
  <c r="P107" i="5"/>
  <c r="P108" i="5"/>
  <c r="P109" i="5"/>
  <c r="P110" i="5"/>
  <c r="P111" i="5"/>
  <c r="P112" i="5"/>
  <c r="P113" i="5"/>
  <c r="P114" i="5"/>
  <c r="P115" i="5"/>
  <c r="P116" i="5"/>
  <c r="P117" i="5"/>
  <c r="P118" i="5"/>
  <c r="P119" i="5"/>
  <c r="P120" i="5"/>
  <c r="P121" i="5"/>
  <c r="P122" i="5"/>
  <c r="P123" i="5"/>
  <c r="P124" i="5"/>
  <c r="P125" i="5"/>
  <c r="P126" i="5"/>
  <c r="P127" i="5"/>
  <c r="P128" i="5"/>
  <c r="P129" i="5"/>
  <c r="P130" i="5"/>
  <c r="P131" i="5"/>
  <c r="P132" i="5"/>
  <c r="P133" i="5"/>
  <c r="P134" i="5"/>
  <c r="P135" i="5"/>
  <c r="P136" i="5"/>
  <c r="P137" i="5"/>
  <c r="P138" i="5"/>
  <c r="P139" i="5"/>
  <c r="P140" i="5"/>
  <c r="P141" i="5"/>
  <c r="P142" i="5"/>
  <c r="P143" i="5"/>
  <c r="P144" i="5"/>
  <c r="P145" i="5"/>
  <c r="P146" i="5"/>
  <c r="P147" i="5"/>
  <c r="P148" i="5"/>
  <c r="P149" i="5"/>
  <c r="P150" i="5"/>
  <c r="P151" i="5"/>
  <c r="P152" i="5"/>
  <c r="P153" i="5"/>
  <c r="P154" i="5"/>
  <c r="P155" i="5"/>
  <c r="P156" i="5"/>
  <c r="P157" i="5"/>
  <c r="P158" i="5"/>
  <c r="P159" i="5"/>
  <c r="P160" i="5"/>
  <c r="P161" i="5"/>
  <c r="P162" i="5"/>
  <c r="P163" i="5"/>
  <c r="P164" i="5"/>
  <c r="P165" i="5"/>
  <c r="P166" i="5"/>
  <c r="P167" i="5"/>
  <c r="P168" i="5"/>
  <c r="P169" i="5"/>
  <c r="P170" i="5"/>
  <c r="P171" i="5"/>
  <c r="P172" i="5"/>
  <c r="P173" i="5"/>
  <c r="P174" i="5"/>
  <c r="P175" i="5"/>
  <c r="P176" i="5"/>
  <c r="P177" i="5"/>
  <c r="P178" i="5"/>
  <c r="P179" i="5"/>
  <c r="P180" i="5"/>
  <c r="P181" i="5"/>
  <c r="P182" i="5"/>
  <c r="P183" i="5"/>
  <c r="P184" i="5"/>
  <c r="P185" i="5"/>
  <c r="P186" i="5"/>
  <c r="P187" i="5"/>
  <c r="P188" i="5"/>
  <c r="P189" i="5"/>
  <c r="P190" i="5"/>
  <c r="P191" i="5"/>
  <c r="P192" i="5"/>
  <c r="P193" i="5"/>
  <c r="P194" i="5"/>
  <c r="P195" i="5"/>
  <c r="P196" i="5"/>
  <c r="P197" i="5"/>
  <c r="P198" i="5"/>
  <c r="P199" i="5"/>
  <c r="P200" i="5"/>
  <c r="P201" i="5"/>
  <c r="P202" i="5"/>
  <c r="P203" i="5"/>
  <c r="P204" i="5"/>
  <c r="P205" i="5"/>
  <c r="P206" i="5"/>
  <c r="P207" i="5"/>
  <c r="P208" i="5"/>
  <c r="P209" i="5"/>
  <c r="P210" i="5"/>
  <c r="P211" i="5"/>
  <c r="P212" i="5"/>
  <c r="P213" i="5"/>
  <c r="P214" i="5"/>
  <c r="P215" i="5"/>
  <c r="P216" i="5"/>
  <c r="P217" i="5"/>
  <c r="P218" i="5"/>
  <c r="P219" i="5"/>
  <c r="P220" i="5"/>
  <c r="P221" i="5"/>
  <c r="P222" i="5"/>
  <c r="P223" i="5"/>
  <c r="P224" i="5"/>
  <c r="P225" i="5"/>
  <c r="P226" i="5"/>
  <c r="P227" i="5"/>
  <c r="P228" i="5"/>
  <c r="P229" i="5"/>
  <c r="P230" i="5"/>
  <c r="P231" i="5"/>
  <c r="P232" i="5"/>
  <c r="P233" i="5"/>
  <c r="P234" i="5"/>
  <c r="P235" i="5"/>
  <c r="P236" i="5"/>
  <c r="P237" i="5"/>
  <c r="P238" i="5"/>
  <c r="P239" i="5"/>
  <c r="P240" i="5"/>
  <c r="P241" i="5"/>
  <c r="P242" i="5"/>
  <c r="P243" i="5"/>
  <c r="P244" i="5"/>
  <c r="P245" i="5"/>
  <c r="P246" i="5"/>
  <c r="P247" i="5"/>
  <c r="P248" i="5"/>
  <c r="P249" i="5"/>
  <c r="P250" i="5"/>
  <c r="P251" i="5"/>
  <c r="P252" i="5"/>
  <c r="P253" i="5"/>
  <c r="P254" i="5"/>
  <c r="P255" i="5"/>
  <c r="P256" i="5"/>
  <c r="P257" i="5"/>
  <c r="P258" i="5"/>
  <c r="P259" i="5"/>
  <c r="P260" i="5"/>
  <c r="P261" i="5"/>
  <c r="P262" i="5"/>
  <c r="P263" i="5"/>
  <c r="P264" i="5"/>
  <c r="P265" i="5"/>
  <c r="P266" i="5"/>
  <c r="P267" i="5"/>
  <c r="P268" i="5"/>
  <c r="P269" i="5"/>
  <c r="P270" i="5"/>
  <c r="P271" i="5"/>
  <c r="P272" i="5"/>
  <c r="P273" i="5"/>
  <c r="P274" i="5"/>
  <c r="P275" i="5"/>
  <c r="P276" i="5"/>
  <c r="P277" i="5"/>
  <c r="P278" i="5"/>
  <c r="P279" i="5"/>
  <c r="P280" i="5"/>
  <c r="P281" i="5"/>
  <c r="P282" i="5"/>
  <c r="P283" i="5"/>
  <c r="P284" i="5"/>
  <c r="P285" i="5"/>
  <c r="P286" i="5"/>
  <c r="P287" i="5"/>
  <c r="P288" i="5"/>
  <c r="P289" i="5"/>
  <c r="P290" i="5"/>
  <c r="P291" i="5"/>
  <c r="P292" i="5"/>
  <c r="P293" i="5"/>
  <c r="P294" i="5"/>
  <c r="P295" i="5"/>
  <c r="P296" i="5"/>
  <c r="P297" i="5"/>
  <c r="P298" i="5"/>
  <c r="P299" i="5"/>
  <c r="P300" i="5"/>
  <c r="P301" i="5"/>
  <c r="P302" i="5"/>
  <c r="P303" i="5"/>
  <c r="P304" i="5"/>
  <c r="P305" i="5"/>
  <c r="P306" i="5"/>
  <c r="P307" i="5"/>
  <c r="P308" i="5"/>
  <c r="P309" i="5"/>
  <c r="P310" i="5"/>
  <c r="P311" i="5"/>
  <c r="P312" i="5"/>
  <c r="P313" i="5"/>
  <c r="P314" i="5"/>
  <c r="P315" i="5"/>
  <c r="P316" i="5"/>
  <c r="P317" i="5"/>
  <c r="P318" i="5"/>
  <c r="P319" i="5"/>
  <c r="P320" i="5"/>
  <c r="P321" i="5"/>
  <c r="P322" i="5"/>
  <c r="P323" i="5"/>
  <c r="P324" i="5"/>
  <c r="P325" i="5"/>
  <c r="P326" i="5"/>
  <c r="P327" i="5"/>
  <c r="P328" i="5"/>
  <c r="P329" i="5"/>
  <c r="P330" i="5"/>
  <c r="P331" i="5"/>
  <c r="P332" i="5"/>
  <c r="P333" i="5"/>
  <c r="P334" i="5"/>
  <c r="P335" i="5"/>
  <c r="P336" i="5"/>
  <c r="P337" i="5"/>
  <c r="P338" i="5"/>
  <c r="P339" i="5"/>
  <c r="P340" i="5"/>
  <c r="P341" i="5"/>
  <c r="P342" i="5"/>
  <c r="P343" i="5"/>
  <c r="P344" i="5"/>
  <c r="P345" i="5"/>
  <c r="P346" i="5"/>
  <c r="P347" i="5"/>
  <c r="P348" i="5"/>
  <c r="P349" i="5"/>
  <c r="P350" i="5"/>
  <c r="P351" i="5"/>
  <c r="P352" i="5"/>
  <c r="P353" i="5"/>
  <c r="P354" i="5"/>
  <c r="P355" i="5"/>
  <c r="P356" i="5"/>
  <c r="P357" i="5"/>
  <c r="P358" i="5"/>
  <c r="P359" i="5"/>
  <c r="P360" i="5"/>
  <c r="P361" i="5"/>
  <c r="P362" i="5"/>
  <c r="P363" i="5"/>
  <c r="P364" i="5"/>
  <c r="P365" i="5"/>
  <c r="P366" i="5"/>
  <c r="P367" i="5"/>
  <c r="P368" i="5"/>
  <c r="P369" i="5"/>
  <c r="P370" i="5"/>
  <c r="P371" i="5"/>
  <c r="P372" i="5"/>
  <c r="P373" i="5"/>
  <c r="P374" i="5"/>
  <c r="P375" i="5"/>
  <c r="P376" i="5"/>
  <c r="P377" i="5"/>
  <c r="P378" i="5"/>
  <c r="P379" i="5"/>
  <c r="P380" i="5"/>
  <c r="P381" i="5"/>
  <c r="P382" i="5"/>
  <c r="P383" i="5"/>
  <c r="P384" i="5"/>
  <c r="P385" i="5"/>
  <c r="P386" i="5"/>
  <c r="P387" i="5"/>
  <c r="P388" i="5"/>
  <c r="P389" i="5"/>
  <c r="P390" i="5"/>
  <c r="P391" i="5"/>
  <c r="P392" i="5"/>
  <c r="P393" i="5"/>
  <c r="P394" i="5"/>
  <c r="P395" i="5"/>
  <c r="P396" i="5"/>
  <c r="P397" i="5"/>
  <c r="P398" i="5"/>
  <c r="P399" i="5"/>
  <c r="P400" i="5"/>
  <c r="P401" i="5"/>
  <c r="P402" i="5"/>
  <c r="P403" i="5"/>
  <c r="P404" i="5"/>
  <c r="P405" i="5"/>
  <c r="P406" i="5"/>
  <c r="P407" i="5"/>
  <c r="P408" i="5"/>
  <c r="P409" i="5"/>
  <c r="P410" i="5"/>
  <c r="P411" i="5"/>
  <c r="P412" i="5"/>
  <c r="P413" i="5"/>
  <c r="P414" i="5"/>
  <c r="P415" i="5"/>
  <c r="P416" i="5"/>
  <c r="P417" i="5"/>
  <c r="P418" i="5"/>
  <c r="P419" i="5"/>
  <c r="P420" i="5"/>
  <c r="P421" i="5"/>
  <c r="P422" i="5"/>
  <c r="P423" i="5"/>
  <c r="P424" i="5"/>
  <c r="P425" i="5"/>
  <c r="P426" i="5"/>
  <c r="P427" i="5"/>
  <c r="P428" i="5"/>
  <c r="P429" i="5"/>
  <c r="P430" i="5"/>
  <c r="P431" i="5"/>
  <c r="P432" i="5"/>
  <c r="P433" i="5"/>
  <c r="P434" i="5"/>
  <c r="P435" i="5"/>
  <c r="P436" i="5"/>
  <c r="P437" i="5"/>
  <c r="P438" i="5"/>
  <c r="P439" i="5"/>
  <c r="P440" i="5"/>
  <c r="P441" i="5"/>
  <c r="P442" i="5"/>
  <c r="P443" i="5"/>
  <c r="P444" i="5"/>
  <c r="P445" i="5"/>
  <c r="P446" i="5"/>
  <c r="P447" i="5"/>
  <c r="P448" i="5"/>
  <c r="P449" i="5"/>
  <c r="P450" i="5"/>
  <c r="P451" i="5"/>
  <c r="P452" i="5"/>
  <c r="P453" i="5"/>
  <c r="P454" i="5"/>
  <c r="P455" i="5"/>
  <c r="P456" i="5"/>
  <c r="P457" i="5"/>
  <c r="P458" i="5"/>
  <c r="P459" i="5"/>
  <c r="P460" i="5"/>
  <c r="P461" i="5"/>
  <c r="P462" i="5"/>
  <c r="P463" i="5"/>
  <c r="P464" i="5"/>
  <c r="P465" i="5"/>
  <c r="P466" i="5"/>
  <c r="P467" i="5"/>
  <c r="P468" i="5"/>
  <c r="P469" i="5"/>
  <c r="P470" i="5"/>
  <c r="P471" i="5"/>
  <c r="P472" i="5"/>
  <c r="P473" i="5"/>
  <c r="P474" i="5"/>
  <c r="P475" i="5"/>
  <c r="P476" i="5"/>
  <c r="P477" i="5"/>
  <c r="P478" i="5"/>
  <c r="P479" i="5"/>
  <c r="P480" i="5"/>
  <c r="P481" i="5"/>
  <c r="P482" i="5"/>
  <c r="P483" i="5"/>
  <c r="P484" i="5"/>
  <c r="P485" i="5"/>
  <c r="P486" i="5"/>
  <c r="P487" i="5"/>
  <c r="P488" i="5"/>
  <c r="P489" i="5"/>
  <c r="P490" i="5"/>
  <c r="P491" i="5"/>
  <c r="P492" i="5"/>
  <c r="P493" i="5"/>
  <c r="P494" i="5"/>
  <c r="P495" i="5"/>
  <c r="P496" i="5"/>
  <c r="P497" i="5"/>
  <c r="P498" i="5"/>
  <c r="P499" i="5"/>
  <c r="P500" i="5"/>
  <c r="P501" i="5"/>
  <c r="P502" i="5"/>
  <c r="P503" i="5"/>
  <c r="P504" i="5"/>
  <c r="P505" i="5"/>
  <c r="P506" i="5"/>
  <c r="P507" i="5"/>
  <c r="P508" i="5"/>
  <c r="P509" i="5"/>
  <c r="P510" i="5"/>
  <c r="P511" i="5"/>
  <c r="P512" i="5"/>
  <c r="P513" i="5"/>
  <c r="P514" i="5"/>
  <c r="P515" i="5"/>
  <c r="P516" i="5"/>
  <c r="P517" i="5"/>
  <c r="P518" i="5"/>
  <c r="P519" i="5"/>
  <c r="P520" i="5"/>
  <c r="P521" i="5"/>
  <c r="P522" i="5"/>
  <c r="P523" i="5"/>
  <c r="P524" i="5"/>
  <c r="P525" i="5"/>
  <c r="P526" i="5"/>
  <c r="P527" i="5"/>
  <c r="P528" i="5"/>
  <c r="P529" i="5"/>
  <c r="P530" i="5"/>
  <c r="P531" i="5"/>
  <c r="P532" i="5"/>
  <c r="P533" i="5"/>
  <c r="P534" i="5"/>
  <c r="P535" i="5"/>
  <c r="P536" i="5"/>
  <c r="P537" i="5"/>
  <c r="P538" i="5"/>
  <c r="P539" i="5"/>
  <c r="P540" i="5"/>
  <c r="P541" i="5"/>
  <c r="P542" i="5"/>
  <c r="P543" i="5"/>
  <c r="P544" i="5"/>
  <c r="P545" i="5"/>
  <c r="P546" i="5"/>
  <c r="P547" i="5"/>
  <c r="P548" i="5"/>
  <c r="P549" i="5"/>
  <c r="P550" i="5"/>
  <c r="P551" i="5"/>
  <c r="P552" i="5"/>
  <c r="P553" i="5"/>
  <c r="P554" i="5"/>
  <c r="P555" i="5"/>
  <c r="P556" i="5"/>
  <c r="P557" i="5"/>
  <c r="P558" i="5"/>
  <c r="P559" i="5"/>
  <c r="P560" i="5"/>
  <c r="P561" i="5"/>
  <c r="P562" i="5"/>
  <c r="P563" i="5"/>
  <c r="P564" i="5"/>
  <c r="P565" i="5"/>
  <c r="P566" i="5"/>
  <c r="P567" i="5"/>
  <c r="P568" i="5"/>
  <c r="P569" i="5"/>
  <c r="P570" i="5"/>
  <c r="P571" i="5"/>
  <c r="P572" i="5"/>
  <c r="P573" i="5"/>
  <c r="P574" i="5"/>
  <c r="P575" i="5"/>
  <c r="P576" i="5"/>
  <c r="P577" i="5"/>
  <c r="P578" i="5"/>
  <c r="P579" i="5"/>
  <c r="P580" i="5"/>
  <c r="P581" i="5"/>
  <c r="P582" i="5"/>
  <c r="P583" i="5"/>
  <c r="P584" i="5"/>
  <c r="P585" i="5"/>
  <c r="P586" i="5"/>
  <c r="P587" i="5"/>
  <c r="P588" i="5"/>
  <c r="P589" i="5"/>
  <c r="P590" i="5"/>
  <c r="P591" i="5"/>
  <c r="P592" i="5"/>
  <c r="P593" i="5"/>
  <c r="P594" i="5"/>
  <c r="P595" i="5"/>
  <c r="P596" i="5"/>
  <c r="P597" i="5"/>
  <c r="P598" i="5"/>
  <c r="P599" i="5"/>
  <c r="P600" i="5"/>
  <c r="P601" i="5"/>
  <c r="P602" i="5"/>
  <c r="P603" i="5"/>
  <c r="P604" i="5"/>
  <c r="P605" i="5"/>
  <c r="P606" i="5"/>
  <c r="P607" i="5"/>
  <c r="P608" i="5"/>
  <c r="P609" i="5"/>
  <c r="P610" i="5"/>
  <c r="P611" i="5"/>
  <c r="P612" i="5"/>
  <c r="P613" i="5"/>
  <c r="P614" i="5"/>
  <c r="P615" i="5"/>
  <c r="P616" i="5"/>
  <c r="P617" i="5"/>
  <c r="P618" i="5"/>
  <c r="P619" i="5"/>
  <c r="P620" i="5"/>
  <c r="P621" i="5"/>
  <c r="P622" i="5"/>
  <c r="P623" i="5"/>
  <c r="P624" i="5"/>
  <c r="P625" i="5"/>
  <c r="P626" i="5"/>
  <c r="P627" i="5"/>
  <c r="P628" i="5"/>
  <c r="P629" i="5"/>
  <c r="P630" i="5"/>
  <c r="P631" i="5"/>
  <c r="P632" i="5"/>
  <c r="P633" i="5"/>
  <c r="P634" i="5"/>
  <c r="P635" i="5"/>
  <c r="P636" i="5"/>
  <c r="P637" i="5"/>
  <c r="P638" i="5"/>
  <c r="P639" i="5"/>
  <c r="P640" i="5"/>
  <c r="P641" i="5"/>
  <c r="P642" i="5"/>
  <c r="P643" i="5"/>
  <c r="P644" i="5"/>
  <c r="P645" i="5"/>
  <c r="P646" i="5"/>
  <c r="P647" i="5"/>
  <c r="P648" i="5"/>
  <c r="P649" i="5"/>
  <c r="P650" i="5"/>
  <c r="P651" i="5"/>
  <c r="P652" i="5"/>
  <c r="P653" i="5"/>
  <c r="P654" i="5"/>
  <c r="P655" i="5"/>
  <c r="P656" i="5"/>
  <c r="P657" i="5"/>
  <c r="P658" i="5"/>
  <c r="P659" i="5"/>
  <c r="P660" i="5"/>
  <c r="P661" i="5"/>
  <c r="P662" i="5"/>
  <c r="P663" i="5"/>
  <c r="P664" i="5"/>
  <c r="P665" i="5"/>
  <c r="P666" i="5"/>
  <c r="P667" i="5"/>
  <c r="P668" i="5"/>
  <c r="P669" i="5"/>
  <c r="P670" i="5"/>
  <c r="P671" i="5"/>
  <c r="P672" i="5"/>
  <c r="P673" i="5"/>
  <c r="P674" i="5"/>
  <c r="P675" i="5"/>
  <c r="P676" i="5"/>
  <c r="P677" i="5"/>
  <c r="P678" i="5"/>
  <c r="P679" i="5"/>
  <c r="P680" i="5"/>
  <c r="P681" i="5"/>
  <c r="P682" i="5"/>
  <c r="P683" i="5"/>
  <c r="P684" i="5"/>
  <c r="P685" i="5"/>
  <c r="P686" i="5"/>
  <c r="P687" i="5"/>
  <c r="P688" i="5"/>
  <c r="P689" i="5"/>
  <c r="P690" i="5"/>
  <c r="P691" i="5"/>
  <c r="P692" i="5"/>
  <c r="P693" i="5"/>
  <c r="P694" i="5"/>
  <c r="P695" i="5"/>
  <c r="P696" i="5"/>
  <c r="P697" i="5"/>
  <c r="P698" i="5"/>
  <c r="P699" i="5"/>
  <c r="P700" i="5"/>
  <c r="P701" i="5"/>
  <c r="P702" i="5"/>
  <c r="P703" i="5"/>
  <c r="P704" i="5"/>
  <c r="P705" i="5"/>
  <c r="P706" i="5"/>
  <c r="P707" i="5"/>
  <c r="P708" i="5"/>
  <c r="P709" i="5"/>
  <c r="P710" i="5"/>
  <c r="P711" i="5"/>
  <c r="P712" i="5"/>
  <c r="P713" i="5"/>
  <c r="P714" i="5"/>
  <c r="P715" i="5"/>
  <c r="P716" i="5"/>
  <c r="P717" i="5"/>
  <c r="P718" i="5"/>
  <c r="P719" i="5"/>
  <c r="P720" i="5"/>
  <c r="P721" i="5"/>
  <c r="P722" i="5"/>
  <c r="P723" i="5"/>
  <c r="P724" i="5"/>
  <c r="P725" i="5"/>
  <c r="P726" i="5"/>
  <c r="P727" i="5"/>
  <c r="P728" i="5"/>
  <c r="P729" i="5"/>
  <c r="P730" i="5"/>
  <c r="P731" i="5"/>
  <c r="P732" i="5"/>
  <c r="P733" i="5"/>
  <c r="P734" i="5"/>
  <c r="P735" i="5"/>
  <c r="P736" i="5"/>
  <c r="P737" i="5"/>
  <c r="P738" i="5"/>
  <c r="P739" i="5"/>
  <c r="P740" i="5"/>
  <c r="P741" i="5"/>
  <c r="P742" i="5"/>
  <c r="P743" i="5"/>
  <c r="P744" i="5"/>
  <c r="P745" i="5"/>
  <c r="P746" i="5"/>
  <c r="P747" i="5"/>
  <c r="P748" i="5"/>
  <c r="P749" i="5"/>
  <c r="P750" i="5"/>
  <c r="P751" i="5"/>
  <c r="P752" i="5"/>
  <c r="P753" i="5"/>
  <c r="P754" i="5"/>
  <c r="P755" i="5"/>
  <c r="P756" i="5"/>
  <c r="P757" i="5"/>
  <c r="P758" i="5"/>
  <c r="P759" i="5"/>
  <c r="P760" i="5"/>
  <c r="P761" i="5"/>
  <c r="P762" i="5"/>
  <c r="P763" i="5"/>
  <c r="P764" i="5"/>
  <c r="P765" i="5"/>
  <c r="P766" i="5"/>
  <c r="P767" i="5"/>
  <c r="P768" i="5"/>
  <c r="P769" i="5"/>
  <c r="P770" i="5"/>
  <c r="P771" i="5"/>
  <c r="P772" i="5"/>
  <c r="P773" i="5"/>
  <c r="P774" i="5"/>
  <c r="P775" i="5"/>
  <c r="P776" i="5"/>
  <c r="P777" i="5"/>
  <c r="P778" i="5"/>
  <c r="P779" i="5"/>
  <c r="P780" i="5"/>
  <c r="P781" i="5"/>
  <c r="P782" i="5"/>
  <c r="P783" i="5"/>
  <c r="P784" i="5"/>
  <c r="P785" i="5"/>
  <c r="P786" i="5"/>
  <c r="P787" i="5"/>
  <c r="P788" i="5"/>
  <c r="P789" i="5"/>
  <c r="P790" i="5"/>
  <c r="P791" i="5"/>
  <c r="P792" i="5"/>
  <c r="P793" i="5"/>
  <c r="P794" i="5"/>
  <c r="P795" i="5"/>
  <c r="P796" i="5"/>
  <c r="P797" i="5"/>
  <c r="P798" i="5"/>
  <c r="P799" i="5"/>
  <c r="P800" i="5"/>
  <c r="P801" i="5"/>
  <c r="P802" i="5"/>
  <c r="P803" i="5"/>
  <c r="P804" i="5"/>
  <c r="P805" i="5"/>
  <c r="P806" i="5"/>
  <c r="P807" i="5"/>
  <c r="P808" i="5"/>
  <c r="P809" i="5"/>
  <c r="P810" i="5"/>
  <c r="P811" i="5"/>
  <c r="P812" i="5"/>
  <c r="P813" i="5"/>
  <c r="P814" i="5"/>
  <c r="P815" i="5"/>
  <c r="P816" i="5"/>
  <c r="P817" i="5"/>
  <c r="P818" i="5"/>
  <c r="P819" i="5"/>
  <c r="P820" i="5"/>
  <c r="P821" i="5"/>
  <c r="P822" i="5"/>
  <c r="P823" i="5"/>
  <c r="P824" i="5"/>
  <c r="P825" i="5"/>
  <c r="P826" i="5"/>
  <c r="P827" i="5"/>
  <c r="P828" i="5"/>
  <c r="P829" i="5"/>
  <c r="P830" i="5"/>
  <c r="P831" i="5"/>
  <c r="P832" i="5"/>
  <c r="P833" i="5"/>
  <c r="P834" i="5"/>
  <c r="P835" i="5"/>
  <c r="P836" i="5"/>
  <c r="P837" i="5"/>
  <c r="P838" i="5"/>
  <c r="P839" i="5"/>
  <c r="P840" i="5"/>
  <c r="P841" i="5"/>
  <c r="P842" i="5"/>
  <c r="P843" i="5"/>
  <c r="P844" i="5"/>
  <c r="P845" i="5"/>
  <c r="P846" i="5"/>
  <c r="P847" i="5"/>
  <c r="P848" i="5"/>
  <c r="P849" i="5"/>
  <c r="P850" i="5"/>
  <c r="P851" i="5"/>
  <c r="P852" i="5"/>
  <c r="P853" i="5"/>
  <c r="P854" i="5"/>
  <c r="P855" i="5"/>
  <c r="P856" i="5"/>
  <c r="P857" i="5"/>
  <c r="P858" i="5"/>
  <c r="P859" i="5"/>
  <c r="P860" i="5"/>
  <c r="P861" i="5"/>
  <c r="P862" i="5"/>
  <c r="P863" i="5"/>
  <c r="P864" i="5"/>
  <c r="P865" i="5"/>
  <c r="P866" i="5"/>
  <c r="P867" i="5"/>
  <c r="P868" i="5"/>
  <c r="P869" i="5"/>
  <c r="P870" i="5"/>
  <c r="P871" i="5"/>
  <c r="P872" i="5"/>
  <c r="P873" i="5"/>
  <c r="P874" i="5"/>
  <c r="P875" i="5"/>
  <c r="P876" i="5"/>
  <c r="P877" i="5"/>
  <c r="P878" i="5"/>
  <c r="P879" i="5"/>
  <c r="P880" i="5"/>
  <c r="P881" i="5"/>
  <c r="P882" i="5"/>
  <c r="P883" i="5"/>
  <c r="P884" i="5"/>
  <c r="P885" i="5"/>
  <c r="P886" i="5"/>
  <c r="P887" i="5"/>
  <c r="P888" i="5"/>
  <c r="P889" i="5"/>
  <c r="P890" i="5"/>
  <c r="P891" i="5"/>
  <c r="P892" i="5"/>
  <c r="P893" i="5"/>
  <c r="P894" i="5"/>
  <c r="P895" i="5"/>
  <c r="P896" i="5"/>
  <c r="P897" i="5"/>
  <c r="P898" i="5"/>
  <c r="P899" i="5"/>
  <c r="P900" i="5"/>
  <c r="P901" i="5"/>
  <c r="P902" i="5"/>
  <c r="P903" i="5"/>
  <c r="P904" i="5"/>
  <c r="P905" i="5"/>
  <c r="P906" i="5"/>
  <c r="P907" i="5"/>
  <c r="P908" i="5"/>
  <c r="P909" i="5"/>
  <c r="P910" i="5"/>
  <c r="P911" i="5"/>
  <c r="P912" i="5"/>
  <c r="P913" i="5"/>
  <c r="P914" i="5"/>
  <c r="P915" i="5"/>
  <c r="P916" i="5"/>
  <c r="P917" i="5"/>
  <c r="P918" i="5"/>
  <c r="P919" i="5"/>
  <c r="P920" i="5"/>
  <c r="P921" i="5"/>
  <c r="P922" i="5"/>
  <c r="P923" i="5"/>
  <c r="P924" i="5"/>
  <c r="P925" i="5"/>
  <c r="P926" i="5"/>
  <c r="P927" i="5"/>
  <c r="P928" i="5"/>
  <c r="P929" i="5"/>
  <c r="P930" i="5"/>
  <c r="P931" i="5"/>
  <c r="P932" i="5"/>
  <c r="P933" i="5"/>
  <c r="P934" i="5"/>
  <c r="P935" i="5"/>
  <c r="P936" i="5"/>
  <c r="P937" i="5"/>
  <c r="P938" i="5"/>
  <c r="P939" i="5"/>
  <c r="P940" i="5"/>
  <c r="P941" i="5"/>
  <c r="P942" i="5"/>
  <c r="P943" i="5"/>
  <c r="P944" i="5"/>
  <c r="P945" i="5"/>
  <c r="P946" i="5"/>
  <c r="P947" i="5"/>
  <c r="P948" i="5"/>
  <c r="P949" i="5"/>
  <c r="P950" i="5"/>
  <c r="P951" i="5"/>
  <c r="P952" i="5"/>
  <c r="P953" i="5"/>
  <c r="P954" i="5"/>
  <c r="P955" i="5"/>
  <c r="P956" i="5"/>
  <c r="P957" i="5"/>
  <c r="P958" i="5"/>
  <c r="P959" i="5"/>
  <c r="P960" i="5"/>
  <c r="P961" i="5"/>
  <c r="P962" i="5"/>
  <c r="P963" i="5"/>
  <c r="P964" i="5"/>
  <c r="P965" i="5"/>
  <c r="P966" i="5"/>
  <c r="P967" i="5"/>
  <c r="P968" i="5"/>
  <c r="P969" i="5"/>
  <c r="P970" i="5"/>
  <c r="P971" i="5"/>
  <c r="P972" i="5"/>
  <c r="P973" i="5"/>
  <c r="P974" i="5"/>
  <c r="P975" i="5"/>
  <c r="P976" i="5"/>
  <c r="P977" i="5"/>
  <c r="P978" i="5"/>
  <c r="P979" i="5"/>
  <c r="P980" i="5"/>
  <c r="P981" i="5"/>
  <c r="P982" i="5"/>
  <c r="P983" i="5"/>
  <c r="P984" i="5"/>
  <c r="P985" i="5"/>
  <c r="P986" i="5"/>
  <c r="P987" i="5"/>
  <c r="P988" i="5"/>
  <c r="P989" i="5"/>
  <c r="P990" i="5"/>
  <c r="P991" i="5"/>
  <c r="P992" i="5"/>
  <c r="P993" i="5"/>
  <c r="P994" i="5"/>
  <c r="P995" i="5"/>
  <c r="P996" i="5"/>
  <c r="P997" i="5"/>
  <c r="P998" i="5"/>
  <c r="P999" i="5"/>
  <c r="P1000" i="5"/>
  <c r="P1001" i="5"/>
  <c r="P2" i="5"/>
  <c r="E3" i="5"/>
  <c r="E4" i="5"/>
  <c r="E5" i="5"/>
  <c r="E6" i="5"/>
  <c r="E7" i="5"/>
  <c r="E8" i="5"/>
  <c r="E9" i="5"/>
  <c r="E10" i="5"/>
  <c r="E11" i="5"/>
  <c r="E12" i="5"/>
  <c r="E13" i="5"/>
  <c r="E14" i="5"/>
  <c r="E15" i="5"/>
  <c r="E16" i="5"/>
  <c r="E17" i="5"/>
  <c r="E18" i="5"/>
  <c r="E19" i="5"/>
  <c r="E20" i="5"/>
  <c r="E21" i="5"/>
  <c r="E22" i="5"/>
  <c r="E23" i="5"/>
  <c r="E24" i="5"/>
  <c r="E25" i="5"/>
  <c r="E26" i="5"/>
  <c r="E27" i="5"/>
  <c r="E28" i="5"/>
  <c r="E29" i="5"/>
  <c r="E30" i="5"/>
  <c r="E31" i="5"/>
  <c r="E32" i="5"/>
  <c r="E33" i="5"/>
  <c r="E34"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E110" i="5"/>
  <c r="E111" i="5"/>
  <c r="E112" i="5"/>
  <c r="E113" i="5"/>
  <c r="E114" i="5"/>
  <c r="E115" i="5"/>
  <c r="E116" i="5"/>
  <c r="E117" i="5"/>
  <c r="E118" i="5"/>
  <c r="E119" i="5"/>
  <c r="E120" i="5"/>
  <c r="E121" i="5"/>
  <c r="E122" i="5"/>
  <c r="E123" i="5"/>
  <c r="E124" i="5"/>
  <c r="E125" i="5"/>
  <c r="E126" i="5"/>
  <c r="E127" i="5"/>
  <c r="E128" i="5"/>
  <c r="E129" i="5"/>
  <c r="E130" i="5"/>
  <c r="E131" i="5"/>
  <c r="E132" i="5"/>
  <c r="E133" i="5"/>
  <c r="E134" i="5"/>
  <c r="E135" i="5"/>
  <c r="E136" i="5"/>
  <c r="E137" i="5"/>
  <c r="E138" i="5"/>
  <c r="E139" i="5"/>
  <c r="E140" i="5"/>
  <c r="E141" i="5"/>
  <c r="E142" i="5"/>
  <c r="E143" i="5"/>
  <c r="E144" i="5"/>
  <c r="E145" i="5"/>
  <c r="E146" i="5"/>
  <c r="E147" i="5"/>
  <c r="E148" i="5"/>
  <c r="E149" i="5"/>
  <c r="E150" i="5"/>
  <c r="E151" i="5"/>
  <c r="E152" i="5"/>
  <c r="E153" i="5"/>
  <c r="E154" i="5"/>
  <c r="E155" i="5"/>
  <c r="E156" i="5"/>
  <c r="E157" i="5"/>
  <c r="E158" i="5"/>
  <c r="E159" i="5"/>
  <c r="E160" i="5"/>
  <c r="E161" i="5"/>
  <c r="E162" i="5"/>
  <c r="E163" i="5"/>
  <c r="E164" i="5"/>
  <c r="E165" i="5"/>
  <c r="E166" i="5"/>
  <c r="E167" i="5"/>
  <c r="E168" i="5"/>
  <c r="E169" i="5"/>
  <c r="E170" i="5"/>
  <c r="E171" i="5"/>
  <c r="E172" i="5"/>
  <c r="E173" i="5"/>
  <c r="E174" i="5"/>
  <c r="E175" i="5"/>
  <c r="E176" i="5"/>
  <c r="E177" i="5"/>
  <c r="E178" i="5"/>
  <c r="E179" i="5"/>
  <c r="E180" i="5"/>
  <c r="E181" i="5"/>
  <c r="E182" i="5"/>
  <c r="E183" i="5"/>
  <c r="E184" i="5"/>
  <c r="E185" i="5"/>
  <c r="E186" i="5"/>
  <c r="E187" i="5"/>
  <c r="E188" i="5"/>
  <c r="E189" i="5"/>
  <c r="E190" i="5"/>
  <c r="E191" i="5"/>
  <c r="E192" i="5"/>
  <c r="E193" i="5"/>
  <c r="E194" i="5"/>
  <c r="E195" i="5"/>
  <c r="E196" i="5"/>
  <c r="E197" i="5"/>
  <c r="E198" i="5"/>
  <c r="E199" i="5"/>
  <c r="E200" i="5"/>
  <c r="E201" i="5"/>
  <c r="E202" i="5"/>
  <c r="E203" i="5"/>
  <c r="E204" i="5"/>
  <c r="E205" i="5"/>
  <c r="E206" i="5"/>
  <c r="E207" i="5"/>
  <c r="E208" i="5"/>
  <c r="E209" i="5"/>
  <c r="E210" i="5"/>
  <c r="E211" i="5"/>
  <c r="E212" i="5"/>
  <c r="E213" i="5"/>
  <c r="E214" i="5"/>
  <c r="E215" i="5"/>
  <c r="E216" i="5"/>
  <c r="E217" i="5"/>
  <c r="E218" i="5"/>
  <c r="E219" i="5"/>
  <c r="E220" i="5"/>
  <c r="E221" i="5"/>
  <c r="E222" i="5"/>
  <c r="E223" i="5"/>
  <c r="E224" i="5"/>
  <c r="E225" i="5"/>
  <c r="E226" i="5"/>
  <c r="E227" i="5"/>
  <c r="E228" i="5"/>
  <c r="E229" i="5"/>
  <c r="E230" i="5"/>
  <c r="E231" i="5"/>
  <c r="E232" i="5"/>
  <c r="E233" i="5"/>
  <c r="E234" i="5"/>
  <c r="E235" i="5"/>
  <c r="E236" i="5"/>
  <c r="E237" i="5"/>
  <c r="E238" i="5"/>
  <c r="E239" i="5"/>
  <c r="E240" i="5"/>
  <c r="E241" i="5"/>
  <c r="E242" i="5"/>
  <c r="E243" i="5"/>
  <c r="E244" i="5"/>
  <c r="E245" i="5"/>
  <c r="E246" i="5"/>
  <c r="E247" i="5"/>
  <c r="E248" i="5"/>
  <c r="E249" i="5"/>
  <c r="E250" i="5"/>
  <c r="E251" i="5"/>
  <c r="E252" i="5"/>
  <c r="E253" i="5"/>
  <c r="E254" i="5"/>
  <c r="E255" i="5"/>
  <c r="E256" i="5"/>
  <c r="E257" i="5"/>
  <c r="E258" i="5"/>
  <c r="E259" i="5"/>
  <c r="E260" i="5"/>
  <c r="E261" i="5"/>
  <c r="E262" i="5"/>
  <c r="E263" i="5"/>
  <c r="E264" i="5"/>
  <c r="E265" i="5"/>
  <c r="E266" i="5"/>
  <c r="E267" i="5"/>
  <c r="E268" i="5"/>
  <c r="E269" i="5"/>
  <c r="E270" i="5"/>
  <c r="E271" i="5"/>
  <c r="E272" i="5"/>
  <c r="E273" i="5"/>
  <c r="E274" i="5"/>
  <c r="E275" i="5"/>
  <c r="E276" i="5"/>
  <c r="E277" i="5"/>
  <c r="E278" i="5"/>
  <c r="E279" i="5"/>
  <c r="E280" i="5"/>
  <c r="E281" i="5"/>
  <c r="E282" i="5"/>
  <c r="E283" i="5"/>
  <c r="E284" i="5"/>
  <c r="E285" i="5"/>
  <c r="E286" i="5"/>
  <c r="E287" i="5"/>
  <c r="E288" i="5"/>
  <c r="E289" i="5"/>
  <c r="E290" i="5"/>
  <c r="E291" i="5"/>
  <c r="E292" i="5"/>
  <c r="E293" i="5"/>
  <c r="E294" i="5"/>
  <c r="E295" i="5"/>
  <c r="E296" i="5"/>
  <c r="E297" i="5"/>
  <c r="E298" i="5"/>
  <c r="E299" i="5"/>
  <c r="E300" i="5"/>
  <c r="E301" i="5"/>
  <c r="E302" i="5"/>
  <c r="E303" i="5"/>
  <c r="E304" i="5"/>
  <c r="E305" i="5"/>
  <c r="E306" i="5"/>
  <c r="E307" i="5"/>
  <c r="E308" i="5"/>
  <c r="E309" i="5"/>
  <c r="E310" i="5"/>
  <c r="E311" i="5"/>
  <c r="E312" i="5"/>
  <c r="E313" i="5"/>
  <c r="E314" i="5"/>
  <c r="E315" i="5"/>
  <c r="E316" i="5"/>
  <c r="E317" i="5"/>
  <c r="E318" i="5"/>
  <c r="E319" i="5"/>
  <c r="E320" i="5"/>
  <c r="E321" i="5"/>
  <c r="E322" i="5"/>
  <c r="E323" i="5"/>
  <c r="E324" i="5"/>
  <c r="E325" i="5"/>
  <c r="E326" i="5"/>
  <c r="E327" i="5"/>
  <c r="E328" i="5"/>
  <c r="E329" i="5"/>
  <c r="E330" i="5"/>
  <c r="E331" i="5"/>
  <c r="E332" i="5"/>
  <c r="E333" i="5"/>
  <c r="E334" i="5"/>
  <c r="E335" i="5"/>
  <c r="E336" i="5"/>
  <c r="E337" i="5"/>
  <c r="E338" i="5"/>
  <c r="E339" i="5"/>
  <c r="E340" i="5"/>
  <c r="E341" i="5"/>
  <c r="E342" i="5"/>
  <c r="E343" i="5"/>
  <c r="E344" i="5"/>
  <c r="E345" i="5"/>
  <c r="E346" i="5"/>
  <c r="E347" i="5"/>
  <c r="E348" i="5"/>
  <c r="E349" i="5"/>
  <c r="E350" i="5"/>
  <c r="E351" i="5"/>
  <c r="E352" i="5"/>
  <c r="E353" i="5"/>
  <c r="E354" i="5"/>
  <c r="E355" i="5"/>
  <c r="E356" i="5"/>
  <c r="E357" i="5"/>
  <c r="E358" i="5"/>
  <c r="E359" i="5"/>
  <c r="E360" i="5"/>
  <c r="E361" i="5"/>
  <c r="E362" i="5"/>
  <c r="E363" i="5"/>
  <c r="E364" i="5"/>
  <c r="E365" i="5"/>
  <c r="E366" i="5"/>
  <c r="E367" i="5"/>
  <c r="E368" i="5"/>
  <c r="E369" i="5"/>
  <c r="E370" i="5"/>
  <c r="E371" i="5"/>
  <c r="E372" i="5"/>
  <c r="E373" i="5"/>
  <c r="E374" i="5"/>
  <c r="E375" i="5"/>
  <c r="E376" i="5"/>
  <c r="E377" i="5"/>
  <c r="E378" i="5"/>
  <c r="E379" i="5"/>
  <c r="E380" i="5"/>
  <c r="E381" i="5"/>
  <c r="E382" i="5"/>
  <c r="E383" i="5"/>
  <c r="E384" i="5"/>
  <c r="E385" i="5"/>
  <c r="E386" i="5"/>
  <c r="E387" i="5"/>
  <c r="E388" i="5"/>
  <c r="F388" i="5" s="1"/>
  <c r="E389" i="5"/>
  <c r="E390" i="5"/>
  <c r="E391" i="5"/>
  <c r="E392" i="5"/>
  <c r="E393" i="5"/>
  <c r="F393" i="5" s="1"/>
  <c r="E394" i="5"/>
  <c r="E395" i="5"/>
  <c r="E396" i="5"/>
  <c r="E397" i="5"/>
  <c r="E398" i="5"/>
  <c r="E399" i="5"/>
  <c r="E400" i="5"/>
  <c r="E401" i="5"/>
  <c r="E402" i="5"/>
  <c r="E403" i="5"/>
  <c r="E404" i="5"/>
  <c r="E405" i="5"/>
  <c r="E406" i="5"/>
  <c r="E407" i="5"/>
  <c r="E408" i="5"/>
  <c r="E409" i="5"/>
  <c r="E410" i="5"/>
  <c r="E411" i="5"/>
  <c r="E412" i="5"/>
  <c r="E413" i="5"/>
  <c r="E414" i="5"/>
  <c r="E415" i="5"/>
  <c r="E416" i="5"/>
  <c r="E417" i="5"/>
  <c r="E418" i="5"/>
  <c r="E419" i="5"/>
  <c r="E420" i="5"/>
  <c r="E421" i="5"/>
  <c r="E422" i="5"/>
  <c r="E423" i="5"/>
  <c r="E424" i="5"/>
  <c r="E425" i="5"/>
  <c r="E426" i="5"/>
  <c r="E427" i="5"/>
  <c r="E428" i="5"/>
  <c r="E429" i="5"/>
  <c r="E430" i="5"/>
  <c r="E431" i="5"/>
  <c r="E432" i="5"/>
  <c r="E433" i="5"/>
  <c r="E434" i="5"/>
  <c r="E435" i="5"/>
  <c r="E436" i="5"/>
  <c r="E437" i="5"/>
  <c r="E438" i="5"/>
  <c r="E439" i="5"/>
  <c r="E440" i="5"/>
  <c r="E441" i="5"/>
  <c r="E442" i="5"/>
  <c r="E443" i="5"/>
  <c r="E444" i="5"/>
  <c r="E445" i="5"/>
  <c r="E446" i="5"/>
  <c r="E447" i="5"/>
  <c r="E448" i="5"/>
  <c r="E449" i="5"/>
  <c r="E450" i="5"/>
  <c r="E451" i="5"/>
  <c r="E452" i="5"/>
  <c r="E453" i="5"/>
  <c r="E454" i="5"/>
  <c r="E455" i="5"/>
  <c r="E456" i="5"/>
  <c r="E457" i="5"/>
  <c r="E458" i="5"/>
  <c r="E459" i="5"/>
  <c r="E460" i="5"/>
  <c r="E461" i="5"/>
  <c r="E462" i="5"/>
  <c r="E463" i="5"/>
  <c r="E464" i="5"/>
  <c r="E465" i="5"/>
  <c r="E466" i="5"/>
  <c r="E467" i="5"/>
  <c r="E468" i="5"/>
  <c r="E469" i="5"/>
  <c r="E470" i="5"/>
  <c r="E471" i="5"/>
  <c r="E472" i="5"/>
  <c r="E473" i="5"/>
  <c r="E474" i="5"/>
  <c r="E475" i="5"/>
  <c r="E476" i="5"/>
  <c r="E477" i="5"/>
  <c r="E478" i="5"/>
  <c r="E479" i="5"/>
  <c r="E480" i="5"/>
  <c r="E481" i="5"/>
  <c r="E482" i="5"/>
  <c r="E483" i="5"/>
  <c r="E484" i="5"/>
  <c r="E485" i="5"/>
  <c r="E486" i="5"/>
  <c r="E487" i="5"/>
  <c r="E488" i="5"/>
  <c r="E489" i="5"/>
  <c r="E490" i="5"/>
  <c r="E491" i="5"/>
  <c r="E492" i="5"/>
  <c r="E493" i="5"/>
  <c r="E494" i="5"/>
  <c r="E495" i="5"/>
  <c r="E496" i="5"/>
  <c r="E497" i="5"/>
  <c r="E498" i="5"/>
  <c r="E499" i="5"/>
  <c r="E500" i="5"/>
  <c r="E501" i="5"/>
  <c r="E502" i="5"/>
  <c r="E503" i="5"/>
  <c r="E504" i="5"/>
  <c r="E505" i="5"/>
  <c r="E506" i="5"/>
  <c r="E507" i="5"/>
  <c r="E508" i="5"/>
  <c r="E509" i="5"/>
  <c r="E510" i="5"/>
  <c r="E511" i="5"/>
  <c r="E512" i="5"/>
  <c r="E513" i="5"/>
  <c r="E514" i="5"/>
  <c r="E515" i="5"/>
  <c r="E516" i="5"/>
  <c r="E517" i="5"/>
  <c r="E518" i="5"/>
  <c r="E519" i="5"/>
  <c r="E520" i="5"/>
  <c r="E521" i="5"/>
  <c r="E522" i="5"/>
  <c r="E523" i="5"/>
  <c r="E524" i="5"/>
  <c r="E525" i="5"/>
  <c r="E526" i="5"/>
  <c r="E527" i="5"/>
  <c r="E528" i="5"/>
  <c r="E529" i="5"/>
  <c r="E530" i="5"/>
  <c r="E531" i="5"/>
  <c r="E532" i="5"/>
  <c r="E533" i="5"/>
  <c r="E534" i="5"/>
  <c r="E535" i="5"/>
  <c r="E536" i="5"/>
  <c r="E537" i="5"/>
  <c r="E538" i="5"/>
  <c r="E539" i="5"/>
  <c r="E540" i="5"/>
  <c r="E541" i="5"/>
  <c r="E542" i="5"/>
  <c r="E543" i="5"/>
  <c r="E544" i="5"/>
  <c r="E545" i="5"/>
  <c r="E546" i="5"/>
  <c r="E547" i="5"/>
  <c r="E548" i="5"/>
  <c r="E549" i="5"/>
  <c r="E550" i="5"/>
  <c r="E551" i="5"/>
  <c r="E552" i="5"/>
  <c r="E553" i="5"/>
  <c r="E554" i="5"/>
  <c r="E555" i="5"/>
  <c r="E556" i="5"/>
  <c r="E557" i="5"/>
  <c r="E558" i="5"/>
  <c r="E559" i="5"/>
  <c r="E560" i="5"/>
  <c r="E561" i="5"/>
  <c r="E562" i="5"/>
  <c r="E563" i="5"/>
  <c r="E564" i="5"/>
  <c r="E565" i="5"/>
  <c r="E566" i="5"/>
  <c r="E567" i="5"/>
  <c r="E568" i="5"/>
  <c r="E569" i="5"/>
  <c r="E570" i="5"/>
  <c r="E571" i="5"/>
  <c r="E572" i="5"/>
  <c r="E573" i="5"/>
  <c r="E574" i="5"/>
  <c r="E575" i="5"/>
  <c r="E576" i="5"/>
  <c r="E577" i="5"/>
  <c r="E578" i="5"/>
  <c r="E579" i="5"/>
  <c r="E580" i="5"/>
  <c r="E581" i="5"/>
  <c r="E582" i="5"/>
  <c r="E583" i="5"/>
  <c r="E584" i="5"/>
  <c r="E585" i="5"/>
  <c r="E586" i="5"/>
  <c r="E587" i="5"/>
  <c r="E588" i="5"/>
  <c r="E589" i="5"/>
  <c r="E590" i="5"/>
  <c r="E591" i="5"/>
  <c r="E592" i="5"/>
  <c r="E593" i="5"/>
  <c r="E594" i="5"/>
  <c r="E595" i="5"/>
  <c r="E596" i="5"/>
  <c r="E597" i="5"/>
  <c r="E598" i="5"/>
  <c r="E599" i="5"/>
  <c r="E600" i="5"/>
  <c r="E601" i="5"/>
  <c r="E602" i="5"/>
  <c r="E603" i="5"/>
  <c r="E604" i="5"/>
  <c r="E605" i="5"/>
  <c r="E606" i="5"/>
  <c r="E607" i="5"/>
  <c r="E608" i="5"/>
  <c r="E609" i="5"/>
  <c r="E610" i="5"/>
  <c r="E611" i="5"/>
  <c r="E612" i="5"/>
  <c r="E613" i="5"/>
  <c r="E614" i="5"/>
  <c r="E615" i="5"/>
  <c r="E616" i="5"/>
  <c r="E617" i="5"/>
  <c r="E618" i="5"/>
  <c r="E619" i="5"/>
  <c r="E620" i="5"/>
  <c r="E621" i="5"/>
  <c r="E622" i="5"/>
  <c r="E623" i="5"/>
  <c r="E624" i="5"/>
  <c r="E625" i="5"/>
  <c r="E626" i="5"/>
  <c r="E627" i="5"/>
  <c r="E628" i="5"/>
  <c r="E629" i="5"/>
  <c r="E630" i="5"/>
  <c r="E631" i="5"/>
  <c r="E632" i="5"/>
  <c r="E633" i="5"/>
  <c r="E634" i="5"/>
  <c r="E635" i="5"/>
  <c r="E636" i="5"/>
  <c r="E637" i="5"/>
  <c r="E638" i="5"/>
  <c r="E639" i="5"/>
  <c r="E640" i="5"/>
  <c r="E641" i="5"/>
  <c r="E642" i="5"/>
  <c r="E643" i="5"/>
  <c r="E644" i="5"/>
  <c r="E645" i="5"/>
  <c r="E646" i="5"/>
  <c r="E647" i="5"/>
  <c r="E648" i="5"/>
  <c r="E649" i="5"/>
  <c r="E650" i="5"/>
  <c r="E651" i="5"/>
  <c r="E652" i="5"/>
  <c r="E653" i="5"/>
  <c r="E654" i="5"/>
  <c r="E655" i="5"/>
  <c r="E656" i="5"/>
  <c r="E657" i="5"/>
  <c r="E658" i="5"/>
  <c r="E659" i="5"/>
  <c r="E660" i="5"/>
  <c r="E661" i="5"/>
  <c r="E662" i="5"/>
  <c r="E663" i="5"/>
  <c r="E664" i="5"/>
  <c r="E665" i="5"/>
  <c r="E666" i="5"/>
  <c r="E667" i="5"/>
  <c r="E668" i="5"/>
  <c r="E669" i="5"/>
  <c r="E670" i="5"/>
  <c r="E671" i="5"/>
  <c r="E672" i="5"/>
  <c r="E673" i="5"/>
  <c r="E674" i="5"/>
  <c r="E675" i="5"/>
  <c r="E676" i="5"/>
  <c r="E677" i="5"/>
  <c r="E678" i="5"/>
  <c r="E679" i="5"/>
  <c r="E680" i="5"/>
  <c r="E681" i="5"/>
  <c r="E682" i="5"/>
  <c r="E683" i="5"/>
  <c r="E684" i="5"/>
  <c r="E685" i="5"/>
  <c r="E686" i="5"/>
  <c r="E687" i="5"/>
  <c r="E688" i="5"/>
  <c r="E689" i="5"/>
  <c r="E690" i="5"/>
  <c r="E691" i="5"/>
  <c r="E692" i="5"/>
  <c r="E693" i="5"/>
  <c r="E694" i="5"/>
  <c r="E695" i="5"/>
  <c r="E696" i="5"/>
  <c r="E697" i="5"/>
  <c r="E698" i="5"/>
  <c r="E699" i="5"/>
  <c r="E700" i="5"/>
  <c r="E701" i="5"/>
  <c r="E702" i="5"/>
  <c r="E703" i="5"/>
  <c r="E704" i="5"/>
  <c r="E705" i="5"/>
  <c r="E706" i="5"/>
  <c r="E707" i="5"/>
  <c r="E708" i="5"/>
  <c r="E709" i="5"/>
  <c r="E710" i="5"/>
  <c r="E711" i="5"/>
  <c r="E712" i="5"/>
  <c r="E713" i="5"/>
  <c r="E714" i="5"/>
  <c r="E715" i="5"/>
  <c r="E716" i="5"/>
  <c r="E717" i="5"/>
  <c r="E718" i="5"/>
  <c r="E719" i="5"/>
  <c r="E720" i="5"/>
  <c r="E721" i="5"/>
  <c r="E722" i="5"/>
  <c r="E723" i="5"/>
  <c r="E724" i="5"/>
  <c r="E725" i="5"/>
  <c r="E726" i="5"/>
  <c r="E727" i="5"/>
  <c r="E728" i="5"/>
  <c r="E729" i="5"/>
  <c r="E730" i="5"/>
  <c r="E731" i="5"/>
  <c r="E732" i="5"/>
  <c r="E733" i="5"/>
  <c r="E734" i="5"/>
  <c r="E735" i="5"/>
  <c r="E736" i="5"/>
  <c r="E737" i="5"/>
  <c r="E738" i="5"/>
  <c r="E739" i="5"/>
  <c r="E740" i="5"/>
  <c r="E741" i="5"/>
  <c r="E742" i="5"/>
  <c r="E743" i="5"/>
  <c r="E744" i="5"/>
  <c r="E745" i="5"/>
  <c r="E746" i="5"/>
  <c r="E747" i="5"/>
  <c r="E748" i="5"/>
  <c r="E749" i="5"/>
  <c r="E750" i="5"/>
  <c r="E751" i="5"/>
  <c r="E752" i="5"/>
  <c r="E753" i="5"/>
  <c r="E754" i="5"/>
  <c r="E755" i="5"/>
  <c r="E756" i="5"/>
  <c r="E757" i="5"/>
  <c r="E758" i="5"/>
  <c r="E759" i="5"/>
  <c r="E760" i="5"/>
  <c r="E761" i="5"/>
  <c r="E762" i="5"/>
  <c r="E763" i="5"/>
  <c r="E764" i="5"/>
  <c r="E765" i="5"/>
  <c r="E766" i="5"/>
  <c r="E767" i="5"/>
  <c r="E768" i="5"/>
  <c r="E769" i="5"/>
  <c r="E770" i="5"/>
  <c r="E771" i="5"/>
  <c r="E772" i="5"/>
  <c r="E773" i="5"/>
  <c r="E774" i="5"/>
  <c r="E775" i="5"/>
  <c r="E776" i="5"/>
  <c r="E777" i="5"/>
  <c r="E778" i="5"/>
  <c r="E779" i="5"/>
  <c r="E780" i="5"/>
  <c r="E781" i="5"/>
  <c r="E782" i="5"/>
  <c r="E783" i="5"/>
  <c r="E784" i="5"/>
  <c r="E785" i="5"/>
  <c r="E786" i="5"/>
  <c r="E787" i="5"/>
  <c r="E788" i="5"/>
  <c r="F788" i="5" s="1"/>
  <c r="E789" i="5"/>
  <c r="E790" i="5"/>
  <c r="E791" i="5"/>
  <c r="E792" i="5"/>
  <c r="E793" i="5"/>
  <c r="E794" i="5"/>
  <c r="E795" i="5"/>
  <c r="E796" i="5"/>
  <c r="E797" i="5"/>
  <c r="E798" i="5"/>
  <c r="E799" i="5"/>
  <c r="E800" i="5"/>
  <c r="E801" i="5"/>
  <c r="E802" i="5"/>
  <c r="E803" i="5"/>
  <c r="E804" i="5"/>
  <c r="E805" i="5"/>
  <c r="E806" i="5"/>
  <c r="E807" i="5"/>
  <c r="E808" i="5"/>
  <c r="E809" i="5"/>
  <c r="E810" i="5"/>
  <c r="E811" i="5"/>
  <c r="E812" i="5"/>
  <c r="E813" i="5"/>
  <c r="E814" i="5"/>
  <c r="E815" i="5"/>
  <c r="E816" i="5"/>
  <c r="E817" i="5"/>
  <c r="E818" i="5"/>
  <c r="E819" i="5"/>
  <c r="E820" i="5"/>
  <c r="E821" i="5"/>
  <c r="E822" i="5"/>
  <c r="E823" i="5"/>
  <c r="E824" i="5"/>
  <c r="E825" i="5"/>
  <c r="E826" i="5"/>
  <c r="E827" i="5"/>
  <c r="E828" i="5"/>
  <c r="E829" i="5"/>
  <c r="E830" i="5"/>
  <c r="E831" i="5"/>
  <c r="E832" i="5"/>
  <c r="E833" i="5"/>
  <c r="E834" i="5"/>
  <c r="E835" i="5"/>
  <c r="E836" i="5"/>
  <c r="E837" i="5"/>
  <c r="E838" i="5"/>
  <c r="E839" i="5"/>
  <c r="E840" i="5"/>
  <c r="E841" i="5"/>
  <c r="E842" i="5"/>
  <c r="E843" i="5"/>
  <c r="E844" i="5"/>
  <c r="E845" i="5"/>
  <c r="E846" i="5"/>
  <c r="E847" i="5"/>
  <c r="E848" i="5"/>
  <c r="E849" i="5"/>
  <c r="E850" i="5"/>
  <c r="E851" i="5"/>
  <c r="E852" i="5"/>
  <c r="E853" i="5"/>
  <c r="E854" i="5"/>
  <c r="E855" i="5"/>
  <c r="E856" i="5"/>
  <c r="E857" i="5"/>
  <c r="E858" i="5"/>
  <c r="E859" i="5"/>
  <c r="E860" i="5"/>
  <c r="E861" i="5"/>
  <c r="E862" i="5"/>
  <c r="E863" i="5"/>
  <c r="E864" i="5"/>
  <c r="E865" i="5"/>
  <c r="E866" i="5"/>
  <c r="E867" i="5"/>
  <c r="E868" i="5"/>
  <c r="E869" i="5"/>
  <c r="E870" i="5"/>
  <c r="E871" i="5"/>
  <c r="E872" i="5"/>
  <c r="E873" i="5"/>
  <c r="E874" i="5"/>
  <c r="E875" i="5"/>
  <c r="E876" i="5"/>
  <c r="E877" i="5"/>
  <c r="E878" i="5"/>
  <c r="E879" i="5"/>
  <c r="E880" i="5"/>
  <c r="E881" i="5"/>
  <c r="E882" i="5"/>
  <c r="E883" i="5"/>
  <c r="E884" i="5"/>
  <c r="E885" i="5"/>
  <c r="E886" i="5"/>
  <c r="E887" i="5"/>
  <c r="E888" i="5"/>
  <c r="E889" i="5"/>
  <c r="E890" i="5"/>
  <c r="E891" i="5"/>
  <c r="E892" i="5"/>
  <c r="E893" i="5"/>
  <c r="E894" i="5"/>
  <c r="E895" i="5"/>
  <c r="E896" i="5"/>
  <c r="E897" i="5"/>
  <c r="E898" i="5"/>
  <c r="E899" i="5"/>
  <c r="E900" i="5"/>
  <c r="E901" i="5"/>
  <c r="E902" i="5"/>
  <c r="E903" i="5"/>
  <c r="E904" i="5"/>
  <c r="E905" i="5"/>
  <c r="E906" i="5"/>
  <c r="E907" i="5"/>
  <c r="E908" i="5"/>
  <c r="E909" i="5"/>
  <c r="E910" i="5"/>
  <c r="E911" i="5"/>
  <c r="E912" i="5"/>
  <c r="E913" i="5"/>
  <c r="E914" i="5"/>
  <c r="E915" i="5"/>
  <c r="E916" i="5"/>
  <c r="E917" i="5"/>
  <c r="E918" i="5"/>
  <c r="E919" i="5"/>
  <c r="E920" i="5"/>
  <c r="E921" i="5"/>
  <c r="E922" i="5"/>
  <c r="E923" i="5"/>
  <c r="E924" i="5"/>
  <c r="E925" i="5"/>
  <c r="E926" i="5"/>
  <c r="E927" i="5"/>
  <c r="E928" i="5"/>
  <c r="E929" i="5"/>
  <c r="E930" i="5"/>
  <c r="E931" i="5"/>
  <c r="E932" i="5"/>
  <c r="E933" i="5"/>
  <c r="E934" i="5"/>
  <c r="E935" i="5"/>
  <c r="E936" i="5"/>
  <c r="E937" i="5"/>
  <c r="E938" i="5"/>
  <c r="E939" i="5"/>
  <c r="E940" i="5"/>
  <c r="E941" i="5"/>
  <c r="E942" i="5"/>
  <c r="E943" i="5"/>
  <c r="E944" i="5"/>
  <c r="E945" i="5"/>
  <c r="E946" i="5"/>
  <c r="E947" i="5"/>
  <c r="E948" i="5"/>
  <c r="E949" i="5"/>
  <c r="E950" i="5"/>
  <c r="E951" i="5"/>
  <c r="E952" i="5"/>
  <c r="E953" i="5"/>
  <c r="E954" i="5"/>
  <c r="E955" i="5"/>
  <c r="E956" i="5"/>
  <c r="E957" i="5"/>
  <c r="E958" i="5"/>
  <c r="E959" i="5"/>
  <c r="E960" i="5"/>
  <c r="E961" i="5"/>
  <c r="E962" i="5"/>
  <c r="E963" i="5"/>
  <c r="E964" i="5"/>
  <c r="E965" i="5"/>
  <c r="E966" i="5"/>
  <c r="E967" i="5"/>
  <c r="E968" i="5"/>
  <c r="E969" i="5"/>
  <c r="E970" i="5"/>
  <c r="E971" i="5"/>
  <c r="E972" i="5"/>
  <c r="E973" i="5"/>
  <c r="E974" i="5"/>
  <c r="E975" i="5"/>
  <c r="E976" i="5"/>
  <c r="E977" i="5"/>
  <c r="E978" i="5"/>
  <c r="E979" i="5"/>
  <c r="E980" i="5"/>
  <c r="E981" i="5"/>
  <c r="E982" i="5"/>
  <c r="E983" i="5"/>
  <c r="E984" i="5"/>
  <c r="E985" i="5"/>
  <c r="E986" i="5"/>
  <c r="E987" i="5"/>
  <c r="E988" i="5"/>
  <c r="E989" i="5"/>
  <c r="E990" i="5"/>
  <c r="E991" i="5"/>
  <c r="E992" i="5"/>
  <c r="E993" i="5"/>
  <c r="E994" i="5"/>
  <c r="E995" i="5"/>
  <c r="E996" i="5"/>
  <c r="E997" i="5"/>
  <c r="E998" i="5"/>
  <c r="E999" i="5"/>
  <c r="E1000" i="5"/>
  <c r="E1001" i="5"/>
  <c r="E2" i="5"/>
  <c r="F785" i="5" s="1"/>
  <c r="F974" i="5" l="1"/>
  <c r="F846" i="5"/>
  <c r="F686" i="5"/>
  <c r="F494" i="5"/>
  <c r="Q918" i="5"/>
  <c r="Q822" i="5"/>
  <c r="Q790" i="5"/>
  <c r="Q758" i="5"/>
  <c r="Q950" i="5"/>
  <c r="Q982" i="5"/>
  <c r="F934" i="5"/>
  <c r="F806" i="5"/>
  <c r="F774" i="5"/>
  <c r="F710" i="5"/>
  <c r="F678" i="5"/>
  <c r="F646" i="5"/>
  <c r="F582" i="5"/>
  <c r="F518" i="5"/>
  <c r="F294" i="5"/>
  <c r="F998" i="5"/>
  <c r="F614" i="5"/>
  <c r="F966" i="5"/>
  <c r="F742" i="5"/>
  <c r="F996" i="5"/>
  <c r="F964" i="5"/>
  <c r="F900" i="5"/>
  <c r="F868" i="5"/>
  <c r="F804" i="5"/>
  <c r="F708" i="5"/>
  <c r="F676" i="5"/>
  <c r="F830" i="5"/>
  <c r="F792" i="5"/>
  <c r="F746" i="5"/>
  <c r="F342" i="5"/>
  <c r="F100" i="5"/>
  <c r="F691" i="5"/>
  <c r="F252" i="5"/>
  <c r="F734" i="5"/>
  <c r="F835" i="5"/>
  <c r="F347" i="5"/>
  <c r="F248" i="5"/>
  <c r="F607" i="5"/>
  <c r="F870" i="5"/>
  <c r="F902" i="5"/>
  <c r="F851" i="5"/>
  <c r="F659" i="5"/>
  <c r="F499" i="5"/>
  <c r="F947" i="5"/>
  <c r="F819" i="5"/>
  <c r="F755" i="5"/>
  <c r="F723" i="5"/>
  <c r="F627" i="5"/>
  <c r="F531" i="5"/>
  <c r="F963" i="5"/>
  <c r="F961" i="5"/>
  <c r="F979" i="5"/>
  <c r="F883" i="5"/>
  <c r="F595" i="5"/>
  <c r="F945" i="5"/>
  <c r="F881" i="5"/>
  <c r="F721" i="5"/>
  <c r="F625" i="5"/>
  <c r="F593" i="5"/>
  <c r="F529" i="5"/>
  <c r="F497" i="5"/>
  <c r="F401" i="5"/>
  <c r="F305" i="5"/>
  <c r="F209" i="5"/>
  <c r="F177" i="5"/>
  <c r="F976" i="5"/>
  <c r="F880" i="5"/>
  <c r="F752" i="5"/>
  <c r="F592" i="5"/>
  <c r="F528" i="5"/>
  <c r="F464" i="5"/>
  <c r="F272" i="5"/>
  <c r="F176" i="5"/>
  <c r="F112" i="5"/>
  <c r="F16" i="5"/>
  <c r="F944" i="5"/>
  <c r="F848" i="5"/>
  <c r="F720" i="5"/>
  <c r="F496" i="5"/>
  <c r="F400" i="5"/>
  <c r="F304" i="5"/>
  <c r="F208" i="5"/>
  <c r="F975" i="5"/>
  <c r="F943" i="5"/>
  <c r="F847" i="5"/>
  <c r="F687" i="5"/>
  <c r="F623" i="5"/>
  <c r="F591" i="5"/>
  <c r="F495" i="5"/>
  <c r="F399" i="5"/>
  <c r="F367" i="5"/>
  <c r="F207" i="5"/>
  <c r="F111" i="5"/>
  <c r="F15" i="5"/>
  <c r="Q886" i="5"/>
  <c r="F838" i="5"/>
  <c r="F932" i="5"/>
  <c r="F740" i="5"/>
  <c r="F980" i="5"/>
  <c r="F948" i="5"/>
  <c r="F820" i="5"/>
  <c r="F756" i="5"/>
  <c r="F724" i="5"/>
  <c r="F628" i="5"/>
  <c r="F596" i="5"/>
  <c r="F532" i="5"/>
  <c r="F500" i="5"/>
  <c r="F468" i="5"/>
  <c r="F404" i="5"/>
  <c r="F308" i="5"/>
  <c r="F276" i="5"/>
  <c r="F212" i="5"/>
  <c r="F20" i="5"/>
  <c r="F831" i="5"/>
  <c r="F476" i="5"/>
  <c r="F403" i="5"/>
  <c r="F371" i="5"/>
  <c r="F307" i="5"/>
  <c r="F179" i="5"/>
  <c r="F19" i="5"/>
  <c r="F437" i="5"/>
  <c r="Q985" i="5"/>
  <c r="Q953" i="5"/>
  <c r="Q921" i="5"/>
  <c r="Q889" i="5"/>
  <c r="F211" i="5"/>
  <c r="F825" i="5"/>
  <c r="F432" i="5"/>
  <c r="F17" i="5"/>
  <c r="F431" i="5"/>
  <c r="Q726" i="5"/>
  <c r="Q694" i="5"/>
  <c r="Q662" i="5"/>
  <c r="Q630" i="5"/>
  <c r="Q598" i="5"/>
  <c r="Q566" i="5"/>
  <c r="Q534" i="5"/>
  <c r="Q502" i="5"/>
  <c r="Q981" i="5"/>
  <c r="Q789" i="5"/>
  <c r="Q661" i="5"/>
  <c r="Q629" i="5"/>
  <c r="Q597" i="5"/>
  <c r="F270" i="5"/>
  <c r="F110" i="5"/>
  <c r="F780" i="5"/>
  <c r="F386" i="5"/>
  <c r="F238" i="5"/>
  <c r="Q757" i="5"/>
  <c r="F174" i="5"/>
  <c r="F620" i="5"/>
  <c r="F743" i="5"/>
  <c r="F343" i="5"/>
  <c r="F811" i="5"/>
  <c r="F267" i="5"/>
  <c r="Q977" i="5"/>
  <c r="F683" i="5"/>
  <c r="F331" i="5"/>
  <c r="F300" i="5"/>
  <c r="Q725" i="5"/>
  <c r="F555" i="5"/>
  <c r="F171" i="5"/>
  <c r="F489" i="5"/>
  <c r="F295" i="5"/>
  <c r="Q917" i="5"/>
  <c r="Q853" i="5"/>
  <c r="Q821" i="5"/>
  <c r="F750" i="5"/>
  <c r="F462" i="5"/>
  <c r="F971" i="5"/>
  <c r="F907" i="5"/>
  <c r="F587" i="5"/>
  <c r="F491" i="5"/>
  <c r="F459" i="5"/>
  <c r="F395" i="5"/>
  <c r="F43" i="5"/>
  <c r="F937" i="5"/>
  <c r="F841" i="5"/>
  <c r="F809" i="5"/>
  <c r="F617" i="5"/>
  <c r="F585" i="5"/>
  <c r="F457" i="5"/>
  <c r="F361" i="5"/>
  <c r="F329" i="5"/>
  <c r="F169" i="5"/>
  <c r="F9" i="5"/>
  <c r="F703" i="5"/>
  <c r="F698" i="5"/>
  <c r="Q693" i="5"/>
  <c r="F843" i="5"/>
  <c r="F107" i="5"/>
  <c r="F583" i="5"/>
  <c r="F695" i="5"/>
  <c r="F288" i="5"/>
  <c r="Q885" i="5"/>
  <c r="F454" i="5"/>
  <c r="F422" i="5"/>
  <c r="F358" i="5"/>
  <c r="F230" i="5"/>
  <c r="F166" i="5"/>
  <c r="F134" i="5"/>
  <c r="F70" i="5"/>
  <c r="Q949" i="5"/>
  <c r="F486" i="5"/>
  <c r="F390" i="5"/>
  <c r="F326" i="5"/>
  <c r="F262" i="5"/>
  <c r="F198" i="5"/>
  <c r="F102" i="5"/>
  <c r="F656" i="5"/>
  <c r="F249" i="5"/>
  <c r="F228" i="5"/>
  <c r="F196" i="5"/>
  <c r="F164" i="5"/>
  <c r="F132" i="5"/>
  <c r="F68" i="5"/>
  <c r="F36" i="5"/>
  <c r="F4" i="5"/>
  <c r="F653" i="5"/>
  <c r="F803" i="5"/>
  <c r="F323" i="5"/>
  <c r="F163" i="5"/>
  <c r="F131" i="5"/>
  <c r="F99" i="5"/>
  <c r="F67" i="5"/>
  <c r="F35" i="5"/>
  <c r="F906" i="5"/>
  <c r="F133" i="5"/>
  <c r="F645" i="5"/>
  <c r="F293" i="5"/>
  <c r="F997" i="5"/>
  <c r="F42" i="5"/>
  <c r="F189" i="5"/>
  <c r="F261" i="5"/>
  <c r="F733" i="5"/>
  <c r="F805" i="5"/>
  <c r="F842" i="5"/>
  <c r="F341" i="5"/>
  <c r="F453" i="5"/>
  <c r="F490" i="5"/>
  <c r="F565" i="5"/>
  <c r="F677" i="5"/>
  <c r="F37" i="5"/>
  <c r="F117" i="5"/>
  <c r="F349" i="5"/>
  <c r="F541" i="5"/>
  <c r="F581" i="5"/>
  <c r="F773" i="5"/>
  <c r="F234" i="5"/>
  <c r="F389" i="5"/>
  <c r="F621" i="5"/>
  <c r="F893" i="5"/>
  <c r="F3" i="5"/>
  <c r="F197" i="5"/>
  <c r="F970" i="5"/>
  <c r="F5" i="5"/>
  <c r="F85" i="5"/>
  <c r="F199" i="5"/>
  <c r="F7" i="5"/>
  <c r="F45" i="5"/>
  <c r="F200" i="5"/>
  <c r="F253" i="5"/>
  <c r="F330" i="5"/>
  <c r="F104" i="5"/>
  <c r="F298" i="5"/>
  <c r="F106" i="5"/>
  <c r="F157" i="5"/>
  <c r="F439" i="5"/>
  <c r="F616" i="5"/>
  <c r="F663" i="5"/>
  <c r="F749" i="5"/>
  <c r="F837" i="5"/>
  <c r="F925" i="5"/>
  <c r="F968" i="5"/>
  <c r="F10" i="5"/>
  <c r="F396" i="5"/>
  <c r="F485" i="5"/>
  <c r="F618" i="5"/>
  <c r="F839" i="5"/>
  <c r="F12" i="5"/>
  <c r="F59" i="5"/>
  <c r="F108" i="5"/>
  <c r="F397" i="5"/>
  <c r="F487" i="5"/>
  <c r="F573" i="5"/>
  <c r="F797" i="5"/>
  <c r="F885" i="5"/>
  <c r="F973" i="5"/>
  <c r="F13" i="5"/>
  <c r="F61" i="5"/>
  <c r="F109" i="5"/>
  <c r="F165" i="5"/>
  <c r="F445" i="5"/>
  <c r="F488" i="5"/>
  <c r="F709" i="5"/>
  <c r="F309" i="5"/>
  <c r="F533" i="5"/>
  <c r="F887" i="5"/>
  <c r="F357" i="5"/>
  <c r="F711" i="5"/>
  <c r="F140" i="5"/>
  <c r="F334" i="5"/>
  <c r="F471" i="5"/>
  <c r="F933" i="5"/>
  <c r="F168" i="5"/>
  <c r="F263" i="5"/>
  <c r="F311" i="5"/>
  <c r="F757" i="5"/>
  <c r="F844" i="5"/>
  <c r="F264" i="5"/>
  <c r="F492" i="5"/>
  <c r="F535" i="5"/>
  <c r="F669" i="5"/>
  <c r="F712" i="5"/>
  <c r="F759" i="5"/>
  <c r="F845" i="5"/>
  <c r="F935" i="5"/>
  <c r="F119" i="5"/>
  <c r="F170" i="5"/>
  <c r="F266" i="5"/>
  <c r="F359" i="5"/>
  <c r="F493" i="5"/>
  <c r="F714" i="5"/>
  <c r="F936" i="5"/>
  <c r="F317" i="5"/>
  <c r="F360" i="5"/>
  <c r="F405" i="5"/>
  <c r="F629" i="5"/>
  <c r="F717" i="5"/>
  <c r="F981" i="5"/>
  <c r="F21" i="5"/>
  <c r="F69" i="5"/>
  <c r="F125" i="5"/>
  <c r="F172" i="5"/>
  <c r="F221" i="5"/>
  <c r="F268" i="5"/>
  <c r="F586" i="5"/>
  <c r="F718" i="5"/>
  <c r="F938" i="5"/>
  <c r="F23" i="5"/>
  <c r="F173" i="5"/>
  <c r="F362" i="5"/>
  <c r="F540" i="5"/>
  <c r="F631" i="5"/>
  <c r="F763" i="5"/>
  <c r="F941" i="5"/>
  <c r="F983" i="5"/>
  <c r="F71" i="5"/>
  <c r="F364" i="5"/>
  <c r="F412" i="5"/>
  <c r="F455" i="5"/>
  <c r="F589" i="5"/>
  <c r="F764" i="5"/>
  <c r="F808" i="5"/>
  <c r="F853" i="5"/>
  <c r="F942" i="5"/>
  <c r="F72" i="5"/>
  <c r="F365" i="5"/>
  <c r="F413" i="5"/>
  <c r="F456" i="5"/>
  <c r="F590" i="5"/>
  <c r="F765" i="5"/>
  <c r="F73" i="5"/>
  <c r="F277" i="5"/>
  <c r="F366" i="5"/>
  <c r="F810" i="5"/>
  <c r="F987" i="5"/>
  <c r="F28" i="5"/>
  <c r="F74" i="5"/>
  <c r="F229" i="5"/>
  <c r="F458" i="5"/>
  <c r="F501" i="5"/>
  <c r="F549" i="5"/>
  <c r="F635" i="5"/>
  <c r="F682" i="5"/>
  <c r="F725" i="5"/>
  <c r="F859" i="5"/>
  <c r="F901" i="5"/>
  <c r="F989" i="5"/>
  <c r="F29" i="5"/>
  <c r="F77" i="5"/>
  <c r="F181" i="5"/>
  <c r="F503" i="5"/>
  <c r="F636" i="5"/>
  <c r="F813" i="5"/>
  <c r="F860" i="5"/>
  <c r="F903" i="5"/>
  <c r="F87" i="5"/>
  <c r="F183" i="5"/>
  <c r="F231" i="5"/>
  <c r="F325" i="5"/>
  <c r="F373" i="5"/>
  <c r="F460" i="5"/>
  <c r="F507" i="5"/>
  <c r="F551" i="5"/>
  <c r="F637" i="5"/>
  <c r="F684" i="5"/>
  <c r="F727" i="5"/>
  <c r="F817" i="5"/>
  <c r="F861" i="5"/>
  <c r="F904" i="5"/>
  <c r="F233" i="5"/>
  <c r="F283" i="5"/>
  <c r="F461" i="5"/>
  <c r="F509" i="5"/>
  <c r="F553" i="5"/>
  <c r="F685" i="5"/>
  <c r="F905" i="5"/>
  <c r="F949" i="5"/>
  <c r="F135" i="5"/>
  <c r="F237" i="5"/>
  <c r="F327" i="5"/>
  <c r="F375" i="5"/>
  <c r="F554" i="5"/>
  <c r="F597" i="5"/>
  <c r="F187" i="5"/>
  <c r="F380" i="5"/>
  <c r="F556" i="5"/>
  <c r="F599" i="5"/>
  <c r="F731" i="5"/>
  <c r="F823" i="5"/>
  <c r="F909" i="5"/>
  <c r="F139" i="5"/>
  <c r="F241" i="5"/>
  <c r="F423" i="5"/>
  <c r="F557" i="5"/>
  <c r="F647" i="5"/>
  <c r="F779" i="5"/>
  <c r="F956" i="5"/>
  <c r="F136" i="5"/>
  <c r="F285" i="5"/>
  <c r="F421" i="5"/>
  <c r="F775" i="5"/>
  <c r="F821" i="5"/>
  <c r="F908" i="5"/>
  <c r="F240" i="5"/>
  <c r="F688" i="5"/>
  <c r="F955" i="5"/>
  <c r="F381" i="5"/>
  <c r="F470" i="5"/>
  <c r="F689" i="5"/>
  <c r="F824" i="5"/>
  <c r="F910" i="5"/>
  <c r="F38" i="5"/>
  <c r="F243" i="5"/>
  <c r="F424" i="5"/>
  <c r="F91" i="5"/>
  <c r="F138" i="5"/>
  <c r="F778" i="5"/>
  <c r="F92" i="5"/>
  <c r="F332" i="5"/>
  <c r="F732" i="5"/>
  <c r="F141" i="5"/>
  <c r="F244" i="5"/>
  <c r="F335" i="5"/>
  <c r="F426" i="5"/>
  <c r="F517" i="5"/>
  <c r="F559" i="5"/>
  <c r="F604" i="5"/>
  <c r="F649" i="5"/>
  <c r="F692" i="5"/>
  <c r="F782" i="5"/>
  <c r="F869" i="5"/>
  <c r="F913" i="5"/>
  <c r="F1000" i="5"/>
  <c r="F48" i="5"/>
  <c r="F143" i="5"/>
  <c r="F245" i="5"/>
  <c r="F339" i="5"/>
  <c r="F429" i="5"/>
  <c r="F560" i="5"/>
  <c r="F605" i="5"/>
  <c r="F650" i="5"/>
  <c r="F693" i="5"/>
  <c r="F783" i="5"/>
  <c r="F827" i="5"/>
  <c r="F916" i="5"/>
  <c r="F1001" i="5"/>
  <c r="F49" i="5"/>
  <c r="F144" i="5"/>
  <c r="F247" i="5"/>
  <c r="F340" i="5"/>
  <c r="F430" i="5"/>
  <c r="F475" i="5"/>
  <c r="F519" i="5"/>
  <c r="F561" i="5"/>
  <c r="F651" i="5"/>
  <c r="F694" i="5"/>
  <c r="F784" i="5"/>
  <c r="F829" i="5"/>
  <c r="F871" i="5"/>
  <c r="F917" i="5"/>
  <c r="F2" i="5"/>
  <c r="F53" i="5"/>
  <c r="F101" i="5"/>
  <c r="F149" i="5"/>
  <c r="F204" i="5"/>
  <c r="F250" i="5"/>
  <c r="F296" i="5"/>
  <c r="F344" i="5"/>
  <c r="F391" i="5"/>
  <c r="F435" i="5"/>
  <c r="F522" i="5"/>
  <c r="F567" i="5"/>
  <c r="F654" i="5"/>
  <c r="F701" i="5"/>
  <c r="F744" i="5"/>
  <c r="F789" i="5"/>
  <c r="F876" i="5"/>
  <c r="F921" i="5"/>
  <c r="F54" i="5"/>
  <c r="F150" i="5"/>
  <c r="F205" i="5"/>
  <c r="F251" i="5"/>
  <c r="F299" i="5"/>
  <c r="F346" i="5"/>
  <c r="F392" i="5"/>
  <c r="F436" i="5"/>
  <c r="F523" i="5"/>
  <c r="F568" i="5"/>
  <c r="F613" i="5"/>
  <c r="F655" i="5"/>
  <c r="F702" i="5"/>
  <c r="F745" i="5"/>
  <c r="F790" i="5"/>
  <c r="F877" i="5"/>
  <c r="F922" i="5"/>
  <c r="F965" i="5"/>
  <c r="F8" i="5"/>
  <c r="F105" i="5"/>
  <c r="F155" i="5"/>
  <c r="F301" i="5"/>
  <c r="F348" i="5"/>
  <c r="F394" i="5"/>
  <c r="F526" i="5"/>
  <c r="F615" i="5"/>
  <c r="F748" i="5"/>
  <c r="F924" i="5"/>
  <c r="F967" i="5"/>
  <c r="F93" i="5"/>
  <c r="F192" i="5"/>
  <c r="F382" i="5"/>
  <c r="F652" i="5"/>
  <c r="F206" i="5"/>
  <c r="F324" i="5"/>
  <c r="F259" i="5"/>
  <c r="F578" i="5"/>
  <c r="F450" i="5"/>
  <c r="F418" i="5"/>
  <c r="F354" i="5"/>
  <c r="F322" i="5"/>
  <c r="F290" i="5"/>
  <c r="F226" i="5"/>
  <c r="F130" i="5"/>
  <c r="F34" i="5"/>
  <c r="F999" i="5"/>
  <c r="F648" i="5"/>
  <c r="F203" i="5"/>
  <c r="F612" i="5"/>
  <c r="F451" i="5"/>
  <c r="F674" i="5"/>
  <c r="F513" i="5"/>
  <c r="F449" i="5"/>
  <c r="F417" i="5"/>
  <c r="F385" i="5"/>
  <c r="F353" i="5"/>
  <c r="F321" i="5"/>
  <c r="F289" i="5"/>
  <c r="F257" i="5"/>
  <c r="F193" i="5"/>
  <c r="F129" i="5"/>
  <c r="F33" i="5"/>
  <c r="F202" i="5"/>
  <c r="F516" i="5"/>
  <c r="F483" i="5"/>
  <c r="F898" i="5"/>
  <c r="F929" i="5"/>
  <c r="F736" i="5"/>
  <c r="F384" i="5"/>
  <c r="F320" i="5"/>
  <c r="F256" i="5"/>
  <c r="F224" i="5"/>
  <c r="F128" i="5"/>
  <c r="F96" i="5"/>
  <c r="F64" i="5"/>
  <c r="F32" i="5"/>
  <c r="F608" i="5"/>
  <c r="F151" i="5"/>
  <c r="F484" i="5"/>
  <c r="F355" i="5"/>
  <c r="F962" i="5"/>
  <c r="F897" i="5"/>
  <c r="F928" i="5"/>
  <c r="F415" i="5"/>
  <c r="F255" i="5"/>
  <c r="F127" i="5"/>
  <c r="F95" i="5"/>
  <c r="F63" i="5"/>
  <c r="F31" i="5"/>
  <c r="F148" i="5"/>
  <c r="F452" i="5"/>
  <c r="F515" i="5"/>
  <c r="F930" i="5"/>
  <c r="F737" i="5"/>
  <c r="F768" i="5"/>
  <c r="F670" i="5"/>
  <c r="F190" i="5"/>
  <c r="F94" i="5"/>
  <c r="F62" i="5"/>
  <c r="F30" i="5"/>
  <c r="F957" i="5"/>
  <c r="F603" i="5"/>
  <c r="F145" i="5"/>
  <c r="F995" i="5"/>
  <c r="F291" i="5"/>
  <c r="F610" i="5"/>
  <c r="F704" i="5"/>
  <c r="F511" i="5"/>
  <c r="F926" i="5"/>
  <c r="F254" i="5"/>
  <c r="F923" i="5"/>
  <c r="F569" i="5"/>
  <c r="F103" i="5"/>
  <c r="F580" i="5"/>
  <c r="F707" i="5"/>
  <c r="F195" i="5"/>
  <c r="F673" i="5"/>
  <c r="F864" i="5"/>
  <c r="F671" i="5"/>
  <c r="F316" i="5"/>
  <c r="F284" i="5"/>
  <c r="F920" i="5"/>
  <c r="F566" i="5"/>
  <c r="F356" i="5"/>
  <c r="F387" i="5"/>
  <c r="F994" i="5"/>
  <c r="F801" i="5"/>
  <c r="F896" i="5"/>
  <c r="F735" i="5"/>
  <c r="F315" i="5"/>
  <c r="F219" i="5"/>
  <c r="F919" i="5"/>
  <c r="F564" i="5"/>
  <c r="F97" i="5"/>
  <c r="F292" i="5"/>
  <c r="F675" i="5"/>
  <c r="F770" i="5"/>
  <c r="F865" i="5"/>
  <c r="F992" i="5"/>
  <c r="F895" i="5"/>
  <c r="F159" i="5"/>
  <c r="F122" i="5"/>
  <c r="F26" i="5"/>
  <c r="F558" i="5"/>
  <c r="F55" i="5"/>
  <c r="F420" i="5"/>
  <c r="F419" i="5"/>
  <c r="F802" i="5"/>
  <c r="F769" i="5"/>
  <c r="F832" i="5"/>
  <c r="F191" i="5"/>
  <c r="F572" i="5"/>
  <c r="F794" i="5"/>
  <c r="F57" i="5"/>
  <c r="Q854" i="5"/>
  <c r="F550" i="5"/>
  <c r="F836" i="5"/>
  <c r="F644" i="5"/>
  <c r="F548" i="5"/>
  <c r="F260" i="5"/>
  <c r="F771" i="5"/>
  <c r="F739" i="5"/>
  <c r="F579" i="5"/>
  <c r="F227" i="5"/>
  <c r="F866" i="5"/>
  <c r="F642" i="5"/>
  <c r="F514" i="5"/>
  <c r="F641" i="5"/>
  <c r="F481" i="5"/>
  <c r="F800" i="5"/>
  <c r="F512" i="5"/>
  <c r="F927" i="5"/>
  <c r="F863" i="5"/>
  <c r="F767" i="5"/>
  <c r="F575" i="5"/>
  <c r="F543" i="5"/>
  <c r="F479" i="5"/>
  <c r="F447" i="5"/>
  <c r="F383" i="5"/>
  <c r="F351" i="5"/>
  <c r="F287" i="5"/>
  <c r="F223" i="5"/>
  <c r="F958" i="5"/>
  <c r="F862" i="5"/>
  <c r="F798" i="5"/>
  <c r="F766" i="5"/>
  <c r="F638" i="5"/>
  <c r="F446" i="5"/>
  <c r="F350" i="5"/>
  <c r="F318" i="5"/>
  <c r="F222" i="5"/>
  <c r="F126" i="5"/>
  <c r="F891" i="5"/>
  <c r="F795" i="5"/>
  <c r="F667" i="5"/>
  <c r="F571" i="5"/>
  <c r="F954" i="5"/>
  <c r="F858" i="5"/>
  <c r="F826" i="5"/>
  <c r="F762" i="5"/>
  <c r="F730" i="5"/>
  <c r="F666" i="5"/>
  <c r="F634" i="5"/>
  <c r="F570" i="5"/>
  <c r="F538" i="5"/>
  <c r="F442" i="5"/>
  <c r="F410" i="5"/>
  <c r="F282" i="5"/>
  <c r="F218" i="5"/>
  <c r="F186" i="5"/>
  <c r="F90" i="5"/>
  <c r="F58" i="5"/>
  <c r="F912" i="5"/>
  <c r="F985" i="5"/>
  <c r="F953" i="5"/>
  <c r="F889" i="5"/>
  <c r="F793" i="5"/>
  <c r="F761" i="5"/>
  <c r="F729" i="5"/>
  <c r="F665" i="5"/>
  <c r="F633" i="5"/>
  <c r="F537" i="5"/>
  <c r="F473" i="5"/>
  <c r="F441" i="5"/>
  <c r="F377" i="5"/>
  <c r="F281" i="5"/>
  <c r="F217" i="5"/>
  <c r="F185" i="5"/>
  <c r="F89" i="5"/>
  <c r="F25" i="5"/>
  <c r="F879" i="5"/>
  <c r="F525" i="5"/>
  <c r="F52" i="5"/>
  <c r="F984" i="5"/>
  <c r="F888" i="5"/>
  <c r="F856" i="5"/>
  <c r="F760" i="5"/>
  <c r="F728" i="5"/>
  <c r="F664" i="5"/>
  <c r="F632" i="5"/>
  <c r="F600" i="5"/>
  <c r="F536" i="5"/>
  <c r="F472" i="5"/>
  <c r="F408" i="5"/>
  <c r="F280" i="5"/>
  <c r="F216" i="5"/>
  <c r="F184" i="5"/>
  <c r="F88" i="5"/>
  <c r="F56" i="5"/>
  <c r="F24" i="5"/>
  <c r="F875" i="5"/>
  <c r="F521" i="5"/>
  <c r="F51" i="5"/>
  <c r="F867" i="5"/>
  <c r="F547" i="5"/>
  <c r="F738" i="5"/>
  <c r="F993" i="5"/>
  <c r="F672" i="5"/>
  <c r="F991" i="5"/>
  <c r="F799" i="5"/>
  <c r="F414" i="5"/>
  <c r="F874" i="5"/>
  <c r="F520" i="5"/>
  <c r="F772" i="5"/>
  <c r="F899" i="5"/>
  <c r="F643" i="5"/>
  <c r="F706" i="5"/>
  <c r="F705" i="5"/>
  <c r="F544" i="5"/>
  <c r="F639" i="5"/>
  <c r="F286" i="5"/>
  <c r="F982" i="5"/>
  <c r="F598" i="5"/>
  <c r="F534" i="5"/>
  <c r="F438" i="5"/>
  <c r="F374" i="5"/>
  <c r="F214" i="5"/>
  <c r="F482" i="5"/>
  <c r="F931" i="5"/>
  <c r="F611" i="5"/>
  <c r="F834" i="5"/>
  <c r="F833" i="5"/>
  <c r="F960" i="5"/>
  <c r="F959" i="5"/>
  <c r="F319" i="5"/>
  <c r="F606" i="5"/>
  <c r="F668" i="5"/>
  <c r="F886" i="5"/>
  <c r="F726" i="5"/>
  <c r="F630" i="5"/>
  <c r="F478" i="5"/>
  <c r="F574" i="5"/>
  <c r="F890" i="5"/>
  <c r="F854" i="5"/>
  <c r="F915" i="5"/>
  <c r="F978" i="5"/>
  <c r="F818" i="5"/>
  <c r="F722" i="5"/>
  <c r="F939" i="5"/>
  <c r="F715" i="5"/>
  <c r="F872" i="5"/>
  <c r="F776" i="5"/>
  <c r="F680" i="5"/>
  <c r="F584" i="5"/>
  <c r="F232" i="5"/>
  <c r="F40" i="5"/>
  <c r="Q857" i="5"/>
  <c r="Q825" i="5"/>
  <c r="Q793" i="5"/>
  <c r="Q761" i="5"/>
  <c r="F6" i="5"/>
  <c r="F741" i="5"/>
  <c r="Q470" i="5"/>
  <c r="Q438" i="5"/>
  <c r="Q406" i="5"/>
  <c r="Q374" i="5"/>
  <c r="Q342" i="5"/>
  <c r="Q565" i="5"/>
  <c r="Q533" i="5"/>
  <c r="Q501" i="5"/>
  <c r="Q469" i="5"/>
  <c r="Q437" i="5"/>
  <c r="F546" i="5"/>
  <c r="F258" i="5"/>
  <c r="F194" i="5"/>
  <c r="F162" i="5"/>
  <c r="F98" i="5"/>
  <c r="F66" i="5"/>
  <c r="F609" i="5"/>
  <c r="F577" i="5"/>
  <c r="F545" i="5"/>
  <c r="F225" i="5"/>
  <c r="F161" i="5"/>
  <c r="F65" i="5"/>
  <c r="F640" i="5"/>
  <c r="F576" i="5"/>
  <c r="F480" i="5"/>
  <c r="F448" i="5"/>
  <c r="F416" i="5"/>
  <c r="F352" i="5"/>
  <c r="F160" i="5"/>
  <c r="Q945" i="5"/>
  <c r="Q913" i="5"/>
  <c r="Q881" i="5"/>
  <c r="Q849" i="5"/>
  <c r="Q817" i="5"/>
  <c r="Q976" i="5"/>
  <c r="Q944" i="5"/>
  <c r="F510" i="5"/>
  <c r="F158" i="5"/>
  <c r="F988" i="5"/>
  <c r="F892" i="5"/>
  <c r="F828" i="5"/>
  <c r="F796" i="5"/>
  <c r="F700" i="5"/>
  <c r="F508" i="5"/>
  <c r="F444" i="5"/>
  <c r="F220" i="5"/>
  <c r="F188" i="5"/>
  <c r="F156" i="5"/>
  <c r="F124" i="5"/>
  <c r="F60" i="5"/>
  <c r="F699" i="5"/>
  <c r="F539" i="5"/>
  <c r="F443" i="5"/>
  <c r="F411" i="5"/>
  <c r="F379" i="5"/>
  <c r="F123" i="5"/>
  <c r="F27" i="5"/>
  <c r="F602" i="5"/>
  <c r="F506" i="5"/>
  <c r="F474" i="5"/>
  <c r="F378" i="5"/>
  <c r="F314" i="5"/>
  <c r="F154" i="5"/>
  <c r="F857" i="5"/>
  <c r="F409" i="5"/>
  <c r="F345" i="5"/>
  <c r="F313" i="5"/>
  <c r="F153" i="5"/>
  <c r="F121" i="5"/>
  <c r="F440" i="5"/>
  <c r="F376" i="5"/>
  <c r="F312" i="5"/>
  <c r="F152" i="5"/>
  <c r="F120" i="5"/>
  <c r="F855" i="5"/>
  <c r="F215" i="5"/>
  <c r="F505" i="5"/>
  <c r="F758" i="5"/>
  <c r="F662" i="5"/>
  <c r="F310" i="5"/>
  <c r="F278" i="5"/>
  <c r="F246" i="5"/>
  <c r="F182" i="5"/>
  <c r="F118" i="5"/>
  <c r="F86" i="5"/>
  <c r="F22" i="5"/>
  <c r="F990" i="5"/>
  <c r="F822" i="5"/>
  <c r="F502" i="5"/>
  <c r="F406" i="5"/>
  <c r="F661" i="5"/>
  <c r="F884" i="5"/>
  <c r="F852" i="5"/>
  <c r="F660" i="5"/>
  <c r="F372" i="5"/>
  <c r="F180" i="5"/>
  <c r="F116" i="5"/>
  <c r="F84" i="5"/>
  <c r="F986" i="5"/>
  <c r="F563" i="5"/>
  <c r="F467" i="5"/>
  <c r="F275" i="5"/>
  <c r="F147" i="5"/>
  <c r="F115" i="5"/>
  <c r="F83" i="5"/>
  <c r="F894" i="5"/>
  <c r="F950" i="5"/>
  <c r="F626" i="5"/>
  <c r="F434" i="5"/>
  <c r="F338" i="5"/>
  <c r="F274" i="5"/>
  <c r="F242" i="5"/>
  <c r="F210" i="5"/>
  <c r="F178" i="5"/>
  <c r="F146" i="5"/>
  <c r="F114" i="5"/>
  <c r="F82" i="5"/>
  <c r="F50" i="5"/>
  <c r="F601" i="5"/>
  <c r="F946" i="5"/>
  <c r="F402" i="5"/>
  <c r="F753" i="5"/>
  <c r="F465" i="5"/>
  <c r="F433" i="5"/>
  <c r="F369" i="5"/>
  <c r="F337" i="5"/>
  <c r="F273" i="5"/>
  <c r="F113" i="5"/>
  <c r="F81" i="5"/>
  <c r="F530" i="5"/>
  <c r="F977" i="5"/>
  <c r="F624" i="5"/>
  <c r="F368" i="5"/>
  <c r="F336" i="5"/>
  <c r="F80" i="5"/>
  <c r="F594" i="5"/>
  <c r="F657" i="5"/>
  <c r="F719" i="5"/>
  <c r="F303" i="5"/>
  <c r="F175" i="5"/>
  <c r="F79" i="5"/>
  <c r="F47" i="5"/>
  <c r="F786" i="5"/>
  <c r="F498" i="5"/>
  <c r="F239" i="5"/>
  <c r="F878" i="5"/>
  <c r="F46" i="5"/>
  <c r="F696" i="5"/>
  <c r="F690" i="5"/>
  <c r="F370" i="5"/>
  <c r="F815" i="5"/>
  <c r="F78" i="5"/>
  <c r="F542" i="5"/>
  <c r="F952" i="5"/>
  <c r="F918" i="5"/>
  <c r="F882" i="5"/>
  <c r="F754" i="5"/>
  <c r="F658" i="5"/>
  <c r="F562" i="5"/>
  <c r="F466" i="5"/>
  <c r="F306" i="5"/>
  <c r="F849" i="5"/>
  <c r="F816" i="5"/>
  <c r="F911" i="5"/>
  <c r="F751" i="5"/>
  <c r="F527" i="5"/>
  <c r="F463" i="5"/>
  <c r="F271" i="5"/>
  <c r="F814" i="5"/>
  <c r="F622" i="5"/>
  <c r="F398" i="5"/>
  <c r="F302" i="5"/>
  <c r="F142" i="5"/>
  <c r="F14" i="5"/>
  <c r="F972" i="5"/>
  <c r="F940" i="5"/>
  <c r="F812" i="5"/>
  <c r="F716" i="5"/>
  <c r="F588" i="5"/>
  <c r="F524" i="5"/>
  <c r="F428" i="5"/>
  <c r="F236" i="5"/>
  <c r="F76" i="5"/>
  <c r="F44" i="5"/>
  <c r="F914" i="5"/>
  <c r="F747" i="5"/>
  <c r="F427" i="5"/>
  <c r="F235" i="5"/>
  <c r="Q989" i="5"/>
  <c r="Q957" i="5"/>
  <c r="Q925" i="5"/>
  <c r="F504" i="5"/>
  <c r="F850" i="5"/>
  <c r="F363" i="5"/>
  <c r="F75" i="5"/>
  <c r="F11" i="5"/>
  <c r="F697" i="5"/>
  <c r="F787" i="5"/>
  <c r="F619" i="5"/>
  <c r="F969" i="5"/>
  <c r="F873" i="5"/>
  <c r="F777" i="5"/>
  <c r="F713" i="5"/>
  <c r="F681" i="5"/>
  <c r="F425" i="5"/>
  <c r="F297" i="5"/>
  <c r="F265" i="5"/>
  <c r="F201" i="5"/>
  <c r="F137" i="5"/>
  <c r="F41" i="5"/>
  <c r="Q729" i="5"/>
  <c r="Q310" i="5"/>
  <c r="Q278" i="5"/>
  <c r="Q405" i="5"/>
  <c r="Q373" i="5"/>
  <c r="Q946" i="5"/>
  <c r="Q818" i="5"/>
  <c r="Q785" i="5"/>
  <c r="Q753" i="5"/>
  <c r="Q721" i="5"/>
  <c r="Q912" i="5"/>
  <c r="Q880" i="5"/>
  <c r="Q848" i="5"/>
  <c r="Q975" i="5"/>
  <c r="Q943" i="5"/>
  <c r="Q911" i="5"/>
  <c r="F951" i="5"/>
  <c r="F791" i="5"/>
  <c r="F407" i="5"/>
  <c r="F279" i="5"/>
  <c r="Q973" i="5"/>
  <c r="Q964" i="5"/>
  <c r="Q900" i="5"/>
  <c r="Q868" i="5"/>
  <c r="Q804" i="5"/>
  <c r="Q963" i="5"/>
  <c r="Q899" i="5"/>
  <c r="Q896" i="5"/>
  <c r="F840" i="5"/>
  <c r="F552" i="5"/>
  <c r="F328" i="5"/>
  <c r="F807" i="5"/>
  <c r="F679" i="5"/>
  <c r="F167" i="5"/>
  <c r="F39" i="5"/>
  <c r="Q893" i="5"/>
  <c r="Q861" i="5"/>
  <c r="Q829" i="5"/>
  <c r="Q797" i="5"/>
  <c r="Q765" i="5"/>
  <c r="Q733" i="5"/>
  <c r="Q701" i="5"/>
  <c r="Q669" i="5"/>
  <c r="Q987" i="5"/>
  <c r="Q955" i="5"/>
  <c r="Q923" i="5"/>
  <c r="Q891" i="5"/>
  <c r="Q697" i="5"/>
  <c r="Q983" i="5"/>
  <c r="Q890" i="5"/>
  <c r="Q341" i="5"/>
  <c r="Q309" i="5"/>
  <c r="Q980" i="5"/>
  <c r="Q754" i="5"/>
  <c r="Q690" i="5"/>
  <c r="Q689" i="5"/>
  <c r="Q657" i="5"/>
  <c r="Q784" i="5"/>
  <c r="Q752" i="5"/>
  <c r="Q720" i="5"/>
  <c r="Q879" i="5"/>
  <c r="Q847" i="5"/>
  <c r="Q783" i="5"/>
  <c r="Q942" i="5"/>
  <c r="Q941" i="5"/>
  <c r="Q909" i="5"/>
  <c r="Q877" i="5"/>
  <c r="Q971" i="5"/>
  <c r="Q905" i="5"/>
  <c r="Q965" i="5"/>
  <c r="Q869" i="5"/>
  <c r="Q708" i="5"/>
  <c r="Q644" i="5"/>
  <c r="Q580" i="5"/>
  <c r="Q548" i="5"/>
  <c r="Q388" i="5"/>
  <c r="Q324" i="5"/>
  <c r="Q867" i="5"/>
  <c r="Q803" i="5"/>
  <c r="Q643" i="5"/>
  <c r="Q579" i="5"/>
  <c r="Q547" i="5"/>
  <c r="Q419" i="5"/>
  <c r="Q387" i="5"/>
  <c r="Q897" i="5"/>
  <c r="Q801" i="5"/>
  <c r="Q641" i="5"/>
  <c r="Q609" i="5"/>
  <c r="Q577" i="5"/>
  <c r="Q545" i="5"/>
  <c r="Q864" i="5"/>
  <c r="Q800" i="5"/>
  <c r="Q640" i="5"/>
  <c r="Q544" i="5"/>
  <c r="Q384" i="5"/>
  <c r="Q320" i="5"/>
  <c r="F781" i="5"/>
  <c r="F333" i="5"/>
  <c r="F269" i="5"/>
  <c r="Q926" i="5"/>
  <c r="Q894" i="5"/>
  <c r="Q862" i="5"/>
  <c r="Q798" i="5"/>
  <c r="Q766" i="5"/>
  <c r="Q637" i="5"/>
  <c r="Q605" i="5"/>
  <c r="Q573" i="5"/>
  <c r="Q541" i="5"/>
  <c r="Q509" i="5"/>
  <c r="Q477" i="5"/>
  <c r="Q445" i="5"/>
  <c r="Q859" i="5"/>
  <c r="Q827" i="5"/>
  <c r="Q795" i="5"/>
  <c r="Q763" i="5"/>
  <c r="Q699" i="5"/>
  <c r="Q667" i="5"/>
  <c r="Q635" i="5"/>
  <c r="Q443" i="5"/>
  <c r="Q196" i="5"/>
  <c r="Q132" i="5"/>
  <c r="Q323" i="5"/>
  <c r="Q195" i="5"/>
  <c r="Q898" i="5"/>
  <c r="Q986" i="5"/>
  <c r="Q321" i="5"/>
  <c r="Q193" i="5"/>
  <c r="Q129" i="5"/>
  <c r="Q192" i="5"/>
  <c r="Q128" i="5"/>
  <c r="Q638" i="5"/>
  <c r="Q606" i="5"/>
  <c r="Q542" i="5"/>
  <c r="Q478" i="5"/>
  <c r="Q413" i="5"/>
  <c r="Q221" i="5"/>
  <c r="Q189" i="5"/>
  <c r="Q61" i="5"/>
  <c r="Q940" i="5"/>
  <c r="Q939" i="5"/>
  <c r="Q411" i="5"/>
  <c r="Q219" i="5"/>
  <c r="Q187" i="5"/>
  <c r="Q59" i="5"/>
  <c r="Q937" i="5"/>
  <c r="Q936" i="5"/>
  <c r="Q665" i="5"/>
  <c r="Q409" i="5"/>
  <c r="Q185" i="5"/>
  <c r="Q57" i="5"/>
  <c r="Q25" i="5"/>
  <c r="Q892" i="5"/>
  <c r="Q952" i="5"/>
  <c r="Q920" i="5"/>
  <c r="Q664" i="5"/>
  <c r="Q632" i="5"/>
  <c r="Q408" i="5"/>
  <c r="Q246" i="5"/>
  <c r="Q214" i="5"/>
  <c r="Q182" i="5"/>
  <c r="Q150" i="5"/>
  <c r="Q934" i="5"/>
  <c r="Q888" i="5"/>
  <c r="Q728" i="5"/>
  <c r="Q680" i="5"/>
  <c r="Q575" i="5"/>
  <c r="Q118" i="5"/>
  <c r="Q86" i="5"/>
  <c r="Q933" i="5"/>
  <c r="Q932" i="5"/>
  <c r="Q836" i="5"/>
  <c r="Q277" i="5"/>
  <c r="Q213" i="5"/>
  <c r="Q117" i="5"/>
  <c r="Q85" i="5"/>
  <c r="Q53" i="5"/>
  <c r="Q769" i="5"/>
  <c r="Q835" i="5"/>
  <c r="Q948" i="5"/>
  <c r="Q916" i="5"/>
  <c r="Q884" i="5"/>
  <c r="Q852" i="5"/>
  <c r="Q820" i="5"/>
  <c r="Q788" i="5"/>
  <c r="Q756" i="5"/>
  <c r="Q724" i="5"/>
  <c r="Q692" i="5"/>
  <c r="Q660" i="5"/>
  <c r="Q628" i="5"/>
  <c r="Q596" i="5"/>
  <c r="Q564" i="5"/>
  <c r="Q532" i="5"/>
  <c r="Q500" i="5"/>
  <c r="Q468" i="5"/>
  <c r="Q436" i="5"/>
  <c r="Q404" i="5"/>
  <c r="Q372" i="5"/>
  <c r="Q308" i="5"/>
  <c r="Q212" i="5"/>
  <c r="Q84" i="5"/>
  <c r="Q52" i="5"/>
  <c r="Q398" i="5"/>
  <c r="Q834" i="5"/>
  <c r="Q787" i="5"/>
  <c r="Q658" i="5"/>
  <c r="Q530" i="5"/>
  <c r="Q498" i="5"/>
  <c r="Q434" i="5"/>
  <c r="Q306" i="5"/>
  <c r="Q274" i="5"/>
  <c r="Q178" i="5"/>
  <c r="Q114" i="5"/>
  <c r="Q50" i="5"/>
  <c r="Q786" i="5"/>
  <c r="Q625" i="5"/>
  <c r="Q529" i="5"/>
  <c r="Q497" i="5"/>
  <c r="Q465" i="5"/>
  <c r="Q433" i="5"/>
  <c r="Q401" i="5"/>
  <c r="Q305" i="5"/>
  <c r="Q273" i="5"/>
  <c r="Q49" i="5"/>
  <c r="Q611" i="5"/>
  <c r="Q656" i="5"/>
  <c r="Q624" i="5"/>
  <c r="Q496" i="5"/>
  <c r="Q464" i="5"/>
  <c r="Q432" i="5"/>
  <c r="Q400" i="5"/>
  <c r="Q272" i="5"/>
  <c r="Q208" i="5"/>
  <c r="Q176" i="5"/>
  <c r="Q48" i="5"/>
  <c r="Q730" i="5"/>
  <c r="Q751" i="5"/>
  <c r="Q687" i="5"/>
  <c r="Q655" i="5"/>
  <c r="Q463" i="5"/>
  <c r="Q431" i="5"/>
  <c r="Q399" i="5"/>
  <c r="Q367" i="5"/>
  <c r="Q271" i="5"/>
  <c r="Q79" i="5"/>
  <c r="Q47" i="5"/>
  <c r="Q15" i="5"/>
  <c r="Q910" i="5"/>
  <c r="Q750" i="5"/>
  <c r="Q686" i="5"/>
  <c r="Q494" i="5"/>
  <c r="Q430" i="5"/>
  <c r="Q366" i="5"/>
  <c r="Q270" i="5"/>
  <c r="Q206" i="5"/>
  <c r="Q78" i="5"/>
  <c r="Q46" i="5"/>
  <c r="Q681" i="5"/>
  <c r="Q781" i="5"/>
  <c r="Q749" i="5"/>
  <c r="Q717" i="5"/>
  <c r="Q685" i="5"/>
  <c r="Q653" i="5"/>
  <c r="Q493" i="5"/>
  <c r="Q397" i="5"/>
  <c r="Q365" i="5"/>
  <c r="Q269" i="5"/>
  <c r="Q205" i="5"/>
  <c r="Q45" i="5"/>
  <c r="Q13" i="5"/>
  <c r="Q623" i="5"/>
  <c r="Q972" i="5"/>
  <c r="Q908" i="5"/>
  <c r="Q876" i="5"/>
  <c r="Q748" i="5"/>
  <c r="Q716" i="5"/>
  <c r="Q684" i="5"/>
  <c r="Q652" i="5"/>
  <c r="Q588" i="5"/>
  <c r="Q364" i="5"/>
  <c r="Q268" i="5"/>
  <c r="Q204" i="5"/>
  <c r="Q12" i="5"/>
  <c r="Q907" i="5"/>
  <c r="Q747" i="5"/>
  <c r="Q715" i="5"/>
  <c r="Q651" i="5"/>
  <c r="Q587" i="5"/>
  <c r="Q491" i="5"/>
  <c r="Q427" i="5"/>
  <c r="Q395" i="5"/>
  <c r="Q267" i="5"/>
  <c r="Q203" i="5"/>
  <c r="Q43" i="5"/>
  <c r="Q11" i="5"/>
  <c r="Q322" i="5"/>
  <c r="Q970" i="5"/>
  <c r="Q906" i="5"/>
  <c r="Q1001" i="5"/>
  <c r="Q969" i="5"/>
  <c r="Q873" i="5"/>
  <c r="Q841" i="5"/>
  <c r="Q745" i="5"/>
  <c r="Q713" i="5"/>
  <c r="Q649" i="5"/>
  <c r="Q585" i="5"/>
  <c r="Q425" i="5"/>
  <c r="Q393" i="5"/>
  <c r="Q361" i="5"/>
  <c r="Q329" i="5"/>
  <c r="F469" i="5"/>
  <c r="F213" i="5"/>
  <c r="Q1000" i="5"/>
  <c r="Q968" i="5"/>
  <c r="Q904" i="5"/>
  <c r="Q872" i="5"/>
  <c r="Q840" i="5"/>
  <c r="Q712" i="5"/>
  <c r="Q648" i="5"/>
  <c r="Q584" i="5"/>
  <c r="Q424" i="5"/>
  <c r="Q392" i="5"/>
  <c r="Q360" i="5"/>
  <c r="Q328" i="5"/>
  <c r="Q200" i="5"/>
  <c r="Q999" i="5"/>
  <c r="Q998" i="5"/>
  <c r="Q966" i="5"/>
  <c r="Q902" i="5"/>
  <c r="Q870" i="5"/>
  <c r="Q838" i="5"/>
  <c r="Q710" i="5"/>
  <c r="Q582" i="5"/>
  <c r="Q550" i="5"/>
  <c r="Q422" i="5"/>
  <c r="Q358" i="5"/>
  <c r="Q326" i="5"/>
  <c r="Q38" i="5"/>
  <c r="Q805" i="5"/>
  <c r="Q709" i="5"/>
  <c r="Q645" i="5"/>
  <c r="Q581" i="5"/>
  <c r="Q453" i="5"/>
  <c r="Q389" i="5"/>
  <c r="Q325" i="5"/>
  <c r="Q133" i="5"/>
  <c r="Q37" i="5"/>
  <c r="Q990" i="5"/>
  <c r="Q958" i="5"/>
  <c r="Q734" i="5"/>
  <c r="Q702" i="5"/>
  <c r="Q670" i="5"/>
  <c r="Q574" i="5"/>
  <c r="Q446" i="5"/>
  <c r="Q414" i="5"/>
  <c r="Q222" i="5"/>
  <c r="Q62" i="5"/>
  <c r="Q837" i="5"/>
  <c r="Q731" i="5"/>
  <c r="Q682" i="5"/>
  <c r="Q576" i="5"/>
  <c r="Q418" i="5"/>
  <c r="Q357" i="5"/>
  <c r="Q242" i="5"/>
  <c r="Q93" i="5"/>
  <c r="Q9" i="5"/>
  <c r="Q526" i="5"/>
  <c r="Q417" i="5"/>
  <c r="Q356" i="5"/>
  <c r="Q304" i="5"/>
  <c r="Q241" i="5"/>
  <c r="Q173" i="5"/>
  <c r="Q92" i="5"/>
  <c r="Q8" i="5"/>
  <c r="Q622" i="5"/>
  <c r="Q514" i="5"/>
  <c r="Q416" i="5"/>
  <c r="Q355" i="5"/>
  <c r="Q291" i="5"/>
  <c r="Q240" i="5"/>
  <c r="Q171" i="5"/>
  <c r="Q91" i="5"/>
  <c r="Q5" i="5"/>
  <c r="Q678" i="5"/>
  <c r="Q621" i="5"/>
  <c r="Q572" i="5"/>
  <c r="Q513" i="5"/>
  <c r="Q467" i="5"/>
  <c r="Q354" i="5"/>
  <c r="Q290" i="5"/>
  <c r="Q238" i="5"/>
  <c r="Q170" i="5"/>
  <c r="Q90" i="5"/>
  <c r="Q833" i="5"/>
  <c r="Q727" i="5"/>
  <c r="Q677" i="5"/>
  <c r="Q619" i="5"/>
  <c r="Q571" i="5"/>
  <c r="Q512" i="5"/>
  <c r="Q403" i="5"/>
  <c r="Q352" i="5"/>
  <c r="Q289" i="5"/>
  <c r="Q236" i="5"/>
  <c r="Q169" i="5"/>
  <c r="Q89" i="5"/>
  <c r="Q878" i="5"/>
  <c r="Q832" i="5"/>
  <c r="Q676" i="5"/>
  <c r="Q618" i="5"/>
  <c r="Q570" i="5"/>
  <c r="Q511" i="5"/>
  <c r="Q402" i="5"/>
  <c r="Q349" i="5"/>
  <c r="Q288" i="5"/>
  <c r="Q235" i="5"/>
  <c r="Q168" i="5"/>
  <c r="Q88" i="5"/>
  <c r="Q184" i="5"/>
  <c r="Q24" i="5"/>
  <c r="Q831" i="5"/>
  <c r="Q782" i="5"/>
  <c r="Q675" i="5"/>
  <c r="Q617" i="5"/>
  <c r="Q569" i="5"/>
  <c r="Q510" i="5"/>
  <c r="Q348" i="5"/>
  <c r="Q287" i="5"/>
  <c r="Q234" i="5"/>
  <c r="Q166" i="5"/>
  <c r="Q87" i="5"/>
  <c r="Q979" i="5"/>
  <c r="Q830" i="5"/>
  <c r="Q723" i="5"/>
  <c r="Q674" i="5"/>
  <c r="Q616" i="5"/>
  <c r="Q568" i="5"/>
  <c r="Q461" i="5"/>
  <c r="Q346" i="5"/>
  <c r="Q286" i="5"/>
  <c r="Q233" i="5"/>
  <c r="Q165" i="5"/>
  <c r="Q54" i="5"/>
  <c r="Q22" i="5"/>
  <c r="Q978" i="5"/>
  <c r="Q931" i="5"/>
  <c r="Q875" i="5"/>
  <c r="Q828" i="5"/>
  <c r="Q673" i="5"/>
  <c r="Q614" i="5"/>
  <c r="Q567" i="5"/>
  <c r="Q508" i="5"/>
  <c r="Q460" i="5"/>
  <c r="Q345" i="5"/>
  <c r="Q285" i="5"/>
  <c r="Q232" i="5"/>
  <c r="Q163" i="5"/>
  <c r="Q245" i="5"/>
  <c r="Q181" i="5"/>
  <c r="Q149" i="5"/>
  <c r="Q21" i="5"/>
  <c r="Q930" i="5"/>
  <c r="Q874" i="5"/>
  <c r="Q768" i="5"/>
  <c r="Q672" i="5"/>
  <c r="Q613" i="5"/>
  <c r="Q507" i="5"/>
  <c r="Q459" i="5"/>
  <c r="Q344" i="5"/>
  <c r="Q284" i="5"/>
  <c r="Q229" i="5"/>
  <c r="Q162" i="5"/>
  <c r="Q340" i="5"/>
  <c r="Q276" i="5"/>
  <c r="Q244" i="5"/>
  <c r="Q180" i="5"/>
  <c r="Q148" i="5"/>
  <c r="Q116" i="5"/>
  <c r="Q20" i="5"/>
  <c r="Q929" i="5"/>
  <c r="Q826" i="5"/>
  <c r="Q767" i="5"/>
  <c r="Q718" i="5"/>
  <c r="Q612" i="5"/>
  <c r="Q506" i="5"/>
  <c r="Q458" i="5"/>
  <c r="Q343" i="5"/>
  <c r="Q283" i="5"/>
  <c r="Q228" i="5"/>
  <c r="Q160" i="5"/>
  <c r="Q82" i="5"/>
  <c r="Q563" i="5"/>
  <c r="Q928" i="5"/>
  <c r="Q823" i="5"/>
  <c r="Q659" i="5"/>
  <c r="Q505" i="5"/>
  <c r="Q454" i="5"/>
  <c r="Q282" i="5"/>
  <c r="Q217" i="5"/>
  <c r="Q157" i="5"/>
  <c r="Q914" i="5"/>
  <c r="Q882" i="5"/>
  <c r="Q850" i="5"/>
  <c r="Q722" i="5"/>
  <c r="Q626" i="5"/>
  <c r="Q594" i="5"/>
  <c r="Q562" i="5"/>
  <c r="Q466" i="5"/>
  <c r="Q370" i="5"/>
  <c r="Q338" i="5"/>
  <c r="Q210" i="5"/>
  <c r="Q146" i="5"/>
  <c r="Q18" i="5"/>
  <c r="Q504" i="5"/>
  <c r="Q394" i="5"/>
  <c r="Q216" i="5"/>
  <c r="Q156" i="5"/>
  <c r="Q593" i="5"/>
  <c r="Q561" i="5"/>
  <c r="Q369" i="5"/>
  <c r="Q337" i="5"/>
  <c r="Q209" i="5"/>
  <c r="Q177" i="5"/>
  <c r="Q145" i="5"/>
  <c r="Q113" i="5"/>
  <c r="Q81" i="5"/>
  <c r="Q17" i="5"/>
  <c r="Q764" i="5"/>
  <c r="Q608" i="5"/>
  <c r="Q549" i="5"/>
  <c r="Q503" i="5"/>
  <c r="Q452" i="5"/>
  <c r="Q215" i="5"/>
  <c r="Q154" i="5"/>
  <c r="Q76" i="5"/>
  <c r="Q816" i="5"/>
  <c r="Q688" i="5"/>
  <c r="Q592" i="5"/>
  <c r="Q560" i="5"/>
  <c r="Q528" i="5"/>
  <c r="Q368" i="5"/>
  <c r="Q336" i="5"/>
  <c r="Q144" i="5"/>
  <c r="Q112" i="5"/>
  <c r="Q80" i="5"/>
  <c r="Q16" i="5"/>
  <c r="Q915" i="5"/>
  <c r="Q714" i="5"/>
  <c r="Q607" i="5"/>
  <c r="Q441" i="5"/>
  <c r="Q275" i="5"/>
  <c r="Q153" i="5"/>
  <c r="Q55" i="5"/>
  <c r="Q815" i="5"/>
  <c r="Q719" i="5"/>
  <c r="Q591" i="5"/>
  <c r="Q559" i="5"/>
  <c r="Q527" i="5"/>
  <c r="Q495" i="5"/>
  <c r="Q335" i="5"/>
  <c r="Q303" i="5"/>
  <c r="Q239" i="5"/>
  <c r="Q207" i="5"/>
  <c r="Q175" i="5"/>
  <c r="Q143" i="5"/>
  <c r="Q111" i="5"/>
  <c r="Q819" i="5"/>
  <c r="Q762" i="5"/>
  <c r="Q440" i="5"/>
  <c r="Q134" i="5"/>
  <c r="Q974" i="5"/>
  <c r="Q846" i="5"/>
  <c r="Q814" i="5"/>
  <c r="Q654" i="5"/>
  <c r="Q590" i="5"/>
  <c r="Q558" i="5"/>
  <c r="Q462" i="5"/>
  <c r="Q334" i="5"/>
  <c r="Q302" i="5"/>
  <c r="Q174" i="5"/>
  <c r="Q142" i="5"/>
  <c r="Q110" i="5"/>
  <c r="Q14" i="5"/>
  <c r="Q866" i="5"/>
  <c r="Q546" i="5"/>
  <c r="Q499" i="5"/>
  <c r="Q439" i="5"/>
  <c r="Q845" i="5"/>
  <c r="Q813" i="5"/>
  <c r="Q589" i="5"/>
  <c r="Q557" i="5"/>
  <c r="Q525" i="5"/>
  <c r="Q429" i="5"/>
  <c r="Q333" i="5"/>
  <c r="Q301" i="5"/>
  <c r="Q237" i="5"/>
  <c r="Q141" i="5"/>
  <c r="Q109" i="5"/>
  <c r="Q77" i="5"/>
  <c r="Q760" i="5"/>
  <c r="Q604" i="5"/>
  <c r="Q51" i="5"/>
  <c r="Q844" i="5"/>
  <c r="Q812" i="5"/>
  <c r="Q780" i="5"/>
  <c r="Q620" i="5"/>
  <c r="Q556" i="5"/>
  <c r="Q524" i="5"/>
  <c r="Q492" i="5"/>
  <c r="Q428" i="5"/>
  <c r="Q396" i="5"/>
  <c r="Q332" i="5"/>
  <c r="Q300" i="5"/>
  <c r="Q172" i="5"/>
  <c r="Q140" i="5"/>
  <c r="Q108" i="5"/>
  <c r="Q44" i="5"/>
  <c r="Q863" i="5"/>
  <c r="Q603" i="5"/>
  <c r="Q130" i="5"/>
  <c r="Q843" i="5"/>
  <c r="Q811" i="5"/>
  <c r="Q779" i="5"/>
  <c r="Q683" i="5"/>
  <c r="Q555" i="5"/>
  <c r="Q523" i="5"/>
  <c r="Q363" i="5"/>
  <c r="Q331" i="5"/>
  <c r="Q299" i="5"/>
  <c r="Q139" i="5"/>
  <c r="Q107" i="5"/>
  <c r="Q75" i="5"/>
  <c r="Q650" i="5"/>
  <c r="Q602" i="5"/>
  <c r="Q543" i="5"/>
  <c r="Q383" i="5"/>
  <c r="Q279" i="5"/>
  <c r="Q415" i="5"/>
  <c r="Q927" i="5"/>
  <c r="Q31" i="5"/>
  <c r="Q316" i="5"/>
  <c r="Q351" i="5"/>
  <c r="Q668" i="5"/>
  <c r="Q703" i="5"/>
  <c r="Q218" i="5"/>
  <c r="Q255" i="5"/>
  <c r="Q442" i="5"/>
  <c r="Q479" i="5"/>
  <c r="Q698" i="5"/>
  <c r="Q988" i="5"/>
  <c r="Q58" i="5"/>
  <c r="Q663" i="5"/>
  <c r="Q735" i="5"/>
  <c r="Q19" i="5"/>
  <c r="Q220" i="5"/>
  <c r="Q407" i="5"/>
  <c r="Q444" i="5"/>
  <c r="Q700" i="5"/>
  <c r="Q954" i="5"/>
  <c r="Q991" i="5"/>
  <c r="Q60" i="5"/>
  <c r="Q183" i="5"/>
  <c r="Q371" i="5"/>
  <c r="Q883" i="5"/>
  <c r="Q919" i="5"/>
  <c r="Q666" i="5"/>
  <c r="Q956" i="5"/>
  <c r="Q147" i="5"/>
  <c r="Q223" i="5"/>
  <c r="Q410" i="5"/>
  <c r="Q447" i="5"/>
  <c r="Q595" i="5"/>
  <c r="Q631" i="5"/>
  <c r="Q23" i="5"/>
  <c r="Q63" i="5"/>
  <c r="Q186" i="5"/>
  <c r="Q922" i="5"/>
  <c r="Q959" i="5"/>
  <c r="Q375" i="5"/>
  <c r="Q412" i="5"/>
  <c r="Q634" i="5"/>
  <c r="Q851" i="5"/>
  <c r="Q887" i="5"/>
  <c r="Q188" i="5"/>
  <c r="Q339" i="5"/>
  <c r="Q376" i="5"/>
  <c r="Q599" i="5"/>
  <c r="Q671" i="5"/>
  <c r="Q26" i="5"/>
  <c r="Q151" i="5"/>
  <c r="Q266" i="5"/>
  <c r="Q377" i="5"/>
  <c r="Q27" i="5"/>
  <c r="Q152" i="5"/>
  <c r="Q190" i="5"/>
  <c r="Q28" i="5"/>
  <c r="Q74" i="5"/>
  <c r="Q29" i="5"/>
  <c r="Q155" i="5"/>
  <c r="Q119" i="5"/>
  <c r="Q158" i="5"/>
  <c r="Q42" i="5"/>
  <c r="Q120" i="5"/>
  <c r="Q159" i="5"/>
  <c r="Q83" i="5"/>
  <c r="Q122" i="5"/>
  <c r="Q314" i="5"/>
  <c r="Q538" i="5"/>
  <c r="Q755" i="5"/>
  <c r="Q56" i="5"/>
  <c r="Q95" i="5"/>
  <c r="Q938" i="5"/>
  <c r="Q810" i="5"/>
  <c r="Q778" i="5"/>
  <c r="Q554" i="5"/>
  <c r="Q522" i="5"/>
  <c r="Q298" i="5"/>
  <c r="Q106" i="5"/>
  <c r="Q601" i="5"/>
  <c r="Q435" i="5"/>
  <c r="Q382" i="5"/>
  <c r="Q809" i="5"/>
  <c r="Q777" i="5"/>
  <c r="Q553" i="5"/>
  <c r="Q521" i="5"/>
  <c r="Q489" i="5"/>
  <c r="Q457" i="5"/>
  <c r="Q297" i="5"/>
  <c r="Q265" i="5"/>
  <c r="Q201" i="5"/>
  <c r="Q137" i="5"/>
  <c r="Q105" i="5"/>
  <c r="Q73" i="5"/>
  <c r="Q41" i="5"/>
  <c r="Q860" i="5"/>
  <c r="Q802" i="5"/>
  <c r="Q696" i="5"/>
  <c r="Q600" i="5"/>
  <c r="Q380" i="5"/>
  <c r="Q127" i="5"/>
  <c r="Q808" i="5"/>
  <c r="Q776" i="5"/>
  <c r="Q744" i="5"/>
  <c r="Q552" i="5"/>
  <c r="Q520" i="5"/>
  <c r="Q488" i="5"/>
  <c r="Q456" i="5"/>
  <c r="Q296" i="5"/>
  <c r="Q264" i="5"/>
  <c r="Q136" i="5"/>
  <c r="Q104" i="5"/>
  <c r="Q72" i="5"/>
  <c r="Q40" i="5"/>
  <c r="Q962" i="5"/>
  <c r="Q695" i="5"/>
  <c r="Q540" i="5"/>
  <c r="Q379" i="5"/>
  <c r="Q319" i="5"/>
  <c r="Q202" i="5"/>
  <c r="Q126" i="5"/>
  <c r="Q967" i="5"/>
  <c r="Q935" i="5"/>
  <c r="Q903" i="5"/>
  <c r="Q871" i="5"/>
  <c r="Q839" i="5"/>
  <c r="Q807" i="5"/>
  <c r="Q775" i="5"/>
  <c r="Q743" i="5"/>
  <c r="Q711" i="5"/>
  <c r="Q679" i="5"/>
  <c r="Q647" i="5"/>
  <c r="Q615" i="5"/>
  <c r="Q583" i="5"/>
  <c r="Q551" i="5"/>
  <c r="Q519" i="5"/>
  <c r="Q487" i="5"/>
  <c r="Q455" i="5"/>
  <c r="Q423" i="5"/>
  <c r="Q391" i="5"/>
  <c r="Q359" i="5"/>
  <c r="Q327" i="5"/>
  <c r="Q295" i="5"/>
  <c r="Q263" i="5"/>
  <c r="Q231" i="5"/>
  <c r="Q199" i="5"/>
  <c r="Q167" i="5"/>
  <c r="Q135" i="5"/>
  <c r="Q103" i="5"/>
  <c r="Q71" i="5"/>
  <c r="Q39" i="5"/>
  <c r="Q7" i="5"/>
  <c r="Q951" i="5"/>
  <c r="Q856" i="5"/>
  <c r="Q539" i="5"/>
  <c r="Q490" i="5"/>
  <c r="Q378" i="5"/>
  <c r="Q318" i="5"/>
  <c r="Q254" i="5"/>
  <c r="Q125" i="5"/>
  <c r="Q806" i="5"/>
  <c r="Q774" i="5"/>
  <c r="Q742" i="5"/>
  <c r="Q646" i="5"/>
  <c r="Q518" i="5"/>
  <c r="Q486" i="5"/>
  <c r="Q390" i="5"/>
  <c r="Q294" i="5"/>
  <c r="Q262" i="5"/>
  <c r="Q230" i="5"/>
  <c r="Q198" i="5"/>
  <c r="Q102" i="5"/>
  <c r="Q70" i="5"/>
  <c r="Q6" i="5"/>
  <c r="Q855" i="5"/>
  <c r="Q799" i="5"/>
  <c r="Q537" i="5"/>
  <c r="Q317" i="5"/>
  <c r="Q253" i="5"/>
  <c r="Q124" i="5"/>
  <c r="Q997" i="5"/>
  <c r="Q901" i="5"/>
  <c r="Q773" i="5"/>
  <c r="Q741" i="5"/>
  <c r="Q517" i="5"/>
  <c r="Q485" i="5"/>
  <c r="Q421" i="5"/>
  <c r="Q293" i="5"/>
  <c r="Q261" i="5"/>
  <c r="Q197" i="5"/>
  <c r="Q101" i="5"/>
  <c r="Q69" i="5"/>
  <c r="Q691" i="5"/>
  <c r="Q642" i="5"/>
  <c r="Q536" i="5"/>
  <c r="Q312" i="5"/>
  <c r="Q252" i="5"/>
  <c r="Q123" i="5"/>
  <c r="Q996" i="5"/>
  <c r="Q772" i="5"/>
  <c r="Q740" i="5"/>
  <c r="Q516" i="5"/>
  <c r="Q484" i="5"/>
  <c r="Q420" i="5"/>
  <c r="Q292" i="5"/>
  <c r="Q260" i="5"/>
  <c r="Q164" i="5"/>
  <c r="Q100" i="5"/>
  <c r="Q68" i="5"/>
  <c r="Q36" i="5"/>
  <c r="Q4" i="5"/>
  <c r="Q947" i="5"/>
  <c r="Q535" i="5"/>
  <c r="Q476" i="5"/>
  <c r="Q311" i="5"/>
  <c r="Q251" i="5"/>
  <c r="Q194" i="5"/>
  <c r="Q121" i="5"/>
  <c r="Q995" i="5"/>
  <c r="Q771" i="5"/>
  <c r="Q739" i="5"/>
  <c r="Q707" i="5"/>
  <c r="Q515" i="5"/>
  <c r="Q483" i="5"/>
  <c r="Q451" i="5"/>
  <c r="Q259" i="5"/>
  <c r="Q227" i="5"/>
  <c r="Q131" i="5"/>
  <c r="Q99" i="5"/>
  <c r="Q67" i="5"/>
  <c r="Q35" i="5"/>
  <c r="Q3" i="5"/>
  <c r="Q796" i="5"/>
  <c r="Q475" i="5"/>
  <c r="Q426" i="5"/>
  <c r="Q250" i="5"/>
  <c r="F477" i="5"/>
  <c r="Q994" i="5"/>
  <c r="Q770" i="5"/>
  <c r="Q738" i="5"/>
  <c r="Q706" i="5"/>
  <c r="Q610" i="5"/>
  <c r="Q482" i="5"/>
  <c r="Q450" i="5"/>
  <c r="Q386" i="5"/>
  <c r="Q258" i="5"/>
  <c r="Q226" i="5"/>
  <c r="Q98" i="5"/>
  <c r="Q66" i="5"/>
  <c r="Q34" i="5"/>
  <c r="Q2" i="5"/>
  <c r="Q842" i="5"/>
  <c r="Q746" i="5"/>
  <c r="Q639" i="5"/>
  <c r="Q474" i="5"/>
  <c r="Q362" i="5"/>
  <c r="Q249" i="5"/>
  <c r="Q993" i="5"/>
  <c r="Q961" i="5"/>
  <c r="Q865" i="5"/>
  <c r="Q737" i="5"/>
  <c r="Q705" i="5"/>
  <c r="Q481" i="5"/>
  <c r="Q449" i="5"/>
  <c r="Q385" i="5"/>
  <c r="Q353" i="5"/>
  <c r="Q257" i="5"/>
  <c r="Q225" i="5"/>
  <c r="Q161" i="5"/>
  <c r="Q97" i="5"/>
  <c r="Q65" i="5"/>
  <c r="Q33" i="5"/>
  <c r="Q794" i="5"/>
  <c r="Q473" i="5"/>
  <c r="Q248" i="5"/>
  <c r="Q191" i="5"/>
  <c r="Q115" i="5"/>
  <c r="Q992" i="5"/>
  <c r="Q960" i="5"/>
  <c r="Q736" i="5"/>
  <c r="Q704" i="5"/>
  <c r="Q480" i="5"/>
  <c r="Q448" i="5"/>
  <c r="Q256" i="5"/>
  <c r="Q224" i="5"/>
  <c r="Q96" i="5"/>
  <c r="Q64" i="5"/>
  <c r="Q32" i="5"/>
  <c r="Q791" i="5"/>
  <c r="Q578" i="5"/>
  <c r="Q531" i="5"/>
  <c r="Q472" i="5"/>
  <c r="Q307" i="5"/>
  <c r="Q247" i="5"/>
  <c r="Q179" i="5"/>
  <c r="Q895" i="5"/>
  <c r="Q732" i="5"/>
  <c r="Q636" i="5"/>
  <c r="Q471" i="5"/>
  <c r="Q243" i="5"/>
  <c r="Q94" i="5"/>
  <c r="Q10" i="5"/>
  <c r="Q586" i="5"/>
  <c r="Q330" i="5"/>
  <c r="Q138" i="5"/>
  <c r="Q350" i="5"/>
  <c r="Q30" i="5"/>
  <c r="Q381" i="5"/>
  <c r="Q347" i="5"/>
  <c r="Q315" i="5"/>
  <c r="F18" i="5"/>
  <c r="Q858" i="5"/>
  <c r="Q633" i="5"/>
  <c r="Q313" i="5"/>
  <c r="Q281" i="5"/>
  <c r="Q984" i="5"/>
  <c r="Q824" i="5"/>
  <c r="Q792" i="5"/>
  <c r="Q280" i="5"/>
  <c r="Q759" i="5"/>
  <c r="Q627" i="5"/>
  <c r="Q211" i="5"/>
  <c r="Q924" i="5"/>
  <c r="C29" i="12" l="1"/>
  <c r="C61" i="12"/>
  <c r="C93" i="12"/>
  <c r="C125" i="12"/>
  <c r="C157" i="12"/>
  <c r="C189" i="12"/>
  <c r="C221" i="12"/>
  <c r="C253" i="12"/>
  <c r="C285" i="12"/>
  <c r="C3" i="12"/>
  <c r="C36" i="12"/>
  <c r="C69" i="12"/>
  <c r="C102" i="12"/>
  <c r="C135" i="12"/>
  <c r="C168" i="12"/>
  <c r="C201" i="12"/>
  <c r="C234" i="12"/>
  <c r="C267" i="12"/>
  <c r="C300" i="12"/>
  <c r="C332" i="12"/>
  <c r="C364" i="12"/>
  <c r="C396" i="12"/>
  <c r="C428" i="12"/>
  <c r="C460" i="12"/>
  <c r="C492" i="12"/>
  <c r="C524" i="12"/>
  <c r="C556" i="12"/>
  <c r="C588" i="12"/>
  <c r="C620" i="12"/>
  <c r="C652" i="12"/>
  <c r="C684" i="12"/>
  <c r="C716" i="12"/>
  <c r="C748" i="12"/>
  <c r="C780" i="12"/>
  <c r="C812" i="12"/>
  <c r="C844" i="12"/>
  <c r="C876" i="12"/>
  <c r="C908" i="12"/>
  <c r="C19" i="12"/>
  <c r="C52" i="12"/>
  <c r="C85" i="12"/>
  <c r="C118" i="12"/>
  <c r="C151" i="12"/>
  <c r="C184" i="12"/>
  <c r="C217" i="12"/>
  <c r="C250" i="12"/>
  <c r="C283" i="12"/>
  <c r="C316" i="12"/>
  <c r="C348" i="12"/>
  <c r="C380" i="12"/>
  <c r="C412" i="12"/>
  <c r="C444" i="12"/>
  <c r="C476" i="12"/>
  <c r="C508" i="12"/>
  <c r="C540" i="12"/>
  <c r="C572" i="12"/>
  <c r="C27" i="12"/>
  <c r="C63" i="12"/>
  <c r="C98" i="12"/>
  <c r="C133" i="12"/>
  <c r="C169" i="12"/>
  <c r="C204" i="12"/>
  <c r="C239" i="12"/>
  <c r="C274" i="12"/>
  <c r="C309" i="12"/>
  <c r="C343" i="12"/>
  <c r="C377" i="12"/>
  <c r="C411" i="12"/>
  <c r="C446" i="12"/>
  <c r="C480" i="12"/>
  <c r="C514" i="12"/>
  <c r="C548" i="12"/>
  <c r="C582" i="12"/>
  <c r="C615" i="12"/>
  <c r="C648" i="12"/>
  <c r="C681" i="12"/>
  <c r="C714" i="12"/>
  <c r="C747" i="12"/>
  <c r="C781" i="12"/>
  <c r="C814" i="12"/>
  <c r="C847" i="12"/>
  <c r="C880" i="12"/>
  <c r="C913" i="12"/>
  <c r="C945" i="12"/>
  <c r="C977" i="12"/>
  <c r="B8" i="12"/>
  <c r="B40" i="12"/>
  <c r="B72" i="12"/>
  <c r="B104" i="12"/>
  <c r="B136" i="12"/>
  <c r="B168" i="12"/>
  <c r="D168" i="12" s="1"/>
  <c r="B200" i="12"/>
  <c r="B232" i="12"/>
  <c r="B264" i="12"/>
  <c r="B296" i="12"/>
  <c r="B328" i="12"/>
  <c r="B360" i="12"/>
  <c r="B392" i="12"/>
  <c r="B424" i="12"/>
  <c r="B456" i="12"/>
  <c r="B488" i="12"/>
  <c r="B520" i="12"/>
  <c r="B552" i="12"/>
  <c r="B584" i="12"/>
  <c r="B616" i="12"/>
  <c r="B648" i="12"/>
  <c r="D648" i="12" s="1"/>
  <c r="B680" i="12"/>
  <c r="B712" i="12"/>
  <c r="B744" i="12"/>
  <c r="B776" i="12"/>
  <c r="B808" i="12"/>
  <c r="B840" i="12"/>
  <c r="B872" i="12"/>
  <c r="B904" i="12"/>
  <c r="B936" i="12"/>
  <c r="B968" i="12"/>
  <c r="B1000" i="12"/>
  <c r="C33" i="12"/>
  <c r="C68" i="12"/>
  <c r="C104" i="12"/>
  <c r="C139" i="12"/>
  <c r="C35" i="12"/>
  <c r="C71" i="12"/>
  <c r="C37" i="12"/>
  <c r="C72" i="12"/>
  <c r="C107" i="12"/>
  <c r="C142" i="12"/>
  <c r="C177" i="12"/>
  <c r="C212" i="12"/>
  <c r="C247" i="12"/>
  <c r="C282" i="12"/>
  <c r="C318" i="12"/>
  <c r="C4" i="12"/>
  <c r="C6" i="12"/>
  <c r="C41" i="12"/>
  <c r="C76" i="12"/>
  <c r="C111" i="12"/>
  <c r="C146" i="12"/>
  <c r="C181" i="12"/>
  <c r="C216" i="12"/>
  <c r="C252" i="12"/>
  <c r="C288" i="12"/>
  <c r="C322" i="12"/>
  <c r="C356" i="12"/>
  <c r="C390" i="12"/>
  <c r="C424" i="12"/>
  <c r="C458" i="12"/>
  <c r="C493" i="12"/>
  <c r="C527" i="12"/>
  <c r="C9" i="12"/>
  <c r="C44" i="12"/>
  <c r="C10" i="12"/>
  <c r="C45" i="12"/>
  <c r="C80" i="12"/>
  <c r="C115" i="12"/>
  <c r="C150" i="12"/>
  <c r="C186" i="12"/>
  <c r="C222" i="12"/>
  <c r="C257" i="12"/>
  <c r="C292" i="12"/>
  <c r="C326" i="12"/>
  <c r="C360" i="12"/>
  <c r="C394" i="12"/>
  <c r="C429" i="12"/>
  <c r="C463" i="12"/>
  <c r="C497" i="12"/>
  <c r="C531" i="12"/>
  <c r="C565" i="12"/>
  <c r="C599" i="12"/>
  <c r="C632" i="12"/>
  <c r="C665" i="12"/>
  <c r="C698" i="12"/>
  <c r="C731" i="12"/>
  <c r="C764" i="12"/>
  <c r="C797" i="12"/>
  <c r="C830" i="12"/>
  <c r="C863" i="12"/>
  <c r="C896" i="12"/>
  <c r="C929" i="12"/>
  <c r="C961" i="12"/>
  <c r="C993" i="12"/>
  <c r="B24" i="12"/>
  <c r="B56" i="12"/>
  <c r="B88" i="12"/>
  <c r="B120" i="12"/>
  <c r="B152" i="12"/>
  <c r="B184" i="12"/>
  <c r="B216" i="12"/>
  <c r="B248" i="12"/>
  <c r="B280" i="12"/>
  <c r="B312" i="12"/>
  <c r="B344" i="12"/>
  <c r="B376" i="12"/>
  <c r="B408" i="12"/>
  <c r="B440" i="12"/>
  <c r="B472" i="12"/>
  <c r="B504" i="12"/>
  <c r="B536" i="12"/>
  <c r="B568" i="12"/>
  <c r="B600" i="12"/>
  <c r="B632" i="12"/>
  <c r="B664" i="12"/>
  <c r="B696" i="12"/>
  <c r="B728" i="12"/>
  <c r="B760" i="12"/>
  <c r="B792" i="12"/>
  <c r="B824" i="12"/>
  <c r="B856" i="12"/>
  <c r="B888" i="12"/>
  <c r="B920" i="12"/>
  <c r="B952" i="12"/>
  <c r="B984" i="12"/>
  <c r="C11" i="12"/>
  <c r="C46" i="12"/>
  <c r="C21" i="12"/>
  <c r="C56" i="12"/>
  <c r="C91" i="12"/>
  <c r="C127" i="12"/>
  <c r="C162" i="12"/>
  <c r="C197" i="12"/>
  <c r="C232" i="12"/>
  <c r="C268" i="12"/>
  <c r="C303" i="12"/>
  <c r="C337" i="12"/>
  <c r="C371" i="12"/>
  <c r="C405" i="12"/>
  <c r="C439" i="12"/>
  <c r="C473" i="12"/>
  <c r="C507" i="12"/>
  <c r="C542" i="12"/>
  <c r="C576" i="12"/>
  <c r="C609" i="12"/>
  <c r="C642" i="12"/>
  <c r="C675" i="12"/>
  <c r="C708" i="12"/>
  <c r="C741" i="12"/>
  <c r="C774" i="12"/>
  <c r="C807" i="12"/>
  <c r="C840" i="12"/>
  <c r="C873" i="12"/>
  <c r="C23" i="12"/>
  <c r="C58" i="12"/>
  <c r="C94" i="12"/>
  <c r="C129" i="12"/>
  <c r="C164" i="12"/>
  <c r="C199" i="12"/>
  <c r="C235" i="12"/>
  <c r="C270" i="12"/>
  <c r="C305" i="12"/>
  <c r="C339" i="12"/>
  <c r="C373" i="12"/>
  <c r="C407" i="12"/>
  <c r="C441" i="12"/>
  <c r="C47" i="12"/>
  <c r="C92" i="12"/>
  <c r="C138" i="12"/>
  <c r="C182" i="12"/>
  <c r="C226" i="12"/>
  <c r="C269" i="12"/>
  <c r="C312" i="12"/>
  <c r="C353" i="12"/>
  <c r="C393" i="12"/>
  <c r="C434" i="12"/>
  <c r="C474" i="12"/>
  <c r="C513" i="12"/>
  <c r="C552" i="12"/>
  <c r="C590" i="12"/>
  <c r="C626" i="12"/>
  <c r="C662" i="12"/>
  <c r="C699" i="12"/>
  <c r="C735" i="12"/>
  <c r="C771" i="12"/>
  <c r="C808" i="12"/>
  <c r="C845" i="12"/>
  <c r="C882" i="12"/>
  <c r="C917" i="12"/>
  <c r="C951" i="12"/>
  <c r="C985" i="12"/>
  <c r="B18" i="12"/>
  <c r="B52" i="12"/>
  <c r="D52" i="12" s="1"/>
  <c r="B86" i="12"/>
  <c r="B121" i="12"/>
  <c r="B155" i="12"/>
  <c r="C48" i="12"/>
  <c r="C95" i="12"/>
  <c r="C140" i="12"/>
  <c r="C183" i="12"/>
  <c r="C227" i="12"/>
  <c r="C271" i="12"/>
  <c r="C313" i="12"/>
  <c r="C354" i="12"/>
  <c r="C395" i="12"/>
  <c r="C435" i="12"/>
  <c r="C475" i="12"/>
  <c r="C515" i="12"/>
  <c r="C553" i="12"/>
  <c r="C591" i="12"/>
  <c r="C627" i="12"/>
  <c r="C663" i="12"/>
  <c r="C700" i="12"/>
  <c r="C736" i="12"/>
  <c r="C772" i="12"/>
  <c r="C809" i="12"/>
  <c r="C846" i="12"/>
  <c r="C883" i="12"/>
  <c r="C918" i="12"/>
  <c r="C952" i="12"/>
  <c r="C986" i="12"/>
  <c r="B19" i="12"/>
  <c r="D19" i="12" s="1"/>
  <c r="B53" i="12"/>
  <c r="B87" i="12"/>
  <c r="B122" i="12"/>
  <c r="B156" i="12"/>
  <c r="B190" i="12"/>
  <c r="B224" i="12"/>
  <c r="B258" i="12"/>
  <c r="B292" i="12"/>
  <c r="D292" i="12" s="1"/>
  <c r="B326" i="12"/>
  <c r="D326" i="12" s="1"/>
  <c r="B361" i="12"/>
  <c r="B395" i="12"/>
  <c r="B429" i="12"/>
  <c r="C49" i="12"/>
  <c r="C96" i="12"/>
  <c r="C141" i="12"/>
  <c r="C185" i="12"/>
  <c r="C228" i="12"/>
  <c r="C272" i="12"/>
  <c r="C314" i="12"/>
  <c r="C355" i="12"/>
  <c r="C397" i="12"/>
  <c r="C436" i="12"/>
  <c r="C477" i="12"/>
  <c r="C516" i="12"/>
  <c r="C554" i="12"/>
  <c r="C592" i="12"/>
  <c r="C628" i="12"/>
  <c r="C664" i="12"/>
  <c r="C701" i="12"/>
  <c r="C737" i="12"/>
  <c r="C773" i="12"/>
  <c r="C810" i="12"/>
  <c r="C848" i="12"/>
  <c r="C884" i="12"/>
  <c r="C919" i="12"/>
  <c r="C953" i="12"/>
  <c r="C987" i="12"/>
  <c r="B20" i="12"/>
  <c r="B54" i="12"/>
  <c r="B89" i="12"/>
  <c r="B123" i="12"/>
  <c r="B157" i="12"/>
  <c r="D157" i="12" s="1"/>
  <c r="B191" i="12"/>
  <c r="B225" i="12"/>
  <c r="B259" i="12"/>
  <c r="B293" i="12"/>
  <c r="B327" i="12"/>
  <c r="B362" i="12"/>
  <c r="B396" i="12"/>
  <c r="D396" i="12" s="1"/>
  <c r="B430" i="12"/>
  <c r="B464" i="12"/>
  <c r="B498" i="12"/>
  <c r="B532" i="12"/>
  <c r="B566" i="12"/>
  <c r="B601" i="12"/>
  <c r="B635" i="12"/>
  <c r="B669" i="12"/>
  <c r="B703" i="12"/>
  <c r="D703" i="12" s="1"/>
  <c r="C50" i="12"/>
  <c r="C97" i="12"/>
  <c r="C143" i="12"/>
  <c r="C187" i="12"/>
  <c r="C229" i="12"/>
  <c r="C273" i="12"/>
  <c r="C315" i="12"/>
  <c r="C357" i="12"/>
  <c r="C398" i="12"/>
  <c r="C437" i="12"/>
  <c r="C478" i="12"/>
  <c r="C517" i="12"/>
  <c r="C555" i="12"/>
  <c r="C593" i="12"/>
  <c r="C629" i="12"/>
  <c r="C666" i="12"/>
  <c r="C702" i="12"/>
  <c r="C738" i="12"/>
  <c r="C775" i="12"/>
  <c r="C811" i="12"/>
  <c r="C849" i="12"/>
  <c r="C885" i="12"/>
  <c r="C920" i="12"/>
  <c r="C954" i="12"/>
  <c r="C988" i="12"/>
  <c r="B21" i="12"/>
  <c r="D21" i="12" s="1"/>
  <c r="B55" i="12"/>
  <c r="B90" i="12"/>
  <c r="B124" i="12"/>
  <c r="B158" i="12"/>
  <c r="B192" i="12"/>
  <c r="B226" i="12"/>
  <c r="D226" i="12" s="1"/>
  <c r="B260" i="12"/>
  <c r="B294" i="12"/>
  <c r="B329" i="12"/>
  <c r="B363" i="12"/>
  <c r="B397" i="12"/>
  <c r="B431" i="12"/>
  <c r="B465" i="12"/>
  <c r="B499" i="12"/>
  <c r="B533" i="12"/>
  <c r="B567" i="12"/>
  <c r="B602" i="12"/>
  <c r="B636" i="12"/>
  <c r="B670" i="12"/>
  <c r="B704" i="12"/>
  <c r="B738" i="12"/>
  <c r="B772" i="12"/>
  <c r="B806" i="12"/>
  <c r="B841" i="12"/>
  <c r="C51" i="12"/>
  <c r="C99" i="12"/>
  <c r="C144" i="12"/>
  <c r="C188" i="12"/>
  <c r="C230" i="12"/>
  <c r="C275" i="12"/>
  <c r="C317" i="12"/>
  <c r="C358" i="12"/>
  <c r="C399" i="12"/>
  <c r="C438" i="12"/>
  <c r="C479" i="12"/>
  <c r="C518" i="12"/>
  <c r="C557" i="12"/>
  <c r="C594" i="12"/>
  <c r="C630" i="12"/>
  <c r="C667" i="12"/>
  <c r="C703" i="12"/>
  <c r="C739" i="12"/>
  <c r="C776" i="12"/>
  <c r="C813" i="12"/>
  <c r="C850" i="12"/>
  <c r="C886" i="12"/>
  <c r="C921" i="12"/>
  <c r="C955" i="12"/>
  <c r="C989" i="12"/>
  <c r="B22" i="12"/>
  <c r="B57" i="12"/>
  <c r="B91" i="12"/>
  <c r="D91" i="12" s="1"/>
  <c r="B125" i="12"/>
  <c r="D125" i="12" s="1"/>
  <c r="B159" i="12"/>
  <c r="B193" i="12"/>
  <c r="B227" i="12"/>
  <c r="B261" i="12"/>
  <c r="B295" i="12"/>
  <c r="B330" i="12"/>
  <c r="B364" i="12"/>
  <c r="D364" i="12" s="1"/>
  <c r="B398" i="12"/>
  <c r="D398" i="12" s="1"/>
  <c r="B432" i="12"/>
  <c r="B466" i="12"/>
  <c r="B500" i="12"/>
  <c r="B534" i="12"/>
  <c r="B569" i="12"/>
  <c r="B603" i="12"/>
  <c r="C53" i="12"/>
  <c r="C100" i="12"/>
  <c r="C145" i="12"/>
  <c r="C190" i="12"/>
  <c r="C231" i="12"/>
  <c r="C276" i="12"/>
  <c r="C319" i="12"/>
  <c r="C359" i="12"/>
  <c r="C400" i="12"/>
  <c r="C440" i="12"/>
  <c r="C481" i="12"/>
  <c r="C519" i="12"/>
  <c r="C558" i="12"/>
  <c r="C595" i="12"/>
  <c r="C631" i="12"/>
  <c r="C668" i="12"/>
  <c r="C704" i="12"/>
  <c r="C740" i="12"/>
  <c r="C777" i="12"/>
  <c r="C815" i="12"/>
  <c r="C851" i="12"/>
  <c r="C887" i="12"/>
  <c r="C922" i="12"/>
  <c r="C956" i="12"/>
  <c r="C990" i="12"/>
  <c r="B23" i="12"/>
  <c r="D23" i="12" s="1"/>
  <c r="B58" i="12"/>
  <c r="D58" i="12" s="1"/>
  <c r="B92" i="12"/>
  <c r="D92" i="12" s="1"/>
  <c r="B126" i="12"/>
  <c r="B160" i="12"/>
  <c r="B194" i="12"/>
  <c r="B228" i="12"/>
  <c r="D228" i="12" s="1"/>
  <c r="B262" i="12"/>
  <c r="B297" i="12"/>
  <c r="B331" i="12"/>
  <c r="B365" i="12"/>
  <c r="B399" i="12"/>
  <c r="D399" i="12" s="1"/>
  <c r="B433" i="12"/>
  <c r="B467" i="12"/>
  <c r="B501" i="12"/>
  <c r="B535" i="12"/>
  <c r="B570" i="12"/>
  <c r="C54" i="12"/>
  <c r="C101" i="12"/>
  <c r="C147" i="12"/>
  <c r="C191" i="12"/>
  <c r="C233" i="12"/>
  <c r="C277" i="12"/>
  <c r="C320" i="12"/>
  <c r="C361" i="12"/>
  <c r="C401" i="12"/>
  <c r="C442" i="12"/>
  <c r="C482" i="12"/>
  <c r="C520" i="12"/>
  <c r="C559" i="12"/>
  <c r="C596" i="12"/>
  <c r="C633" i="12"/>
  <c r="C669" i="12"/>
  <c r="C705" i="12"/>
  <c r="C742" i="12"/>
  <c r="C778" i="12"/>
  <c r="C816" i="12"/>
  <c r="C852" i="12"/>
  <c r="C888" i="12"/>
  <c r="C923" i="12"/>
  <c r="C957" i="12"/>
  <c r="C991" i="12"/>
  <c r="B25" i="12"/>
  <c r="B59" i="12"/>
  <c r="B93" i="12"/>
  <c r="D93" i="12" s="1"/>
  <c r="B127" i="12"/>
  <c r="D127" i="12" s="1"/>
  <c r="B161" i="12"/>
  <c r="B195" i="12"/>
  <c r="B229" i="12"/>
  <c r="D229" i="12" s="1"/>
  <c r="B263" i="12"/>
  <c r="B298" i="12"/>
  <c r="B332" i="12"/>
  <c r="D332" i="12" s="1"/>
  <c r="B366" i="12"/>
  <c r="C5" i="12"/>
  <c r="C55" i="12"/>
  <c r="C103" i="12"/>
  <c r="C148" i="12"/>
  <c r="C192" i="12"/>
  <c r="C236" i="12"/>
  <c r="C278" i="12"/>
  <c r="C321" i="12"/>
  <c r="C362" i="12"/>
  <c r="C402" i="12"/>
  <c r="C443" i="12"/>
  <c r="C483" i="12"/>
  <c r="C521" i="12"/>
  <c r="C560" i="12"/>
  <c r="C597" i="12"/>
  <c r="C634" i="12"/>
  <c r="C670" i="12"/>
  <c r="C706" i="12"/>
  <c r="C743" i="12"/>
  <c r="C779" i="12"/>
  <c r="C817" i="12"/>
  <c r="C853" i="12"/>
  <c r="C889" i="12"/>
  <c r="C924" i="12"/>
  <c r="C958" i="12"/>
  <c r="C992" i="12"/>
  <c r="B26" i="12"/>
  <c r="C7" i="12"/>
  <c r="C57" i="12"/>
  <c r="C105" i="12"/>
  <c r="C149" i="12"/>
  <c r="C193" i="12"/>
  <c r="C237" i="12"/>
  <c r="C279" i="12"/>
  <c r="C323" i="12"/>
  <c r="C363" i="12"/>
  <c r="C403" i="12"/>
  <c r="C445" i="12"/>
  <c r="C484" i="12"/>
  <c r="C522" i="12"/>
  <c r="C561" i="12"/>
  <c r="C598" i="12"/>
  <c r="C635" i="12"/>
  <c r="C671" i="12"/>
  <c r="C707" i="12"/>
  <c r="C744" i="12"/>
  <c r="C782" i="12"/>
  <c r="C818" i="12"/>
  <c r="C854" i="12"/>
  <c r="C890" i="12"/>
  <c r="C8" i="12"/>
  <c r="C59" i="12"/>
  <c r="C106" i="12"/>
  <c r="C152" i="12"/>
  <c r="C194" i="12"/>
  <c r="C238" i="12"/>
  <c r="C280" i="12"/>
  <c r="C324" i="12"/>
  <c r="C365" i="12"/>
  <c r="C404" i="12"/>
  <c r="C447" i="12"/>
  <c r="C485" i="12"/>
  <c r="C523" i="12"/>
  <c r="C562" i="12"/>
  <c r="C600" i="12"/>
  <c r="C636" i="12"/>
  <c r="C672" i="12"/>
  <c r="C709" i="12"/>
  <c r="C745" i="12"/>
  <c r="C783" i="12"/>
  <c r="C819" i="12"/>
  <c r="C855" i="12"/>
  <c r="C891" i="12"/>
  <c r="C926" i="12"/>
  <c r="C960" i="12"/>
  <c r="C995" i="12"/>
  <c r="B28" i="12"/>
  <c r="B62" i="12"/>
  <c r="B96" i="12"/>
  <c r="D96" i="12" s="1"/>
  <c r="B130" i="12"/>
  <c r="B164" i="12"/>
  <c r="D164" i="12" s="1"/>
  <c r="B198" i="12"/>
  <c r="B233" i="12"/>
  <c r="D233" i="12" s="1"/>
  <c r="B267" i="12"/>
  <c r="D267" i="12" s="1"/>
  <c r="B301" i="12"/>
  <c r="B335" i="12"/>
  <c r="B369" i="12"/>
  <c r="C12" i="12"/>
  <c r="C60" i="12"/>
  <c r="C108" i="12"/>
  <c r="C153" i="12"/>
  <c r="C195" i="12"/>
  <c r="C240" i="12"/>
  <c r="C281" i="12"/>
  <c r="C325" i="12"/>
  <c r="C366" i="12"/>
  <c r="C406" i="12"/>
  <c r="C448" i="12"/>
  <c r="C486" i="12"/>
  <c r="C525" i="12"/>
  <c r="C563" i="12"/>
  <c r="C601" i="12"/>
  <c r="C637" i="12"/>
  <c r="C673" i="12"/>
  <c r="C710" i="12"/>
  <c r="C746" i="12"/>
  <c r="C784" i="12"/>
  <c r="C820" i="12"/>
  <c r="C856" i="12"/>
  <c r="C892" i="12"/>
  <c r="C927" i="12"/>
  <c r="C13" i="12"/>
  <c r="C62" i="12"/>
  <c r="C109" i="12"/>
  <c r="C154" i="12"/>
  <c r="C196" i="12"/>
  <c r="C241" i="12"/>
  <c r="C284" i="12"/>
  <c r="C327" i="12"/>
  <c r="C367" i="12"/>
  <c r="C408" i="12"/>
  <c r="C449" i="12"/>
  <c r="C487" i="12"/>
  <c r="C526" i="12"/>
  <c r="C564" i="12"/>
  <c r="C602" i="12"/>
  <c r="C638" i="12"/>
  <c r="C674" i="12"/>
  <c r="C711" i="12"/>
  <c r="C749" i="12"/>
  <c r="C785" i="12"/>
  <c r="C821" i="12"/>
  <c r="C14" i="12"/>
  <c r="C64" i="12"/>
  <c r="C110" i="12"/>
  <c r="C155" i="12"/>
  <c r="C198" i="12"/>
  <c r="C242" i="12"/>
  <c r="C286" i="12"/>
  <c r="C328" i="12"/>
  <c r="C368" i="12"/>
  <c r="C409" i="12"/>
  <c r="C450" i="12"/>
  <c r="C488" i="12"/>
  <c r="C528" i="12"/>
  <c r="C566" i="12"/>
  <c r="C603" i="12"/>
  <c r="C639" i="12"/>
  <c r="C676" i="12"/>
  <c r="C712" i="12"/>
  <c r="C15" i="12"/>
  <c r="C65" i="12"/>
  <c r="C112" i="12"/>
  <c r="C156" i="12"/>
  <c r="C200" i="12"/>
  <c r="C243" i="12"/>
  <c r="C287" i="12"/>
  <c r="C329" i="12"/>
  <c r="C369" i="12"/>
  <c r="C410" i="12"/>
  <c r="C451" i="12"/>
  <c r="C489" i="12"/>
  <c r="C529" i="12"/>
  <c r="C567" i="12"/>
  <c r="C604" i="12"/>
  <c r="C640" i="12"/>
  <c r="C677" i="12"/>
  <c r="C713" i="12"/>
  <c r="C751" i="12"/>
  <c r="C787" i="12"/>
  <c r="C16" i="12"/>
  <c r="C66" i="12"/>
  <c r="C113" i="12"/>
  <c r="C158" i="12"/>
  <c r="C202" i="12"/>
  <c r="C244" i="12"/>
  <c r="C289" i="12"/>
  <c r="C330" i="12"/>
  <c r="C370" i="12"/>
  <c r="C413" i="12"/>
  <c r="C452" i="12"/>
  <c r="C490" i="12"/>
  <c r="C530" i="12"/>
  <c r="C568" i="12"/>
  <c r="C605" i="12"/>
  <c r="C641" i="12"/>
  <c r="C678" i="12"/>
  <c r="C715" i="12"/>
  <c r="C752" i="12"/>
  <c r="C17" i="12"/>
  <c r="C67" i="12"/>
  <c r="C114" i="12"/>
  <c r="C159" i="12"/>
  <c r="C203" i="12"/>
  <c r="C245" i="12"/>
  <c r="C290" i="12"/>
  <c r="C331" i="12"/>
  <c r="C372" i="12"/>
  <c r="C414" i="12"/>
  <c r="C453" i="12"/>
  <c r="C491" i="12"/>
  <c r="C532" i="12"/>
  <c r="C569" i="12"/>
  <c r="C606" i="12"/>
  <c r="C643" i="12"/>
  <c r="C679" i="12"/>
  <c r="C717" i="12"/>
  <c r="C753" i="12"/>
  <c r="C789" i="12"/>
  <c r="C825" i="12"/>
  <c r="C861" i="12"/>
  <c r="C898" i="12"/>
  <c r="C933" i="12"/>
  <c r="C967" i="12"/>
  <c r="C1001" i="12"/>
  <c r="B34" i="12"/>
  <c r="B68" i="12"/>
  <c r="D68" i="12" s="1"/>
  <c r="B102" i="12"/>
  <c r="D102" i="12" s="1"/>
  <c r="C18" i="12"/>
  <c r="C70" i="12"/>
  <c r="C116" i="12"/>
  <c r="C160" i="12"/>
  <c r="C205" i="12"/>
  <c r="C246" i="12"/>
  <c r="C291" i="12"/>
  <c r="C333" i="12"/>
  <c r="C374" i="12"/>
  <c r="C415" i="12"/>
  <c r="C454" i="12"/>
  <c r="C494" i="12"/>
  <c r="C533" i="12"/>
  <c r="C570" i="12"/>
  <c r="C607" i="12"/>
  <c r="C644" i="12"/>
  <c r="C680" i="12"/>
  <c r="C718" i="12"/>
  <c r="C754" i="12"/>
  <c r="C790" i="12"/>
  <c r="C826" i="12"/>
  <c r="C862" i="12"/>
  <c r="C899" i="12"/>
  <c r="C934" i="12"/>
  <c r="C968" i="12"/>
  <c r="C1002" i="12"/>
  <c r="B35" i="12"/>
  <c r="D35" i="12" s="1"/>
  <c r="B69" i="12"/>
  <c r="D69" i="12" s="1"/>
  <c r="B103" i="12"/>
  <c r="D103" i="12" s="1"/>
  <c r="C20" i="12"/>
  <c r="C73" i="12"/>
  <c r="C117" i="12"/>
  <c r="C161" i="12"/>
  <c r="C206" i="12"/>
  <c r="C248" i="12"/>
  <c r="C293" i="12"/>
  <c r="C334" i="12"/>
  <c r="C375" i="12"/>
  <c r="C416" i="12"/>
  <c r="C455" i="12"/>
  <c r="C495" i="12"/>
  <c r="C534" i="12"/>
  <c r="C571" i="12"/>
  <c r="C608" i="12"/>
  <c r="C645" i="12"/>
  <c r="C682" i="12"/>
  <c r="C719" i="12"/>
  <c r="C755" i="12"/>
  <c r="C791" i="12"/>
  <c r="C827" i="12"/>
  <c r="C864" i="12"/>
  <c r="C900" i="12"/>
  <c r="C935" i="12"/>
  <c r="C969" i="12"/>
  <c r="C2" i="12"/>
  <c r="B36" i="12"/>
  <c r="D36" i="12" s="1"/>
  <c r="B70" i="12"/>
  <c r="D70" i="12" s="1"/>
  <c r="B105" i="12"/>
  <c r="D105" i="12" s="1"/>
  <c r="B139" i="12"/>
  <c r="D139" i="12" s="1"/>
  <c r="C22" i="12"/>
  <c r="C74" i="12"/>
  <c r="C119" i="12"/>
  <c r="C163" i="12"/>
  <c r="C207" i="12"/>
  <c r="C249" i="12"/>
  <c r="C294" i="12"/>
  <c r="C335" i="12"/>
  <c r="C376" i="12"/>
  <c r="C417" i="12"/>
  <c r="C456" i="12"/>
  <c r="C496" i="12"/>
  <c r="C535" i="12"/>
  <c r="C573" i="12"/>
  <c r="C610" i="12"/>
  <c r="C646" i="12"/>
  <c r="C683" i="12"/>
  <c r="C720" i="12"/>
  <c r="C756" i="12"/>
  <c r="C792" i="12"/>
  <c r="C828" i="12"/>
  <c r="C24" i="12"/>
  <c r="C75" i="12"/>
  <c r="C120" i="12"/>
  <c r="C165" i="12"/>
  <c r="C208" i="12"/>
  <c r="C251" i="12"/>
  <c r="C295" i="12"/>
  <c r="C336" i="12"/>
  <c r="C378" i="12"/>
  <c r="C418" i="12"/>
  <c r="C457" i="12"/>
  <c r="C498" i="12"/>
  <c r="C536" i="12"/>
  <c r="C574" i="12"/>
  <c r="C611" i="12"/>
  <c r="C647" i="12"/>
  <c r="C685" i="12"/>
  <c r="C721" i="12"/>
  <c r="C757" i="12"/>
  <c r="C793" i="12"/>
  <c r="C829" i="12"/>
  <c r="C866" i="12"/>
  <c r="C902" i="12"/>
  <c r="C937" i="12"/>
  <c r="C971" i="12"/>
  <c r="B4" i="12"/>
  <c r="D4" i="12" s="1"/>
  <c r="B38" i="12"/>
  <c r="B73" i="12"/>
  <c r="B107" i="12"/>
  <c r="D107" i="12" s="1"/>
  <c r="B141" i="12"/>
  <c r="D141" i="12" s="1"/>
  <c r="B175" i="12"/>
  <c r="B209" i="12"/>
  <c r="B243" i="12"/>
  <c r="D243" i="12" s="1"/>
  <c r="B277" i="12"/>
  <c r="D277" i="12" s="1"/>
  <c r="B311" i="12"/>
  <c r="B346" i="12"/>
  <c r="B380" i="12"/>
  <c r="D380" i="12" s="1"/>
  <c r="B414" i="12"/>
  <c r="D414" i="12" s="1"/>
  <c r="B448" i="12"/>
  <c r="B482" i="12"/>
  <c r="D482" i="12" s="1"/>
  <c r="B516" i="12"/>
  <c r="D516" i="12" s="1"/>
  <c r="B550" i="12"/>
  <c r="C25" i="12"/>
  <c r="C77" i="12"/>
  <c r="C121" i="12"/>
  <c r="C166" i="12"/>
  <c r="C209" i="12"/>
  <c r="C254" i="12"/>
  <c r="C296" i="12"/>
  <c r="C338" i="12"/>
  <c r="C379" i="12"/>
  <c r="C419" i="12"/>
  <c r="C459" i="12"/>
  <c r="C499" i="12"/>
  <c r="C537" i="12"/>
  <c r="C575" i="12"/>
  <c r="C612" i="12"/>
  <c r="C649" i="12"/>
  <c r="C686" i="12"/>
  <c r="C722" i="12"/>
  <c r="C758" i="12"/>
  <c r="C794" i="12"/>
  <c r="C831" i="12"/>
  <c r="C867" i="12"/>
  <c r="C903" i="12"/>
  <c r="C938" i="12"/>
  <c r="C972" i="12"/>
  <c r="B5" i="12"/>
  <c r="D5" i="12" s="1"/>
  <c r="B39" i="12"/>
  <c r="B74" i="12"/>
  <c r="B108" i="12"/>
  <c r="D108" i="12" s="1"/>
  <c r="B142" i="12"/>
  <c r="D142" i="12" s="1"/>
  <c r="B176" i="12"/>
  <c r="B210" i="12"/>
  <c r="D210" i="12" s="1"/>
  <c r="B244" i="12"/>
  <c r="D244" i="12" s="1"/>
  <c r="B278" i="12"/>
  <c r="D278" i="12" s="1"/>
  <c r="B313" i="12"/>
  <c r="D313" i="12" s="1"/>
  <c r="B347" i="12"/>
  <c r="B381" i="12"/>
  <c r="D381" i="12" s="1"/>
  <c r="C26" i="12"/>
  <c r="C78" i="12"/>
  <c r="C122" i="12"/>
  <c r="C167" i="12"/>
  <c r="C210" i="12"/>
  <c r="C255" i="12"/>
  <c r="C297" i="12"/>
  <c r="C340" i="12"/>
  <c r="C381" i="12"/>
  <c r="C420" i="12"/>
  <c r="C461" i="12"/>
  <c r="C500" i="12"/>
  <c r="C538" i="12"/>
  <c r="C577" i="12"/>
  <c r="C613" i="12"/>
  <c r="C650" i="12"/>
  <c r="C28" i="12"/>
  <c r="C79" i="12"/>
  <c r="C123" i="12"/>
  <c r="C170" i="12"/>
  <c r="C211" i="12"/>
  <c r="C256" i="12"/>
  <c r="C298" i="12"/>
  <c r="C341" i="12"/>
  <c r="C382" i="12"/>
  <c r="C421" i="12"/>
  <c r="C462" i="12"/>
  <c r="C501" i="12"/>
  <c r="C539" i="12"/>
  <c r="C578" i="12"/>
  <c r="C614" i="12"/>
  <c r="C30" i="12"/>
  <c r="C81" i="12"/>
  <c r="C124" i="12"/>
  <c r="C171" i="12"/>
  <c r="C213" i="12"/>
  <c r="C258" i="12"/>
  <c r="C299" i="12"/>
  <c r="C342" i="12"/>
  <c r="C383" i="12"/>
  <c r="C422" i="12"/>
  <c r="C464" i="12"/>
  <c r="C502" i="12"/>
  <c r="C541" i="12"/>
  <c r="C579" i="12"/>
  <c r="C616" i="12"/>
  <c r="C653" i="12"/>
  <c r="C689" i="12"/>
  <c r="C725" i="12"/>
  <c r="C761" i="12"/>
  <c r="C798" i="12"/>
  <c r="C834" i="12"/>
  <c r="C870" i="12"/>
  <c r="C906" i="12"/>
  <c r="C941" i="12"/>
  <c r="C975" i="12"/>
  <c r="B9" i="12"/>
  <c r="D9" i="12" s="1"/>
  <c r="B43" i="12"/>
  <c r="B77" i="12"/>
  <c r="B111" i="12"/>
  <c r="D111" i="12" s="1"/>
  <c r="B145" i="12"/>
  <c r="D145" i="12" s="1"/>
  <c r="B179" i="12"/>
  <c r="D179" i="12" s="1"/>
  <c r="B213" i="12"/>
  <c r="D213" i="12" s="1"/>
  <c r="B247" i="12"/>
  <c r="D247" i="12" s="1"/>
  <c r="B282" i="12"/>
  <c r="D282" i="12" s="1"/>
  <c r="B316" i="12"/>
  <c r="D316" i="12" s="1"/>
  <c r="B350" i="12"/>
  <c r="B384" i="12"/>
  <c r="B418" i="12"/>
  <c r="C31" i="12"/>
  <c r="C82" i="12"/>
  <c r="C126" i="12"/>
  <c r="C172" i="12"/>
  <c r="C214" i="12"/>
  <c r="C259" i="12"/>
  <c r="C301" i="12"/>
  <c r="C344" i="12"/>
  <c r="C384" i="12"/>
  <c r="C423" i="12"/>
  <c r="C465" i="12"/>
  <c r="C503" i="12"/>
  <c r="C543" i="12"/>
  <c r="C580" i="12"/>
  <c r="C617" i="12"/>
  <c r="C32" i="12"/>
  <c r="C83" i="12"/>
  <c r="C128" i="12"/>
  <c r="C173" i="12"/>
  <c r="C215" i="12"/>
  <c r="C260" i="12"/>
  <c r="C302" i="12"/>
  <c r="C345" i="12"/>
  <c r="C385" i="12"/>
  <c r="C425" i="12"/>
  <c r="C466" i="12"/>
  <c r="C504" i="12"/>
  <c r="C544" i="12"/>
  <c r="C581" i="12"/>
  <c r="C618" i="12"/>
  <c r="C655" i="12"/>
  <c r="C691" i="12"/>
  <c r="C727" i="12"/>
  <c r="C763" i="12"/>
  <c r="C800" i="12"/>
  <c r="C836" i="12"/>
  <c r="C872" i="12"/>
  <c r="C909" i="12"/>
  <c r="C943" i="12"/>
  <c r="C978" i="12"/>
  <c r="B11" i="12"/>
  <c r="D11" i="12" s="1"/>
  <c r="B45" i="12"/>
  <c r="D45" i="12" s="1"/>
  <c r="B79" i="12"/>
  <c r="B113" i="12"/>
  <c r="D113" i="12" s="1"/>
  <c r="B147" i="12"/>
  <c r="D147" i="12" s="1"/>
  <c r="B181" i="12"/>
  <c r="D181" i="12" s="1"/>
  <c r="B215" i="12"/>
  <c r="C34" i="12"/>
  <c r="C84" i="12"/>
  <c r="C130" i="12"/>
  <c r="C174" i="12"/>
  <c r="C218" i="12"/>
  <c r="C261" i="12"/>
  <c r="C304" i="12"/>
  <c r="C346" i="12"/>
  <c r="C386" i="12"/>
  <c r="C426" i="12"/>
  <c r="C467" i="12"/>
  <c r="C505" i="12"/>
  <c r="C545" i="12"/>
  <c r="C583" i="12"/>
  <c r="C619" i="12"/>
  <c r="C656" i="12"/>
  <c r="C692" i="12"/>
  <c r="C728" i="12"/>
  <c r="C765" i="12"/>
  <c r="C801" i="12"/>
  <c r="C837" i="12"/>
  <c r="C874" i="12"/>
  <c r="C910" i="12"/>
  <c r="C944" i="12"/>
  <c r="C979" i="12"/>
  <c r="B12" i="12"/>
  <c r="B46" i="12"/>
  <c r="D46" i="12" s="1"/>
  <c r="B80" i="12"/>
  <c r="D80" i="12" s="1"/>
  <c r="B114" i="12"/>
  <c r="D114" i="12" s="1"/>
  <c r="C38" i="12"/>
  <c r="C86" i="12"/>
  <c r="C131" i="12"/>
  <c r="C175" i="12"/>
  <c r="C219" i="12"/>
  <c r="C262" i="12"/>
  <c r="C306" i="12"/>
  <c r="C347" i="12"/>
  <c r="C387" i="12"/>
  <c r="C427" i="12"/>
  <c r="C468" i="12"/>
  <c r="C506" i="12"/>
  <c r="C546" i="12"/>
  <c r="C584" i="12"/>
  <c r="C621" i="12"/>
  <c r="C657" i="12"/>
  <c r="C693" i="12"/>
  <c r="C729" i="12"/>
  <c r="C766" i="12"/>
  <c r="C802" i="12"/>
  <c r="C39" i="12"/>
  <c r="C87" i="12"/>
  <c r="C132" i="12"/>
  <c r="C176" i="12"/>
  <c r="C220" i="12"/>
  <c r="C263" i="12"/>
  <c r="C307" i="12"/>
  <c r="C349" i="12"/>
  <c r="C388" i="12"/>
  <c r="C430" i="12"/>
  <c r="C469" i="12"/>
  <c r="C509" i="12"/>
  <c r="C547" i="12"/>
  <c r="C585" i="12"/>
  <c r="C622" i="12"/>
  <c r="C658" i="12"/>
  <c r="C694" i="12"/>
  <c r="C730" i="12"/>
  <c r="C767" i="12"/>
  <c r="C803" i="12"/>
  <c r="C839" i="12"/>
  <c r="C877" i="12"/>
  <c r="C912" i="12"/>
  <c r="C40" i="12"/>
  <c r="C88" i="12"/>
  <c r="C134" i="12"/>
  <c r="C178" i="12"/>
  <c r="C223" i="12"/>
  <c r="C264" i="12"/>
  <c r="C308" i="12"/>
  <c r="C350" i="12"/>
  <c r="C389" i="12"/>
  <c r="C431" i="12"/>
  <c r="C470" i="12"/>
  <c r="C510" i="12"/>
  <c r="C549" i="12"/>
  <c r="C586" i="12"/>
  <c r="C623" i="12"/>
  <c r="C659" i="12"/>
  <c r="C695" i="12"/>
  <c r="C732" i="12"/>
  <c r="C768" i="12"/>
  <c r="C804" i="12"/>
  <c r="C841" i="12"/>
  <c r="C42" i="12"/>
  <c r="C89" i="12"/>
  <c r="C136" i="12"/>
  <c r="C179" i="12"/>
  <c r="C224" i="12"/>
  <c r="C265" i="12"/>
  <c r="C310" i="12"/>
  <c r="C351" i="12"/>
  <c r="C391" i="12"/>
  <c r="C432" i="12"/>
  <c r="C471" i="12"/>
  <c r="C511" i="12"/>
  <c r="C550" i="12"/>
  <c r="C587" i="12"/>
  <c r="C624" i="12"/>
  <c r="C660" i="12"/>
  <c r="C696" i="12"/>
  <c r="C733" i="12"/>
  <c r="C43" i="12"/>
  <c r="C90" i="12"/>
  <c r="C137" i="12"/>
  <c r="C180" i="12"/>
  <c r="C225" i="12"/>
  <c r="C266" i="12"/>
  <c r="C311" i="12"/>
  <c r="C352" i="12"/>
  <c r="C392" i="12"/>
  <c r="C433" i="12"/>
  <c r="C472" i="12"/>
  <c r="C512" i="12"/>
  <c r="C551" i="12"/>
  <c r="C589" i="12"/>
  <c r="C625" i="12"/>
  <c r="C661" i="12"/>
  <c r="C697" i="12"/>
  <c r="C734" i="12"/>
  <c r="C770" i="12"/>
  <c r="C806" i="12"/>
  <c r="C843" i="12"/>
  <c r="C881" i="12"/>
  <c r="C916" i="12"/>
  <c r="C950" i="12"/>
  <c r="C984" i="12"/>
  <c r="B17" i="12"/>
  <c r="D17" i="12" s="1"/>
  <c r="B51" i="12"/>
  <c r="D51" i="12" s="1"/>
  <c r="B85" i="12"/>
  <c r="D85" i="12" s="1"/>
  <c r="B119" i="12"/>
  <c r="D119" i="12" s="1"/>
  <c r="B154" i="12"/>
  <c r="D154" i="12" s="1"/>
  <c r="B188" i="12"/>
  <c r="D188" i="12" s="1"/>
  <c r="B222" i="12"/>
  <c r="D222" i="12" s="1"/>
  <c r="B256" i="12"/>
  <c r="D256" i="12" s="1"/>
  <c r="B290" i="12"/>
  <c r="D290" i="12" s="1"/>
  <c r="B324" i="12"/>
  <c r="D324" i="12" s="1"/>
  <c r="B358" i="12"/>
  <c r="D358" i="12" s="1"/>
  <c r="B393" i="12"/>
  <c r="D393" i="12" s="1"/>
  <c r="B427" i="12"/>
  <c r="B461" i="12"/>
  <c r="D461" i="12" s="1"/>
  <c r="B495" i="12"/>
  <c r="D495" i="12" s="1"/>
  <c r="B529" i="12"/>
  <c r="B563" i="12"/>
  <c r="D563" i="12" s="1"/>
  <c r="B597" i="12"/>
  <c r="D597" i="12" s="1"/>
  <c r="B631" i="12"/>
  <c r="D631" i="12" s="1"/>
  <c r="B666" i="12"/>
  <c r="D666" i="12" s="1"/>
  <c r="B700" i="12"/>
  <c r="D700" i="12" s="1"/>
  <c r="B734" i="12"/>
  <c r="B768" i="12"/>
  <c r="B802" i="12"/>
  <c r="D802" i="12" s="1"/>
  <c r="B836" i="12"/>
  <c r="B870" i="12"/>
  <c r="B905" i="12"/>
  <c r="B939" i="12"/>
  <c r="B973" i="12"/>
  <c r="C835" i="12"/>
  <c r="C940" i="12"/>
  <c r="B15" i="12"/>
  <c r="D15" i="12" s="1"/>
  <c r="B95" i="12"/>
  <c r="D95" i="12" s="1"/>
  <c r="B162" i="12"/>
  <c r="D162" i="12" s="1"/>
  <c r="B212" i="12"/>
  <c r="D212" i="12" s="1"/>
  <c r="B269" i="12"/>
  <c r="D269" i="12" s="1"/>
  <c r="B318" i="12"/>
  <c r="D318" i="12" s="1"/>
  <c r="B372" i="12"/>
  <c r="B417" i="12"/>
  <c r="B460" i="12"/>
  <c r="D460" i="12" s="1"/>
  <c r="B506" i="12"/>
  <c r="B546" i="12"/>
  <c r="B587" i="12"/>
  <c r="B625" i="12"/>
  <c r="B662" i="12"/>
  <c r="D662" i="12" s="1"/>
  <c r="B701" i="12"/>
  <c r="D701" i="12" s="1"/>
  <c r="B739" i="12"/>
  <c r="D739" i="12" s="1"/>
  <c r="B775" i="12"/>
  <c r="D775" i="12" s="1"/>
  <c r="B812" i="12"/>
  <c r="D812" i="12" s="1"/>
  <c r="B848" i="12"/>
  <c r="D848" i="12" s="1"/>
  <c r="B883" i="12"/>
  <c r="D883" i="12" s="1"/>
  <c r="B918" i="12"/>
  <c r="D918" i="12" s="1"/>
  <c r="B954" i="12"/>
  <c r="D954" i="12" s="1"/>
  <c r="B989" i="12"/>
  <c r="D989" i="12" s="1"/>
  <c r="C838" i="12"/>
  <c r="C942" i="12"/>
  <c r="B16" i="12"/>
  <c r="D16" i="12" s="1"/>
  <c r="B97" i="12"/>
  <c r="D97" i="12" s="1"/>
  <c r="B163" i="12"/>
  <c r="D163" i="12" s="1"/>
  <c r="B214" i="12"/>
  <c r="D214" i="12" s="1"/>
  <c r="B270" i="12"/>
  <c r="D270" i="12" s="1"/>
  <c r="B319" i="12"/>
  <c r="D319" i="12" s="1"/>
  <c r="B373" i="12"/>
  <c r="D373" i="12" s="1"/>
  <c r="B419" i="12"/>
  <c r="D419" i="12" s="1"/>
  <c r="B462" i="12"/>
  <c r="D462" i="12" s="1"/>
  <c r="B507" i="12"/>
  <c r="D507" i="12" s="1"/>
  <c r="B547" i="12"/>
  <c r="B588" i="12"/>
  <c r="D588" i="12" s="1"/>
  <c r="B626" i="12"/>
  <c r="D626" i="12" s="1"/>
  <c r="B663" i="12"/>
  <c r="D663" i="12" s="1"/>
  <c r="B702" i="12"/>
  <c r="D702" i="12" s="1"/>
  <c r="B740" i="12"/>
  <c r="D740" i="12" s="1"/>
  <c r="B777" i="12"/>
  <c r="D777" i="12" s="1"/>
  <c r="B813" i="12"/>
  <c r="D813" i="12" s="1"/>
  <c r="B849" i="12"/>
  <c r="D849" i="12" s="1"/>
  <c r="B884" i="12"/>
  <c r="D884" i="12" s="1"/>
  <c r="B919" i="12"/>
  <c r="D919" i="12" s="1"/>
  <c r="B955" i="12"/>
  <c r="D955" i="12" s="1"/>
  <c r="B990" i="12"/>
  <c r="D990" i="12" s="1"/>
  <c r="C842" i="12"/>
  <c r="C946" i="12"/>
  <c r="B27" i="12"/>
  <c r="D27" i="12" s="1"/>
  <c r="B98" i="12"/>
  <c r="D98" i="12" s="1"/>
  <c r="B165" i="12"/>
  <c r="D165" i="12" s="1"/>
  <c r="B217" i="12"/>
  <c r="D217" i="12" s="1"/>
  <c r="B271" i="12"/>
  <c r="D271" i="12" s="1"/>
  <c r="B320" i="12"/>
  <c r="D320" i="12" s="1"/>
  <c r="B374" i="12"/>
  <c r="D374" i="12" s="1"/>
  <c r="B420" i="12"/>
  <c r="D420" i="12" s="1"/>
  <c r="B463" i="12"/>
  <c r="D463" i="12" s="1"/>
  <c r="B508" i="12"/>
  <c r="D508" i="12" s="1"/>
  <c r="B548" i="12"/>
  <c r="D548" i="12" s="1"/>
  <c r="B589" i="12"/>
  <c r="B627" i="12"/>
  <c r="D627" i="12" s="1"/>
  <c r="B665" i="12"/>
  <c r="D665" i="12" s="1"/>
  <c r="B705" i="12"/>
  <c r="D705" i="12" s="1"/>
  <c r="B741" i="12"/>
  <c r="D741" i="12" s="1"/>
  <c r="C857" i="12"/>
  <c r="C947" i="12"/>
  <c r="B29" i="12"/>
  <c r="D29" i="12" s="1"/>
  <c r="B99" i="12"/>
  <c r="D99" i="12" s="1"/>
  <c r="B166" i="12"/>
  <c r="B218" i="12"/>
  <c r="B272" i="12"/>
  <c r="D272" i="12" s="1"/>
  <c r="B321" i="12"/>
  <c r="D321" i="12" s="1"/>
  <c r="B375" i="12"/>
  <c r="D375" i="12" s="1"/>
  <c r="B421" i="12"/>
  <c r="B468" i="12"/>
  <c r="B509" i="12"/>
  <c r="D509" i="12" s="1"/>
  <c r="B549" i="12"/>
  <c r="B590" i="12"/>
  <c r="D590" i="12" s="1"/>
  <c r="B628" i="12"/>
  <c r="D628" i="12" s="1"/>
  <c r="B667" i="12"/>
  <c r="D667" i="12" s="1"/>
  <c r="B706" i="12"/>
  <c r="D706" i="12" s="1"/>
  <c r="B742" i="12"/>
  <c r="D742" i="12" s="1"/>
  <c r="B779" i="12"/>
  <c r="D779" i="12" s="1"/>
  <c r="B815" i="12"/>
  <c r="D815" i="12" s="1"/>
  <c r="B851" i="12"/>
  <c r="D851" i="12" s="1"/>
  <c r="B886" i="12"/>
  <c r="D886" i="12" s="1"/>
  <c r="B922" i="12"/>
  <c r="D922" i="12" s="1"/>
  <c r="B957" i="12"/>
  <c r="D957" i="12" s="1"/>
  <c r="B992" i="12"/>
  <c r="D992" i="12" s="1"/>
  <c r="C858" i="12"/>
  <c r="C948" i="12"/>
  <c r="B30" i="12"/>
  <c r="B100" i="12"/>
  <c r="D100" i="12" s="1"/>
  <c r="B167" i="12"/>
  <c r="D167" i="12" s="1"/>
  <c r="B219" i="12"/>
  <c r="D219" i="12" s="1"/>
  <c r="B273" i="12"/>
  <c r="D273" i="12" s="1"/>
  <c r="B322" i="12"/>
  <c r="D322" i="12" s="1"/>
  <c r="B377" i="12"/>
  <c r="D377" i="12" s="1"/>
  <c r="B422" i="12"/>
  <c r="D422" i="12" s="1"/>
  <c r="B469" i="12"/>
  <c r="B510" i="12"/>
  <c r="B551" i="12"/>
  <c r="B591" i="12"/>
  <c r="D591" i="12" s="1"/>
  <c r="B629" i="12"/>
  <c r="D629" i="12" s="1"/>
  <c r="B668" i="12"/>
  <c r="D668" i="12" s="1"/>
  <c r="B707" i="12"/>
  <c r="D707" i="12" s="1"/>
  <c r="B743" i="12"/>
  <c r="D743" i="12" s="1"/>
  <c r="B780" i="12"/>
  <c r="D780" i="12" s="1"/>
  <c r="B816" i="12"/>
  <c r="D816" i="12" s="1"/>
  <c r="B852" i="12"/>
  <c r="D852" i="12" s="1"/>
  <c r="B887" i="12"/>
  <c r="D887" i="12" s="1"/>
  <c r="B923" i="12"/>
  <c r="B958" i="12"/>
  <c r="B993" i="12"/>
  <c r="D993" i="12" s="1"/>
  <c r="C859" i="12"/>
  <c r="C949" i="12"/>
  <c r="B31" i="12"/>
  <c r="D31" i="12" s="1"/>
  <c r="B101" i="12"/>
  <c r="D101" i="12" s="1"/>
  <c r="B169" i="12"/>
  <c r="D169" i="12" s="1"/>
  <c r="B220" i="12"/>
  <c r="D220" i="12" s="1"/>
  <c r="B274" i="12"/>
  <c r="D274" i="12" s="1"/>
  <c r="B323" i="12"/>
  <c r="D323" i="12" s="1"/>
  <c r="B378" i="12"/>
  <c r="D378" i="12" s="1"/>
  <c r="B423" i="12"/>
  <c r="D423" i="12" s="1"/>
  <c r="B470" i="12"/>
  <c r="D470" i="12" s="1"/>
  <c r="B511" i="12"/>
  <c r="B553" i="12"/>
  <c r="D553" i="12" s="1"/>
  <c r="B592" i="12"/>
  <c r="D592" i="12" s="1"/>
  <c r="B630" i="12"/>
  <c r="D630" i="12" s="1"/>
  <c r="B671" i="12"/>
  <c r="D671" i="12" s="1"/>
  <c r="B708" i="12"/>
  <c r="D708" i="12" s="1"/>
  <c r="B745" i="12"/>
  <c r="D745" i="12" s="1"/>
  <c r="B781" i="12"/>
  <c r="D781" i="12" s="1"/>
  <c r="B817" i="12"/>
  <c r="D817" i="12" s="1"/>
  <c r="B853" i="12"/>
  <c r="D853" i="12" s="1"/>
  <c r="B889" i="12"/>
  <c r="D889" i="12" s="1"/>
  <c r="B924" i="12"/>
  <c r="D924" i="12" s="1"/>
  <c r="B959" i="12"/>
  <c r="B994" i="12"/>
  <c r="C860" i="12"/>
  <c r="C959" i="12"/>
  <c r="B32" i="12"/>
  <c r="D32" i="12" s="1"/>
  <c r="B106" i="12"/>
  <c r="B170" i="12"/>
  <c r="B221" i="12"/>
  <c r="D221" i="12" s="1"/>
  <c r="B275" i="12"/>
  <c r="D275" i="12" s="1"/>
  <c r="B325" i="12"/>
  <c r="D325" i="12" s="1"/>
  <c r="B379" i="12"/>
  <c r="D379" i="12" s="1"/>
  <c r="B425" i="12"/>
  <c r="B471" i="12"/>
  <c r="B512" i="12"/>
  <c r="D512" i="12" s="1"/>
  <c r="B554" i="12"/>
  <c r="D554" i="12" s="1"/>
  <c r="B593" i="12"/>
  <c r="D593" i="12" s="1"/>
  <c r="C865" i="12"/>
  <c r="C962" i="12"/>
  <c r="B33" i="12"/>
  <c r="D33" i="12" s="1"/>
  <c r="B109" i="12"/>
  <c r="D109" i="12" s="1"/>
  <c r="B171" i="12"/>
  <c r="D171" i="12" s="1"/>
  <c r="B223" i="12"/>
  <c r="D223" i="12" s="1"/>
  <c r="B276" i="12"/>
  <c r="D276" i="12" s="1"/>
  <c r="B333" i="12"/>
  <c r="D333" i="12" s="1"/>
  <c r="B382" i="12"/>
  <c r="B426" i="12"/>
  <c r="D426" i="12" s="1"/>
  <c r="B473" i="12"/>
  <c r="D473" i="12" s="1"/>
  <c r="B513" i="12"/>
  <c r="D513" i="12" s="1"/>
  <c r="B555" i="12"/>
  <c r="D555" i="12" s="1"/>
  <c r="B594" i="12"/>
  <c r="D594" i="12" s="1"/>
  <c r="B634" i="12"/>
  <c r="D634" i="12" s="1"/>
  <c r="B673" i="12"/>
  <c r="D673" i="12" s="1"/>
  <c r="B710" i="12"/>
  <c r="D710" i="12" s="1"/>
  <c r="B747" i="12"/>
  <c r="D747" i="12" s="1"/>
  <c r="B783" i="12"/>
  <c r="D783" i="12" s="1"/>
  <c r="B819" i="12"/>
  <c r="D819" i="12" s="1"/>
  <c r="B855" i="12"/>
  <c r="D855" i="12" s="1"/>
  <c r="B891" i="12"/>
  <c r="B926" i="12"/>
  <c r="D926" i="12" s="1"/>
  <c r="C651" i="12"/>
  <c r="C868" i="12"/>
  <c r="C963" i="12"/>
  <c r="B37" i="12"/>
  <c r="D37" i="12" s="1"/>
  <c r="B110" i="12"/>
  <c r="D110" i="12" s="1"/>
  <c r="B172" i="12"/>
  <c r="D172" i="12" s="1"/>
  <c r="B230" i="12"/>
  <c r="D230" i="12" s="1"/>
  <c r="B279" i="12"/>
  <c r="D279" i="12" s="1"/>
  <c r="B334" i="12"/>
  <c r="D334" i="12" s="1"/>
  <c r="B383" i="12"/>
  <c r="D383" i="12" s="1"/>
  <c r="B428" i="12"/>
  <c r="D428" i="12" s="1"/>
  <c r="B474" i="12"/>
  <c r="D474" i="12" s="1"/>
  <c r="B514" i="12"/>
  <c r="D514" i="12" s="1"/>
  <c r="B556" i="12"/>
  <c r="D556" i="12" s="1"/>
  <c r="B595" i="12"/>
  <c r="D595" i="12" s="1"/>
  <c r="B637" i="12"/>
  <c r="D637" i="12" s="1"/>
  <c r="B674" i="12"/>
  <c r="D674" i="12" s="1"/>
  <c r="B711" i="12"/>
  <c r="D711" i="12" s="1"/>
  <c r="B748" i="12"/>
  <c r="D748" i="12" s="1"/>
  <c r="B784" i="12"/>
  <c r="D784" i="12" s="1"/>
  <c r="B820" i="12"/>
  <c r="B857" i="12"/>
  <c r="B892" i="12"/>
  <c r="D892" i="12" s="1"/>
  <c r="B927" i="12"/>
  <c r="D927" i="12" s="1"/>
  <c r="B962" i="12"/>
  <c r="B997" i="12"/>
  <c r="C654" i="12"/>
  <c r="C869" i="12"/>
  <c r="C964" i="12"/>
  <c r="B41" i="12"/>
  <c r="D41" i="12" s="1"/>
  <c r="B112" i="12"/>
  <c r="B173" i="12"/>
  <c r="B231" i="12"/>
  <c r="D231" i="12" s="1"/>
  <c r="B281" i="12"/>
  <c r="D281" i="12" s="1"/>
  <c r="B336" i="12"/>
  <c r="D336" i="12" s="1"/>
  <c r="B385" i="12"/>
  <c r="B434" i="12"/>
  <c r="D434" i="12" s="1"/>
  <c r="B475" i="12"/>
  <c r="D475" i="12" s="1"/>
  <c r="B515" i="12"/>
  <c r="D515" i="12" s="1"/>
  <c r="B557" i="12"/>
  <c r="D557" i="12" s="1"/>
  <c r="B596" i="12"/>
  <c r="D596" i="12" s="1"/>
  <c r="B638" i="12"/>
  <c r="D638" i="12" s="1"/>
  <c r="B675" i="12"/>
  <c r="D675" i="12" s="1"/>
  <c r="B713" i="12"/>
  <c r="D713" i="12" s="1"/>
  <c r="B749" i="12"/>
  <c r="D749" i="12" s="1"/>
  <c r="B785" i="12"/>
  <c r="D785" i="12" s="1"/>
  <c r="B821" i="12"/>
  <c r="D821" i="12" s="1"/>
  <c r="B858" i="12"/>
  <c r="D858" i="12" s="1"/>
  <c r="B893" i="12"/>
  <c r="D893" i="12" s="1"/>
  <c r="B928" i="12"/>
  <c r="B963" i="12"/>
  <c r="D963" i="12" s="1"/>
  <c r="B998" i="12"/>
  <c r="C687" i="12"/>
  <c r="C871" i="12"/>
  <c r="C965" i="12"/>
  <c r="B42" i="12"/>
  <c r="B115" i="12"/>
  <c r="D115" i="12" s="1"/>
  <c r="B174" i="12"/>
  <c r="D174" i="12" s="1"/>
  <c r="B234" i="12"/>
  <c r="D234" i="12" s="1"/>
  <c r="B283" i="12"/>
  <c r="D283" i="12" s="1"/>
  <c r="B337" i="12"/>
  <c r="D337" i="12" s="1"/>
  <c r="B386" i="12"/>
  <c r="B435" i="12"/>
  <c r="D435" i="12" s="1"/>
  <c r="B476" i="12"/>
  <c r="D476" i="12" s="1"/>
  <c r="B517" i="12"/>
  <c r="D517" i="12" s="1"/>
  <c r="B558" i="12"/>
  <c r="D558" i="12" s="1"/>
  <c r="B598" i="12"/>
  <c r="D598" i="12" s="1"/>
  <c r="B639" i="12"/>
  <c r="D639" i="12" s="1"/>
  <c r="B676" i="12"/>
  <c r="D676" i="12" s="1"/>
  <c r="B714" i="12"/>
  <c r="D714" i="12" s="1"/>
  <c r="B750" i="12"/>
  <c r="B786" i="12"/>
  <c r="B822" i="12"/>
  <c r="B859" i="12"/>
  <c r="D859" i="12" s="1"/>
  <c r="B894" i="12"/>
  <c r="B929" i="12"/>
  <c r="D929" i="12" s="1"/>
  <c r="B964" i="12"/>
  <c r="B999" i="12"/>
  <c r="C688" i="12"/>
  <c r="C875" i="12"/>
  <c r="C966" i="12"/>
  <c r="B44" i="12"/>
  <c r="D44" i="12" s="1"/>
  <c r="B116" i="12"/>
  <c r="D116" i="12" s="1"/>
  <c r="B177" i="12"/>
  <c r="D177" i="12" s="1"/>
  <c r="B235" i="12"/>
  <c r="D235" i="12" s="1"/>
  <c r="B284" i="12"/>
  <c r="D284" i="12" s="1"/>
  <c r="B338" i="12"/>
  <c r="D338" i="12" s="1"/>
  <c r="B387" i="12"/>
  <c r="D387" i="12" s="1"/>
  <c r="B436" i="12"/>
  <c r="D436" i="12" s="1"/>
  <c r="B477" i="12"/>
  <c r="D477" i="12" s="1"/>
  <c r="B518" i="12"/>
  <c r="D518" i="12" s="1"/>
  <c r="B559" i="12"/>
  <c r="D559" i="12" s="1"/>
  <c r="B599" i="12"/>
  <c r="D599" i="12" s="1"/>
  <c r="B640" i="12"/>
  <c r="D640" i="12" s="1"/>
  <c r="B677" i="12"/>
  <c r="B715" i="12"/>
  <c r="D715" i="12" s="1"/>
  <c r="B751" i="12"/>
  <c r="C690" i="12"/>
  <c r="C878" i="12"/>
  <c r="C970" i="12"/>
  <c r="B47" i="12"/>
  <c r="D47" i="12" s="1"/>
  <c r="B117" i="12"/>
  <c r="D117" i="12" s="1"/>
  <c r="B178" i="12"/>
  <c r="B236" i="12"/>
  <c r="D236" i="12" s="1"/>
  <c r="B285" i="12"/>
  <c r="D285" i="12" s="1"/>
  <c r="B339" i="12"/>
  <c r="D339" i="12" s="1"/>
  <c r="B388" i="12"/>
  <c r="B437" i="12"/>
  <c r="D437" i="12" s="1"/>
  <c r="B478" i="12"/>
  <c r="D478" i="12" s="1"/>
  <c r="B519" i="12"/>
  <c r="D519" i="12" s="1"/>
  <c r="B560" i="12"/>
  <c r="D560" i="12" s="1"/>
  <c r="B604" i="12"/>
  <c r="D604" i="12" s="1"/>
  <c r="B641" i="12"/>
  <c r="D641" i="12" s="1"/>
  <c r="B678" i="12"/>
  <c r="D678" i="12" s="1"/>
  <c r="B716" i="12"/>
  <c r="D716" i="12" s="1"/>
  <c r="B752" i="12"/>
  <c r="D752" i="12" s="1"/>
  <c r="B788" i="12"/>
  <c r="B825" i="12"/>
  <c r="D825" i="12" s="1"/>
  <c r="B861" i="12"/>
  <c r="D861" i="12" s="1"/>
  <c r="B896" i="12"/>
  <c r="D896" i="12" s="1"/>
  <c r="B931" i="12"/>
  <c r="B966" i="12"/>
  <c r="B1002" i="12"/>
  <c r="D1002" i="12" s="1"/>
  <c r="C723" i="12"/>
  <c r="C879" i="12"/>
  <c r="C973" i="12"/>
  <c r="B48" i="12"/>
  <c r="D48" i="12" s="1"/>
  <c r="B118" i="12"/>
  <c r="D118" i="12" s="1"/>
  <c r="B180" i="12"/>
  <c r="B237" i="12"/>
  <c r="D237" i="12" s="1"/>
  <c r="B286" i="12"/>
  <c r="D286" i="12" s="1"/>
  <c r="B340" i="12"/>
  <c r="D340" i="12" s="1"/>
  <c r="B389" i="12"/>
  <c r="B438" i="12"/>
  <c r="D438" i="12" s="1"/>
  <c r="B479" i="12"/>
  <c r="D479" i="12" s="1"/>
  <c r="B521" i="12"/>
  <c r="D521" i="12" s="1"/>
  <c r="B561" i="12"/>
  <c r="D561" i="12" s="1"/>
  <c r="B605" i="12"/>
  <c r="D605" i="12" s="1"/>
  <c r="B642" i="12"/>
  <c r="D642" i="12" s="1"/>
  <c r="B679" i="12"/>
  <c r="D679" i="12" s="1"/>
  <c r="B717" i="12"/>
  <c r="D717" i="12" s="1"/>
  <c r="B753" i="12"/>
  <c r="D753" i="12" s="1"/>
  <c r="B789" i="12"/>
  <c r="D789" i="12" s="1"/>
  <c r="B826" i="12"/>
  <c r="D826" i="12" s="1"/>
  <c r="B862" i="12"/>
  <c r="D862" i="12" s="1"/>
  <c r="B897" i="12"/>
  <c r="B932" i="12"/>
  <c r="B967" i="12"/>
  <c r="D967" i="12" s="1"/>
  <c r="B2" i="12"/>
  <c r="C724" i="12"/>
  <c r="C893" i="12"/>
  <c r="C974" i="12"/>
  <c r="B49" i="12"/>
  <c r="D49" i="12" s="1"/>
  <c r="B128" i="12"/>
  <c r="B182" i="12"/>
  <c r="D182" i="12" s="1"/>
  <c r="B238" i="12"/>
  <c r="D238" i="12" s="1"/>
  <c r="B287" i="12"/>
  <c r="D287" i="12" s="1"/>
  <c r="B341" i="12"/>
  <c r="D341" i="12" s="1"/>
  <c r="B390" i="12"/>
  <c r="D390" i="12" s="1"/>
  <c r="B439" i="12"/>
  <c r="D439" i="12" s="1"/>
  <c r="B480" i="12"/>
  <c r="D480" i="12" s="1"/>
  <c r="B522" i="12"/>
  <c r="D522" i="12" s="1"/>
  <c r="C726" i="12"/>
  <c r="C894" i="12"/>
  <c r="C976" i="12"/>
  <c r="B50" i="12"/>
  <c r="D50" i="12" s="1"/>
  <c r="B129" i="12"/>
  <c r="D129" i="12" s="1"/>
  <c r="B183" i="12"/>
  <c r="D183" i="12" s="1"/>
  <c r="B239" i="12"/>
  <c r="D239" i="12" s="1"/>
  <c r="B288" i="12"/>
  <c r="D288" i="12" s="1"/>
  <c r="B342" i="12"/>
  <c r="D342" i="12" s="1"/>
  <c r="B391" i="12"/>
  <c r="D391" i="12" s="1"/>
  <c r="B441" i="12"/>
  <c r="D441" i="12" s="1"/>
  <c r="B481" i="12"/>
  <c r="D481" i="12" s="1"/>
  <c r="B523" i="12"/>
  <c r="D523" i="12" s="1"/>
  <c r="B564" i="12"/>
  <c r="D564" i="12" s="1"/>
  <c r="B607" i="12"/>
  <c r="D607" i="12" s="1"/>
  <c r="B644" i="12"/>
  <c r="D644" i="12" s="1"/>
  <c r="B682" i="12"/>
  <c r="D682" i="12" s="1"/>
  <c r="B719" i="12"/>
  <c r="D719" i="12" s="1"/>
  <c r="B755" i="12"/>
  <c r="B791" i="12"/>
  <c r="D791" i="12" s="1"/>
  <c r="B828" i="12"/>
  <c r="D828" i="12" s="1"/>
  <c r="B864" i="12"/>
  <c r="D864" i="12" s="1"/>
  <c r="B899" i="12"/>
  <c r="D899" i="12" s="1"/>
  <c r="B934" i="12"/>
  <c r="B970" i="12"/>
  <c r="D970" i="12" s="1"/>
  <c r="C750" i="12"/>
  <c r="C895" i="12"/>
  <c r="C980" i="12"/>
  <c r="B60" i="12"/>
  <c r="B131" i="12"/>
  <c r="B185" i="12"/>
  <c r="D185" i="12" s="1"/>
  <c r="B240" i="12"/>
  <c r="D240" i="12" s="1"/>
  <c r="B289" i="12"/>
  <c r="D289" i="12" s="1"/>
  <c r="B343" i="12"/>
  <c r="D343" i="12" s="1"/>
  <c r="B394" i="12"/>
  <c r="D394" i="12" s="1"/>
  <c r="B442" i="12"/>
  <c r="D442" i="12" s="1"/>
  <c r="B483" i="12"/>
  <c r="D483" i="12" s="1"/>
  <c r="B524" i="12"/>
  <c r="D524" i="12" s="1"/>
  <c r="B565" i="12"/>
  <c r="D565" i="12" s="1"/>
  <c r="B608" i="12"/>
  <c r="D608" i="12" s="1"/>
  <c r="B645" i="12"/>
  <c r="D645" i="12" s="1"/>
  <c r="B683" i="12"/>
  <c r="D683" i="12" s="1"/>
  <c r="B720" i="12"/>
  <c r="D720" i="12" s="1"/>
  <c r="B756" i="12"/>
  <c r="D756" i="12" s="1"/>
  <c r="B793" i="12"/>
  <c r="D793" i="12" s="1"/>
  <c r="B829" i="12"/>
  <c r="D829" i="12" s="1"/>
  <c r="B865" i="12"/>
  <c r="D865" i="12" s="1"/>
  <c r="B900" i="12"/>
  <c r="D900" i="12" s="1"/>
  <c r="B935" i="12"/>
  <c r="D935" i="12" s="1"/>
  <c r="B971" i="12"/>
  <c r="D971" i="12" s="1"/>
  <c r="C759" i="12"/>
  <c r="C897" i="12"/>
  <c r="C981" i="12"/>
  <c r="B61" i="12"/>
  <c r="D61" i="12" s="1"/>
  <c r="B132" i="12"/>
  <c r="D132" i="12" s="1"/>
  <c r="B186" i="12"/>
  <c r="D186" i="12" s="1"/>
  <c r="B241" i="12"/>
  <c r="D241" i="12" s="1"/>
  <c r="B291" i="12"/>
  <c r="D291" i="12" s="1"/>
  <c r="B345" i="12"/>
  <c r="D345" i="12" s="1"/>
  <c r="B400" i="12"/>
  <c r="D400" i="12" s="1"/>
  <c r="B443" i="12"/>
  <c r="B484" i="12"/>
  <c r="D484" i="12" s="1"/>
  <c r="B525" i="12"/>
  <c r="B571" i="12"/>
  <c r="D571" i="12" s="1"/>
  <c r="B609" i="12"/>
  <c r="D609" i="12" s="1"/>
  <c r="B646" i="12"/>
  <c r="D646" i="12" s="1"/>
  <c r="B684" i="12"/>
  <c r="D684" i="12" s="1"/>
  <c r="B721" i="12"/>
  <c r="D721" i="12" s="1"/>
  <c r="B757" i="12"/>
  <c r="D757" i="12" s="1"/>
  <c r="B794" i="12"/>
  <c r="D794" i="12" s="1"/>
  <c r="B830" i="12"/>
  <c r="D830" i="12" s="1"/>
  <c r="B866" i="12"/>
  <c r="D866" i="12" s="1"/>
  <c r="B901" i="12"/>
  <c r="B937" i="12"/>
  <c r="D937" i="12" s="1"/>
  <c r="B972" i="12"/>
  <c r="D972" i="12" s="1"/>
  <c r="C760" i="12"/>
  <c r="C901" i="12"/>
  <c r="C982" i="12"/>
  <c r="B63" i="12"/>
  <c r="D63" i="12" s="1"/>
  <c r="B133" i="12"/>
  <c r="D133" i="12" s="1"/>
  <c r="B187" i="12"/>
  <c r="D187" i="12" s="1"/>
  <c r="B242" i="12"/>
  <c r="D242" i="12" s="1"/>
  <c r="B299" i="12"/>
  <c r="D299" i="12" s="1"/>
  <c r="B348" i="12"/>
  <c r="D348" i="12" s="1"/>
  <c r="B401" i="12"/>
  <c r="D401" i="12" s="1"/>
  <c r="B444" i="12"/>
  <c r="D444" i="12" s="1"/>
  <c r="B485" i="12"/>
  <c r="D485" i="12" s="1"/>
  <c r="B526" i="12"/>
  <c r="D526" i="12" s="1"/>
  <c r="B572" i="12"/>
  <c r="D572" i="12" s="1"/>
  <c r="B610" i="12"/>
  <c r="D610" i="12" s="1"/>
  <c r="B647" i="12"/>
  <c r="D647" i="12" s="1"/>
  <c r="B685" i="12"/>
  <c r="D685" i="12" s="1"/>
  <c r="B722" i="12"/>
  <c r="D722" i="12" s="1"/>
  <c r="B758" i="12"/>
  <c r="B795" i="12"/>
  <c r="B831" i="12"/>
  <c r="D831" i="12" s="1"/>
  <c r="B867" i="12"/>
  <c r="D867" i="12" s="1"/>
  <c r="C762" i="12"/>
  <c r="C904" i="12"/>
  <c r="C983" i="12"/>
  <c r="B64" i="12"/>
  <c r="D64" i="12" s="1"/>
  <c r="B134" i="12"/>
  <c r="D134" i="12" s="1"/>
  <c r="B189" i="12"/>
  <c r="D189" i="12" s="1"/>
  <c r="B245" i="12"/>
  <c r="D245" i="12" s="1"/>
  <c r="B300" i="12"/>
  <c r="D300" i="12" s="1"/>
  <c r="B349" i="12"/>
  <c r="D349" i="12" s="1"/>
  <c r="B402" i="12"/>
  <c r="D402" i="12" s="1"/>
  <c r="B445" i="12"/>
  <c r="D445" i="12" s="1"/>
  <c r="B486" i="12"/>
  <c r="D486" i="12" s="1"/>
  <c r="B527" i="12"/>
  <c r="D527" i="12" s="1"/>
  <c r="B573" i="12"/>
  <c r="D573" i="12" s="1"/>
  <c r="B611" i="12"/>
  <c r="D611" i="12" s="1"/>
  <c r="B649" i="12"/>
  <c r="D649" i="12" s="1"/>
  <c r="B686" i="12"/>
  <c r="D686" i="12" s="1"/>
  <c r="B723" i="12"/>
  <c r="B759" i="12"/>
  <c r="B796" i="12"/>
  <c r="B832" i="12"/>
  <c r="B868" i="12"/>
  <c r="B903" i="12"/>
  <c r="C769" i="12"/>
  <c r="C905" i="12"/>
  <c r="C994" i="12"/>
  <c r="B65" i="12"/>
  <c r="D65" i="12" s="1"/>
  <c r="B135" i="12"/>
  <c r="D135" i="12" s="1"/>
  <c r="B196" i="12"/>
  <c r="D196" i="12" s="1"/>
  <c r="B246" i="12"/>
  <c r="D246" i="12" s="1"/>
  <c r="B302" i="12"/>
  <c r="D302" i="12" s="1"/>
  <c r="B351" i="12"/>
  <c r="D351" i="12" s="1"/>
  <c r="B403" i="12"/>
  <c r="D403" i="12" s="1"/>
  <c r="B446" i="12"/>
  <c r="D446" i="12" s="1"/>
  <c r="B487" i="12"/>
  <c r="D487" i="12" s="1"/>
  <c r="B528" i="12"/>
  <c r="D528" i="12" s="1"/>
  <c r="B574" i="12"/>
  <c r="D574" i="12" s="1"/>
  <c r="B612" i="12"/>
  <c r="B650" i="12"/>
  <c r="D650" i="12" s="1"/>
  <c r="B687" i="12"/>
  <c r="B724" i="12"/>
  <c r="B761" i="12"/>
  <c r="D761" i="12" s="1"/>
  <c r="B797" i="12"/>
  <c r="D797" i="12" s="1"/>
  <c r="B833" i="12"/>
  <c r="D833" i="12" s="1"/>
  <c r="B869" i="12"/>
  <c r="D869" i="12" s="1"/>
  <c r="B906" i="12"/>
  <c r="D906" i="12" s="1"/>
  <c r="B941" i="12"/>
  <c r="D941" i="12" s="1"/>
  <c r="B976" i="12"/>
  <c r="C786" i="12"/>
  <c r="C907" i="12"/>
  <c r="C996" i="12"/>
  <c r="B66" i="12"/>
  <c r="D66" i="12" s="1"/>
  <c r="B137" i="12"/>
  <c r="D137" i="12" s="1"/>
  <c r="B197" i="12"/>
  <c r="D197" i="12" s="1"/>
  <c r="B249" i="12"/>
  <c r="D249" i="12" s="1"/>
  <c r="B303" i="12"/>
  <c r="D303" i="12" s="1"/>
  <c r="B352" i="12"/>
  <c r="D352" i="12" s="1"/>
  <c r="B404" i="12"/>
  <c r="D404" i="12" s="1"/>
  <c r="B447" i="12"/>
  <c r="D447" i="12" s="1"/>
  <c r="B489" i="12"/>
  <c r="D489" i="12" s="1"/>
  <c r="B530" i="12"/>
  <c r="B575" i="12"/>
  <c r="B613" i="12"/>
  <c r="D613" i="12" s="1"/>
  <c r="B651" i="12"/>
  <c r="D651" i="12" s="1"/>
  <c r="B688" i="12"/>
  <c r="B725" i="12"/>
  <c r="B762" i="12"/>
  <c r="B798" i="12"/>
  <c r="D798" i="12" s="1"/>
  <c r="B834" i="12"/>
  <c r="D834" i="12" s="1"/>
  <c r="B871" i="12"/>
  <c r="B907" i="12"/>
  <c r="B942" i="12"/>
  <c r="D942" i="12" s="1"/>
  <c r="B977" i="12"/>
  <c r="D977" i="12" s="1"/>
  <c r="C788" i="12"/>
  <c r="C911" i="12"/>
  <c r="C997" i="12"/>
  <c r="B67" i="12"/>
  <c r="D67" i="12" s="1"/>
  <c r="B138" i="12"/>
  <c r="D138" i="12" s="1"/>
  <c r="B199" i="12"/>
  <c r="D199" i="12" s="1"/>
  <c r="B250" i="12"/>
  <c r="D250" i="12" s="1"/>
  <c r="B304" i="12"/>
  <c r="D304" i="12" s="1"/>
  <c r="B353" i="12"/>
  <c r="D353" i="12" s="1"/>
  <c r="B405" i="12"/>
  <c r="D405" i="12" s="1"/>
  <c r="B449" i="12"/>
  <c r="D449" i="12" s="1"/>
  <c r="B490" i="12"/>
  <c r="D490" i="12" s="1"/>
  <c r="B531" i="12"/>
  <c r="D531" i="12" s="1"/>
  <c r="B576" i="12"/>
  <c r="D576" i="12" s="1"/>
  <c r="B614" i="12"/>
  <c r="D614" i="12" s="1"/>
  <c r="B652" i="12"/>
  <c r="D652" i="12" s="1"/>
  <c r="B689" i="12"/>
  <c r="D689" i="12" s="1"/>
  <c r="B726" i="12"/>
  <c r="B763" i="12"/>
  <c r="D763" i="12" s="1"/>
  <c r="B799" i="12"/>
  <c r="B835" i="12"/>
  <c r="B873" i="12"/>
  <c r="D873" i="12" s="1"/>
  <c r="B908" i="12"/>
  <c r="D908" i="12" s="1"/>
  <c r="B943" i="12"/>
  <c r="D943" i="12" s="1"/>
  <c r="B978" i="12"/>
  <c r="C795" i="12"/>
  <c r="C914" i="12"/>
  <c r="C998" i="12"/>
  <c r="B71" i="12"/>
  <c r="D71" i="12" s="1"/>
  <c r="B140" i="12"/>
  <c r="D140" i="12" s="1"/>
  <c r="B201" i="12"/>
  <c r="D201" i="12" s="1"/>
  <c r="B251" i="12"/>
  <c r="D251" i="12" s="1"/>
  <c r="B305" i="12"/>
  <c r="D305" i="12" s="1"/>
  <c r="B354" i="12"/>
  <c r="D354" i="12" s="1"/>
  <c r="B406" i="12"/>
  <c r="D406" i="12" s="1"/>
  <c r="B450" i="12"/>
  <c r="D450" i="12" s="1"/>
  <c r="B491" i="12"/>
  <c r="D491" i="12" s="1"/>
  <c r="B537" i="12"/>
  <c r="D537" i="12" s="1"/>
  <c r="B577" i="12"/>
  <c r="D577" i="12" s="1"/>
  <c r="B615" i="12"/>
  <c r="D615" i="12" s="1"/>
  <c r="B653" i="12"/>
  <c r="B690" i="12"/>
  <c r="D690" i="12" s="1"/>
  <c r="B727" i="12"/>
  <c r="D727" i="12" s="1"/>
  <c r="B764" i="12"/>
  <c r="D764" i="12" s="1"/>
  <c r="B800" i="12"/>
  <c r="D800" i="12" s="1"/>
  <c r="B837" i="12"/>
  <c r="D837" i="12" s="1"/>
  <c r="B874" i="12"/>
  <c r="D874" i="12" s="1"/>
  <c r="B909" i="12"/>
  <c r="D909" i="12" s="1"/>
  <c r="B944" i="12"/>
  <c r="D944" i="12" s="1"/>
  <c r="B979" i="12"/>
  <c r="D979" i="12" s="1"/>
  <c r="C796" i="12"/>
  <c r="C915" i="12"/>
  <c r="C999" i="12"/>
  <c r="B75" i="12"/>
  <c r="D75" i="12" s="1"/>
  <c r="B143" i="12"/>
  <c r="D143" i="12" s="1"/>
  <c r="B202" i="12"/>
  <c r="D202" i="12" s="1"/>
  <c r="B252" i="12"/>
  <c r="D252" i="12" s="1"/>
  <c r="B306" i="12"/>
  <c r="D306" i="12" s="1"/>
  <c r="B355" i="12"/>
  <c r="D355" i="12" s="1"/>
  <c r="B407" i="12"/>
  <c r="D407" i="12" s="1"/>
  <c r="B451" i="12"/>
  <c r="D451" i="12" s="1"/>
  <c r="B492" i="12"/>
  <c r="D492" i="12" s="1"/>
  <c r="B538" i="12"/>
  <c r="D538" i="12" s="1"/>
  <c r="B578" i="12"/>
  <c r="D578" i="12" s="1"/>
  <c r="B617" i="12"/>
  <c r="D617" i="12" s="1"/>
  <c r="B654" i="12"/>
  <c r="D654" i="12" s="1"/>
  <c r="B691" i="12"/>
  <c r="D691" i="12" s="1"/>
  <c r="B729" i="12"/>
  <c r="D729" i="12" s="1"/>
  <c r="B765" i="12"/>
  <c r="D765" i="12" s="1"/>
  <c r="B801" i="12"/>
  <c r="D801" i="12" s="1"/>
  <c r="B838" i="12"/>
  <c r="D838" i="12" s="1"/>
  <c r="B875" i="12"/>
  <c r="B910" i="12"/>
  <c r="B945" i="12"/>
  <c r="D945" i="12" s="1"/>
  <c r="B980" i="12"/>
  <c r="C799" i="12"/>
  <c r="C925" i="12"/>
  <c r="C1000" i="12"/>
  <c r="B76" i="12"/>
  <c r="D76" i="12" s="1"/>
  <c r="B144" i="12"/>
  <c r="D144" i="12" s="1"/>
  <c r="B203" i="12"/>
  <c r="D203" i="12" s="1"/>
  <c r="B253" i="12"/>
  <c r="D253" i="12" s="1"/>
  <c r="B307" i="12"/>
  <c r="D307" i="12" s="1"/>
  <c r="B356" i="12"/>
  <c r="D356" i="12" s="1"/>
  <c r="B409" i="12"/>
  <c r="D409" i="12" s="1"/>
  <c r="B452" i="12"/>
  <c r="D452" i="12" s="1"/>
  <c r="B493" i="12"/>
  <c r="D493" i="12" s="1"/>
  <c r="B539" i="12"/>
  <c r="D539" i="12" s="1"/>
  <c r="B579" i="12"/>
  <c r="B618" i="12"/>
  <c r="D618" i="12" s="1"/>
  <c r="B655" i="12"/>
  <c r="D655" i="12" s="1"/>
  <c r="B692" i="12"/>
  <c r="D692" i="12" s="1"/>
  <c r="B730" i="12"/>
  <c r="B766" i="12"/>
  <c r="D766" i="12" s="1"/>
  <c r="B803" i="12"/>
  <c r="B839" i="12"/>
  <c r="D839" i="12" s="1"/>
  <c r="B876" i="12"/>
  <c r="D876" i="12" s="1"/>
  <c r="B911" i="12"/>
  <c r="D911" i="12" s="1"/>
  <c r="B946" i="12"/>
  <c r="D946" i="12" s="1"/>
  <c r="B981" i="12"/>
  <c r="D981" i="12" s="1"/>
  <c r="C805" i="12"/>
  <c r="C928" i="12"/>
  <c r="B3" i="12"/>
  <c r="D3" i="12" s="1"/>
  <c r="B78" i="12"/>
  <c r="D78" i="12" s="1"/>
  <c r="B146" i="12"/>
  <c r="D146" i="12" s="1"/>
  <c r="B204" i="12"/>
  <c r="D204" i="12" s="1"/>
  <c r="B254" i="12"/>
  <c r="D254" i="12" s="1"/>
  <c r="B308" i="12"/>
  <c r="D308" i="12" s="1"/>
  <c r="B357" i="12"/>
  <c r="D357" i="12" s="1"/>
  <c r="B410" i="12"/>
  <c r="D410" i="12" s="1"/>
  <c r="B453" i="12"/>
  <c r="D453" i="12" s="1"/>
  <c r="B494" i="12"/>
  <c r="D494" i="12" s="1"/>
  <c r="B540" i="12"/>
  <c r="D540" i="12" s="1"/>
  <c r="B580" i="12"/>
  <c r="D580" i="12" s="1"/>
  <c r="B619" i="12"/>
  <c r="D619" i="12" s="1"/>
  <c r="B656" i="12"/>
  <c r="D656" i="12" s="1"/>
  <c r="B693" i="12"/>
  <c r="D693" i="12" s="1"/>
  <c r="B731" i="12"/>
  <c r="D731" i="12" s="1"/>
  <c r="B767" i="12"/>
  <c r="D767" i="12" s="1"/>
  <c r="B804" i="12"/>
  <c r="B842" i="12"/>
  <c r="B877" i="12"/>
  <c r="D877" i="12" s="1"/>
  <c r="B912" i="12"/>
  <c r="D912" i="12" s="1"/>
  <c r="C822" i="12"/>
  <c r="C930" i="12"/>
  <c r="B6" i="12"/>
  <c r="D6" i="12" s="1"/>
  <c r="B81" i="12"/>
  <c r="D81" i="12" s="1"/>
  <c r="B148" i="12"/>
  <c r="D148" i="12" s="1"/>
  <c r="B205" i="12"/>
  <c r="D205" i="12" s="1"/>
  <c r="B255" i="12"/>
  <c r="D255" i="12" s="1"/>
  <c r="B309" i="12"/>
  <c r="D309" i="12" s="1"/>
  <c r="B359" i="12"/>
  <c r="D359" i="12" s="1"/>
  <c r="B411" i="12"/>
  <c r="D411" i="12" s="1"/>
  <c r="B454" i="12"/>
  <c r="D454" i="12" s="1"/>
  <c r="B496" i="12"/>
  <c r="D496" i="12" s="1"/>
  <c r="B541" i="12"/>
  <c r="D541" i="12" s="1"/>
  <c r="B581" i="12"/>
  <c r="D581" i="12" s="1"/>
  <c r="B620" i="12"/>
  <c r="D620" i="12" s="1"/>
  <c r="B657" i="12"/>
  <c r="D657" i="12" s="1"/>
  <c r="B694" i="12"/>
  <c r="D694" i="12" s="1"/>
  <c r="B732" i="12"/>
  <c r="D732" i="12" s="1"/>
  <c r="B769" i="12"/>
  <c r="B805" i="12"/>
  <c r="B843" i="12"/>
  <c r="D843" i="12" s="1"/>
  <c r="B878" i="12"/>
  <c r="B913" i="12"/>
  <c r="D913" i="12" s="1"/>
  <c r="B948" i="12"/>
  <c r="B983" i="12"/>
  <c r="C823" i="12"/>
  <c r="C931" i="12"/>
  <c r="B7" i="12"/>
  <c r="D7" i="12" s="1"/>
  <c r="B82" i="12"/>
  <c r="D82" i="12" s="1"/>
  <c r="B149" i="12"/>
  <c r="D149" i="12" s="1"/>
  <c r="B206" i="12"/>
  <c r="D206" i="12" s="1"/>
  <c r="B257" i="12"/>
  <c r="D257" i="12" s="1"/>
  <c r="B310" i="12"/>
  <c r="D310" i="12" s="1"/>
  <c r="B367" i="12"/>
  <c r="D367" i="12" s="1"/>
  <c r="B412" i="12"/>
  <c r="D412" i="12" s="1"/>
  <c r="B455" i="12"/>
  <c r="D455" i="12" s="1"/>
  <c r="B497" i="12"/>
  <c r="D497" i="12" s="1"/>
  <c r="B542" i="12"/>
  <c r="D542" i="12" s="1"/>
  <c r="B582" i="12"/>
  <c r="D582" i="12" s="1"/>
  <c r="B621" i="12"/>
  <c r="D621" i="12" s="1"/>
  <c r="B658" i="12"/>
  <c r="D658" i="12" s="1"/>
  <c r="B695" i="12"/>
  <c r="D695" i="12" s="1"/>
  <c r="B733" i="12"/>
  <c r="D733" i="12" s="1"/>
  <c r="B770" i="12"/>
  <c r="D770" i="12" s="1"/>
  <c r="B807" i="12"/>
  <c r="D807" i="12" s="1"/>
  <c r="B844" i="12"/>
  <c r="D844" i="12" s="1"/>
  <c r="B879" i="12"/>
  <c r="D879" i="12" s="1"/>
  <c r="B914" i="12"/>
  <c r="D914" i="12" s="1"/>
  <c r="B949" i="12"/>
  <c r="D949" i="12" s="1"/>
  <c r="C824" i="12"/>
  <c r="C932" i="12"/>
  <c r="B10" i="12"/>
  <c r="D10" i="12" s="1"/>
  <c r="B83" i="12"/>
  <c r="D83" i="12" s="1"/>
  <c r="B150" i="12"/>
  <c r="D150" i="12" s="1"/>
  <c r="B207" i="12"/>
  <c r="D207" i="12" s="1"/>
  <c r="B265" i="12"/>
  <c r="B314" i="12"/>
  <c r="D314" i="12" s="1"/>
  <c r="B368" i="12"/>
  <c r="D368" i="12" s="1"/>
  <c r="B413" i="12"/>
  <c r="D413" i="12" s="1"/>
  <c r="B457" i="12"/>
  <c r="D457" i="12" s="1"/>
  <c r="B502" i="12"/>
  <c r="D502" i="12" s="1"/>
  <c r="B543" i="12"/>
  <c r="D543" i="12" s="1"/>
  <c r="B583" i="12"/>
  <c r="D583" i="12" s="1"/>
  <c r="B622" i="12"/>
  <c r="D622" i="12" s="1"/>
  <c r="B659" i="12"/>
  <c r="D659" i="12" s="1"/>
  <c r="B697" i="12"/>
  <c r="B735" i="12"/>
  <c r="D735" i="12" s="1"/>
  <c r="B771" i="12"/>
  <c r="D771" i="12" s="1"/>
  <c r="B809" i="12"/>
  <c r="D809" i="12" s="1"/>
  <c r="B845" i="12"/>
  <c r="D845" i="12" s="1"/>
  <c r="C832" i="12"/>
  <c r="C936" i="12"/>
  <c r="B13" i="12"/>
  <c r="D13" i="12" s="1"/>
  <c r="B84" i="12"/>
  <c r="D84" i="12" s="1"/>
  <c r="B151" i="12"/>
  <c r="D151" i="12" s="1"/>
  <c r="B208" i="12"/>
  <c r="D208" i="12" s="1"/>
  <c r="B266" i="12"/>
  <c r="D266" i="12" s="1"/>
  <c r="B315" i="12"/>
  <c r="D315" i="12" s="1"/>
  <c r="B370" i="12"/>
  <c r="D370" i="12" s="1"/>
  <c r="B415" i="12"/>
  <c r="D415" i="12" s="1"/>
  <c r="B458" i="12"/>
  <c r="D458" i="12" s="1"/>
  <c r="B503" i="12"/>
  <c r="D503" i="12" s="1"/>
  <c r="B544" i="12"/>
  <c r="D544" i="12" s="1"/>
  <c r="B585" i="12"/>
  <c r="D585" i="12" s="1"/>
  <c r="B623" i="12"/>
  <c r="D623" i="12" s="1"/>
  <c r="B660" i="12"/>
  <c r="D660" i="12" s="1"/>
  <c r="B698" i="12"/>
  <c r="D698" i="12" s="1"/>
  <c r="B736" i="12"/>
  <c r="D736" i="12" s="1"/>
  <c r="B773" i="12"/>
  <c r="D773" i="12" s="1"/>
  <c r="B810" i="12"/>
  <c r="D810" i="12" s="1"/>
  <c r="B846" i="12"/>
  <c r="D846" i="12" s="1"/>
  <c r="B881" i="12"/>
  <c r="D881" i="12" s="1"/>
  <c r="B916" i="12"/>
  <c r="D916" i="12" s="1"/>
  <c r="B951" i="12"/>
  <c r="D951" i="12" s="1"/>
  <c r="B987" i="12"/>
  <c r="D987" i="12" s="1"/>
  <c r="C833" i="12"/>
  <c r="C939" i="12"/>
  <c r="B14" i="12"/>
  <c r="D14" i="12" s="1"/>
  <c r="B94" i="12"/>
  <c r="D94" i="12" s="1"/>
  <c r="B153" i="12"/>
  <c r="D153" i="12" s="1"/>
  <c r="B211" i="12"/>
  <c r="D211" i="12" s="1"/>
  <c r="B268" i="12"/>
  <c r="D268" i="12" s="1"/>
  <c r="B317" i="12"/>
  <c r="D317" i="12" s="1"/>
  <c r="B371" i="12"/>
  <c r="D371" i="12" s="1"/>
  <c r="B416" i="12"/>
  <c r="D416" i="12" s="1"/>
  <c r="B459" i="12"/>
  <c r="D459" i="12" s="1"/>
  <c r="B505" i="12"/>
  <c r="D505" i="12" s="1"/>
  <c r="B545" i="12"/>
  <c r="D545" i="12" s="1"/>
  <c r="B586" i="12"/>
  <c r="D586" i="12" s="1"/>
  <c r="B624" i="12"/>
  <c r="B661" i="12"/>
  <c r="D661" i="12" s="1"/>
  <c r="B699" i="12"/>
  <c r="D699" i="12" s="1"/>
  <c r="B737" i="12"/>
  <c r="D737" i="12" s="1"/>
  <c r="B774" i="12"/>
  <c r="D774" i="12" s="1"/>
  <c r="B811" i="12"/>
  <c r="D811" i="12" s="1"/>
  <c r="B847" i="12"/>
  <c r="D847" i="12" s="1"/>
  <c r="B882" i="12"/>
  <c r="D882" i="12" s="1"/>
  <c r="B917" i="12"/>
  <c r="D917" i="12" s="1"/>
  <c r="B953" i="12"/>
  <c r="D953" i="12" s="1"/>
  <c r="B890" i="12"/>
  <c r="B895" i="12"/>
  <c r="B898" i="12"/>
  <c r="D898" i="12" s="1"/>
  <c r="B902" i="12"/>
  <c r="D902" i="12" s="1"/>
  <c r="B915" i="12"/>
  <c r="D915" i="12" s="1"/>
  <c r="B921" i="12"/>
  <c r="D921" i="12" s="1"/>
  <c r="B925" i="12"/>
  <c r="B930" i="12"/>
  <c r="B562" i="12"/>
  <c r="D562" i="12" s="1"/>
  <c r="B933" i="12"/>
  <c r="D933" i="12" s="1"/>
  <c r="B606" i="12"/>
  <c r="D606" i="12" s="1"/>
  <c r="B938" i="12"/>
  <c r="D938" i="12" s="1"/>
  <c r="B633" i="12"/>
  <c r="D633" i="12" s="1"/>
  <c r="B940" i="12"/>
  <c r="D940" i="12" s="1"/>
  <c r="B643" i="12"/>
  <c r="D643" i="12" s="1"/>
  <c r="B947" i="12"/>
  <c r="D947" i="12" s="1"/>
  <c r="B672" i="12"/>
  <c r="D672" i="12" s="1"/>
  <c r="B950" i="12"/>
  <c r="D950" i="12" s="1"/>
  <c r="B681" i="12"/>
  <c r="D681" i="12" s="1"/>
  <c r="B956" i="12"/>
  <c r="D956" i="12" s="1"/>
  <c r="B709" i="12"/>
  <c r="D709" i="12" s="1"/>
  <c r="B960" i="12"/>
  <c r="D960" i="12" s="1"/>
  <c r="B718" i="12"/>
  <c r="D718" i="12" s="1"/>
  <c r="B961" i="12"/>
  <c r="D961" i="12" s="1"/>
  <c r="B746" i="12"/>
  <c r="D746" i="12" s="1"/>
  <c r="B965" i="12"/>
  <c r="D965" i="12" s="1"/>
  <c r="B754" i="12"/>
  <c r="D754" i="12" s="1"/>
  <c r="B969" i="12"/>
  <c r="D969" i="12" s="1"/>
  <c r="B778" i="12"/>
  <c r="D778" i="12" s="1"/>
  <c r="B974" i="12"/>
  <c r="D974" i="12" s="1"/>
  <c r="B782" i="12"/>
  <c r="D782" i="12" s="1"/>
  <c r="B975" i="12"/>
  <c r="D975" i="12" s="1"/>
  <c r="B787" i="12"/>
  <c r="D787" i="12" s="1"/>
  <c r="B982" i="12"/>
  <c r="B790" i="12"/>
  <c r="D790" i="12" s="1"/>
  <c r="B985" i="12"/>
  <c r="D985" i="12" s="1"/>
  <c r="B814" i="12"/>
  <c r="D814" i="12" s="1"/>
  <c r="B986" i="12"/>
  <c r="D986" i="12" s="1"/>
  <c r="B818" i="12"/>
  <c r="D818" i="12" s="1"/>
  <c r="B988" i="12"/>
  <c r="D988" i="12" s="1"/>
  <c r="B823" i="12"/>
  <c r="B991" i="12"/>
  <c r="D991" i="12" s="1"/>
  <c r="B827" i="12"/>
  <c r="D827" i="12" s="1"/>
  <c r="B995" i="12"/>
  <c r="D995" i="12" s="1"/>
  <c r="B850" i="12"/>
  <c r="D850" i="12" s="1"/>
  <c r="B996" i="12"/>
  <c r="B854" i="12"/>
  <c r="D854" i="12" s="1"/>
  <c r="B1001" i="12"/>
  <c r="D1001" i="12" s="1"/>
  <c r="B860" i="12"/>
  <c r="D860" i="12" s="1"/>
  <c r="B863" i="12"/>
  <c r="D863" i="12" s="1"/>
  <c r="B880" i="12"/>
  <c r="D880" i="12" s="1"/>
  <c r="B885" i="12"/>
  <c r="D885" i="12" s="1"/>
  <c r="C8" i="11"/>
  <c r="C40" i="11"/>
  <c r="C72" i="11"/>
  <c r="C104" i="11"/>
  <c r="C136" i="11"/>
  <c r="C168" i="11"/>
  <c r="C200" i="11"/>
  <c r="C232" i="11"/>
  <c r="C264" i="11"/>
  <c r="C296" i="11"/>
  <c r="C328" i="11"/>
  <c r="C360" i="11"/>
  <c r="C392" i="11"/>
  <c r="C424" i="11"/>
  <c r="C456" i="11"/>
  <c r="C488" i="11"/>
  <c r="C520" i="11"/>
  <c r="C552" i="11"/>
  <c r="C584" i="11"/>
  <c r="C616" i="11"/>
  <c r="C648" i="11"/>
  <c r="C680" i="11"/>
  <c r="C712" i="11"/>
  <c r="C744" i="11"/>
  <c r="C776" i="11"/>
  <c r="C808" i="11"/>
  <c r="C840" i="11"/>
  <c r="C872" i="11"/>
  <c r="C904" i="11"/>
  <c r="C936" i="11"/>
  <c r="C968" i="11"/>
  <c r="C1000" i="11"/>
  <c r="C24" i="11"/>
  <c r="C57" i="11"/>
  <c r="C90" i="11"/>
  <c r="C123" i="11"/>
  <c r="C156" i="11"/>
  <c r="C189" i="11"/>
  <c r="C222" i="11"/>
  <c r="C255" i="11"/>
  <c r="C288" i="11"/>
  <c r="C321" i="11"/>
  <c r="C354" i="11"/>
  <c r="C387" i="11"/>
  <c r="C420" i="11"/>
  <c r="C453" i="11"/>
  <c r="C486" i="11"/>
  <c r="C519" i="11"/>
  <c r="C553" i="11"/>
  <c r="C586" i="11"/>
  <c r="C619" i="11"/>
  <c r="C652" i="11"/>
  <c r="C685" i="11"/>
  <c r="C718" i="11"/>
  <c r="C751" i="11"/>
  <c r="C784" i="11"/>
  <c r="C817" i="11"/>
  <c r="C850" i="11"/>
  <c r="C883" i="11"/>
  <c r="C916" i="11"/>
  <c r="C949" i="11"/>
  <c r="C982" i="11"/>
  <c r="C7" i="11"/>
  <c r="C41" i="11"/>
  <c r="C74" i="11"/>
  <c r="C107" i="11"/>
  <c r="C140" i="11"/>
  <c r="C173" i="11"/>
  <c r="C206" i="11"/>
  <c r="C239" i="11"/>
  <c r="C272" i="11"/>
  <c r="C305" i="11"/>
  <c r="C338" i="11"/>
  <c r="C371" i="11"/>
  <c r="C404" i="11"/>
  <c r="C437" i="11"/>
  <c r="C470" i="11"/>
  <c r="C503" i="11"/>
  <c r="C536" i="11"/>
  <c r="C569" i="11"/>
  <c r="C602" i="11"/>
  <c r="C635" i="11"/>
  <c r="C668" i="11"/>
  <c r="C701" i="11"/>
  <c r="C734" i="11"/>
  <c r="C767" i="11"/>
  <c r="C800" i="11"/>
  <c r="C833" i="11"/>
  <c r="C866" i="11"/>
  <c r="C899" i="11"/>
  <c r="C932" i="11"/>
  <c r="C965" i="11"/>
  <c r="C998" i="11"/>
  <c r="C3" i="11"/>
  <c r="C38" i="11"/>
  <c r="C75" i="11"/>
  <c r="C110" i="11"/>
  <c r="C145" i="11"/>
  <c r="C180" i="11"/>
  <c r="C215" i="11"/>
  <c r="C250" i="11"/>
  <c r="C285" i="11"/>
  <c r="C320" i="11"/>
  <c r="C356" i="11"/>
  <c r="C391" i="11"/>
  <c r="C427" i="11"/>
  <c r="C462" i="11"/>
  <c r="C497" i="11"/>
  <c r="C532" i="11"/>
  <c r="C567" i="11"/>
  <c r="C603" i="11"/>
  <c r="C638" i="11"/>
  <c r="C673" i="11"/>
  <c r="C708" i="11"/>
  <c r="C743" i="11"/>
  <c r="C779" i="11"/>
  <c r="C814" i="11"/>
  <c r="C849" i="11"/>
  <c r="C885" i="11"/>
  <c r="C920" i="11"/>
  <c r="C955" i="11"/>
  <c r="C990" i="11"/>
  <c r="C17" i="11"/>
  <c r="C52" i="11"/>
  <c r="C87" i="11"/>
  <c r="C122" i="11"/>
  <c r="C158" i="11"/>
  <c r="C193" i="11"/>
  <c r="C228" i="11"/>
  <c r="C263" i="11"/>
  <c r="C299" i="11"/>
  <c r="C334" i="11"/>
  <c r="C369" i="11"/>
  <c r="C405" i="11"/>
  <c r="C440" i="11"/>
  <c r="C475" i="11"/>
  <c r="C510" i="11"/>
  <c r="C545" i="11"/>
  <c r="C580" i="11"/>
  <c r="C615" i="11"/>
  <c r="C651" i="11"/>
  <c r="C687" i="11"/>
  <c r="C722" i="11"/>
  <c r="C757" i="11"/>
  <c r="C792" i="11"/>
  <c r="C827" i="11"/>
  <c r="C862" i="11"/>
  <c r="C897" i="11"/>
  <c r="C933" i="11"/>
  <c r="C969" i="11"/>
  <c r="C21" i="11"/>
  <c r="C56" i="11"/>
  <c r="C92" i="11"/>
  <c r="C127" i="11"/>
  <c r="C162" i="11"/>
  <c r="C197" i="11"/>
  <c r="C233" i="11"/>
  <c r="C268" i="11"/>
  <c r="C303" i="11"/>
  <c r="C339" i="11"/>
  <c r="C374" i="11"/>
  <c r="C409" i="11"/>
  <c r="C444" i="11"/>
  <c r="C479" i="11"/>
  <c r="C514" i="11"/>
  <c r="C549" i="11"/>
  <c r="C585" i="11"/>
  <c r="C621" i="11"/>
  <c r="C656" i="11"/>
  <c r="C691" i="11"/>
  <c r="C726" i="11"/>
  <c r="C761" i="11"/>
  <c r="C796" i="11"/>
  <c r="C831" i="11"/>
  <c r="C867" i="11"/>
  <c r="C902" i="11"/>
  <c r="C938" i="11"/>
  <c r="C973" i="11"/>
  <c r="C10" i="11"/>
  <c r="C48" i="11"/>
  <c r="C86" i="11"/>
  <c r="C126" i="11"/>
  <c r="C165" i="11"/>
  <c r="C204" i="11"/>
  <c r="C243" i="11"/>
  <c r="C281" i="11"/>
  <c r="C319" i="11"/>
  <c r="C359" i="11"/>
  <c r="C398" i="11"/>
  <c r="C436" i="11"/>
  <c r="C476" i="11"/>
  <c r="C515" i="11"/>
  <c r="C555" i="11"/>
  <c r="C593" i="11"/>
  <c r="C631" i="11"/>
  <c r="C670" i="11"/>
  <c r="C709" i="11"/>
  <c r="C748" i="11"/>
  <c r="C787" i="11"/>
  <c r="C825" i="11"/>
  <c r="C864" i="11"/>
  <c r="C905" i="11"/>
  <c r="C943" i="11"/>
  <c r="C981" i="11"/>
  <c r="C11" i="11"/>
  <c r="C49" i="11"/>
  <c r="C88" i="11"/>
  <c r="C128" i="11"/>
  <c r="C166" i="11"/>
  <c r="C205" i="11"/>
  <c r="C244" i="11"/>
  <c r="C282" i="11"/>
  <c r="C322" i="11"/>
  <c r="C361" i="11"/>
  <c r="C399" i="11"/>
  <c r="C438" i="11"/>
  <c r="C477" i="11"/>
  <c r="C516" i="11"/>
  <c r="C556" i="11"/>
  <c r="C594" i="11"/>
  <c r="C632" i="11"/>
  <c r="C671" i="11"/>
  <c r="C710" i="11"/>
  <c r="C749" i="11"/>
  <c r="C788" i="11"/>
  <c r="C12" i="11"/>
  <c r="C50" i="11"/>
  <c r="C89" i="11"/>
  <c r="C129" i="11"/>
  <c r="C167" i="11"/>
  <c r="C207" i="11"/>
  <c r="C245" i="11"/>
  <c r="C283" i="11"/>
  <c r="C323" i="11"/>
  <c r="C362" i="11"/>
  <c r="C400" i="11"/>
  <c r="C439" i="11"/>
  <c r="C478" i="11"/>
  <c r="C517" i="11"/>
  <c r="C557" i="11"/>
  <c r="C595" i="11"/>
  <c r="C633" i="11"/>
  <c r="C672" i="11"/>
  <c r="C711" i="11"/>
  <c r="C750" i="11"/>
  <c r="C789" i="11"/>
  <c r="C828" i="11"/>
  <c r="C868" i="11"/>
  <c r="C907" i="11"/>
  <c r="C945" i="11"/>
  <c r="C984" i="11"/>
  <c r="C13" i="11"/>
  <c r="C51" i="11"/>
  <c r="C91" i="11"/>
  <c r="C130" i="11"/>
  <c r="C169" i="11"/>
  <c r="C208" i="11"/>
  <c r="C246" i="11"/>
  <c r="C284" i="11"/>
  <c r="C324" i="11"/>
  <c r="C363" i="11"/>
  <c r="C401" i="11"/>
  <c r="C441" i="11"/>
  <c r="C480" i="11"/>
  <c r="C518" i="11"/>
  <c r="C558" i="11"/>
  <c r="C596" i="11"/>
  <c r="C634" i="11"/>
  <c r="C674" i="11"/>
  <c r="C713" i="11"/>
  <c r="C752" i="11"/>
  <c r="C790" i="11"/>
  <c r="C829" i="11"/>
  <c r="C869" i="11"/>
  <c r="C908" i="11"/>
  <c r="C946" i="11"/>
  <c r="C985" i="11"/>
  <c r="C22" i="4"/>
  <c r="C54" i="4"/>
  <c r="C14" i="11"/>
  <c r="C53" i="11"/>
  <c r="C93" i="11"/>
  <c r="C131" i="11"/>
  <c r="C170" i="11"/>
  <c r="C209" i="11"/>
  <c r="C247" i="11"/>
  <c r="C286" i="11"/>
  <c r="C325" i="11"/>
  <c r="C364" i="11"/>
  <c r="C402" i="11"/>
  <c r="C442" i="11"/>
  <c r="C481" i="11"/>
  <c r="C521" i="11"/>
  <c r="C559" i="11"/>
  <c r="C597" i="11"/>
  <c r="C636" i="11"/>
  <c r="C675" i="11"/>
  <c r="C714" i="11"/>
  <c r="C753" i="11"/>
  <c r="C791" i="11"/>
  <c r="C830" i="11"/>
  <c r="C870" i="11"/>
  <c r="C909" i="11"/>
  <c r="C947" i="11"/>
  <c r="C986" i="11"/>
  <c r="C16" i="11"/>
  <c r="C19" i="11"/>
  <c r="C59" i="11"/>
  <c r="C97" i="11"/>
  <c r="C135" i="11"/>
  <c r="C175" i="11"/>
  <c r="C213" i="11"/>
  <c r="C252" i="11"/>
  <c r="C291" i="11"/>
  <c r="C330" i="11"/>
  <c r="C368" i="11"/>
  <c r="C408" i="11"/>
  <c r="C447" i="11"/>
  <c r="C485" i="11"/>
  <c r="C525" i="11"/>
  <c r="C563" i="11"/>
  <c r="C601" i="11"/>
  <c r="C641" i="11"/>
  <c r="C679" i="11"/>
  <c r="C719" i="11"/>
  <c r="C758" i="11"/>
  <c r="C797" i="11"/>
  <c r="C836" i="11"/>
  <c r="C875" i="11"/>
  <c r="C913" i="11"/>
  <c r="C952" i="11"/>
  <c r="C991" i="11"/>
  <c r="C20" i="11"/>
  <c r="C60" i="11"/>
  <c r="C98" i="11"/>
  <c r="C137" i="11"/>
  <c r="C176" i="11"/>
  <c r="C214" i="11"/>
  <c r="C253" i="11"/>
  <c r="C292" i="11"/>
  <c r="C331" i="11"/>
  <c r="C370" i="11"/>
  <c r="C410" i="11"/>
  <c r="C448" i="11"/>
  <c r="C487" i="11"/>
  <c r="C526" i="11"/>
  <c r="C564" i="11"/>
  <c r="C604" i="11"/>
  <c r="C22" i="11"/>
  <c r="C61" i="11"/>
  <c r="C99" i="11"/>
  <c r="C138" i="11"/>
  <c r="C177" i="11"/>
  <c r="C216" i="11"/>
  <c r="C254" i="11"/>
  <c r="C293" i="11"/>
  <c r="C332" i="11"/>
  <c r="C372" i="11"/>
  <c r="C411" i="11"/>
  <c r="C449" i="11"/>
  <c r="C489" i="11"/>
  <c r="C527" i="11"/>
  <c r="C565" i="11"/>
  <c r="C605" i="11"/>
  <c r="C643" i="11"/>
  <c r="C682" i="11"/>
  <c r="C721" i="11"/>
  <c r="C760" i="11"/>
  <c r="C799" i="11"/>
  <c r="C838" i="11"/>
  <c r="C877" i="11"/>
  <c r="C915" i="11"/>
  <c r="C954" i="11"/>
  <c r="C993" i="11"/>
  <c r="C23" i="11"/>
  <c r="C62" i="11"/>
  <c r="C100" i="11"/>
  <c r="C139" i="11"/>
  <c r="C178" i="11"/>
  <c r="C217" i="11"/>
  <c r="C256" i="11"/>
  <c r="C294" i="11"/>
  <c r="C333" i="11"/>
  <c r="C373" i="11"/>
  <c r="C412" i="11"/>
  <c r="C450" i="11"/>
  <c r="C490" i="11"/>
  <c r="C528" i="11"/>
  <c r="C566" i="11"/>
  <c r="C606" i="11"/>
  <c r="C644" i="11"/>
  <c r="C683" i="11"/>
  <c r="C723" i="11"/>
  <c r="C762" i="11"/>
  <c r="C801" i="11"/>
  <c r="C839" i="11"/>
  <c r="C878" i="11"/>
  <c r="C917" i="11"/>
  <c r="C956" i="11"/>
  <c r="C994" i="11"/>
  <c r="C26" i="11"/>
  <c r="C64" i="11"/>
  <c r="C102" i="11"/>
  <c r="C142" i="11"/>
  <c r="C181" i="11"/>
  <c r="C219" i="11"/>
  <c r="C258" i="11"/>
  <c r="C297" i="11"/>
  <c r="C336" i="11"/>
  <c r="C376" i="11"/>
  <c r="C414" i="11"/>
  <c r="C452" i="11"/>
  <c r="C492" i="11"/>
  <c r="C530" i="11"/>
  <c r="C570" i="11"/>
  <c r="C608" i="11"/>
  <c r="C646" i="11"/>
  <c r="C686" i="11"/>
  <c r="C725" i="11"/>
  <c r="C764" i="11"/>
  <c r="C803" i="11"/>
  <c r="C842" i="11"/>
  <c r="C880" i="11"/>
  <c r="C919" i="11"/>
  <c r="C958" i="11"/>
  <c r="C996" i="11"/>
  <c r="C28" i="11"/>
  <c r="C66" i="11"/>
  <c r="C105" i="11"/>
  <c r="C144" i="11"/>
  <c r="C183" i="11"/>
  <c r="C221" i="11"/>
  <c r="C260" i="11"/>
  <c r="C300" i="11"/>
  <c r="C340" i="11"/>
  <c r="C378" i="11"/>
  <c r="C416" i="11"/>
  <c r="C455" i="11"/>
  <c r="C494" i="11"/>
  <c r="C533" i="11"/>
  <c r="C572" i="11"/>
  <c r="C610" i="11"/>
  <c r="C649" i="11"/>
  <c r="C689" i="11"/>
  <c r="C728" i="11"/>
  <c r="C766" i="11"/>
  <c r="C805" i="11"/>
  <c r="C844" i="11"/>
  <c r="C882" i="11"/>
  <c r="C922" i="11"/>
  <c r="C960" i="11"/>
  <c r="C999" i="11"/>
  <c r="C29" i="11"/>
  <c r="C67" i="11"/>
  <c r="C106" i="11"/>
  <c r="C146" i="11"/>
  <c r="C184" i="11"/>
  <c r="C223" i="11"/>
  <c r="C261" i="11"/>
  <c r="C301" i="11"/>
  <c r="C341" i="11"/>
  <c r="C31" i="11"/>
  <c r="C69" i="11"/>
  <c r="C109" i="11"/>
  <c r="C148" i="11"/>
  <c r="C186" i="11"/>
  <c r="C225" i="11"/>
  <c r="C265" i="11"/>
  <c r="C304" i="11"/>
  <c r="C343" i="11"/>
  <c r="C381" i="11"/>
  <c r="C419" i="11"/>
  <c r="C459" i="11"/>
  <c r="C498" i="11"/>
  <c r="C537" i="11"/>
  <c r="C575" i="11"/>
  <c r="C613" i="11"/>
  <c r="C654" i="11"/>
  <c r="C693" i="11"/>
  <c r="C731" i="11"/>
  <c r="C770" i="11"/>
  <c r="C809" i="11"/>
  <c r="C847" i="11"/>
  <c r="C887" i="11"/>
  <c r="C925" i="11"/>
  <c r="C963" i="11"/>
  <c r="C32" i="11"/>
  <c r="C70" i="11"/>
  <c r="C111" i="11"/>
  <c r="C149" i="11"/>
  <c r="C187" i="11"/>
  <c r="C226" i="11"/>
  <c r="C266" i="11"/>
  <c r="C306" i="11"/>
  <c r="C344" i="11"/>
  <c r="C382" i="11"/>
  <c r="C421" i="11"/>
  <c r="C460" i="11"/>
  <c r="C499" i="11"/>
  <c r="C538" i="11"/>
  <c r="C576" i="11"/>
  <c r="C614" i="11"/>
  <c r="C655" i="11"/>
  <c r="C694" i="11"/>
  <c r="C732" i="11"/>
  <c r="C771" i="11"/>
  <c r="C810" i="11"/>
  <c r="C848" i="11"/>
  <c r="C888" i="11"/>
  <c r="C926" i="11"/>
  <c r="C964" i="11"/>
  <c r="C6" i="4"/>
  <c r="C33" i="11"/>
  <c r="C71" i="11"/>
  <c r="C112" i="11"/>
  <c r="C150" i="11"/>
  <c r="C188" i="11"/>
  <c r="C227" i="11"/>
  <c r="C267" i="11"/>
  <c r="C307" i="11"/>
  <c r="C345" i="11"/>
  <c r="C383" i="11"/>
  <c r="C422" i="11"/>
  <c r="C461" i="11"/>
  <c r="C500" i="11"/>
  <c r="C539" i="11"/>
  <c r="C577" i="11"/>
  <c r="C617" i="11"/>
  <c r="C657" i="11"/>
  <c r="C695" i="11"/>
  <c r="C733" i="11"/>
  <c r="C772" i="11"/>
  <c r="C811" i="11"/>
  <c r="C851" i="11"/>
  <c r="C889" i="11"/>
  <c r="C927" i="11"/>
  <c r="C966" i="11"/>
  <c r="C42" i="11"/>
  <c r="C80" i="11"/>
  <c r="C118" i="11"/>
  <c r="C157" i="11"/>
  <c r="C196" i="11"/>
  <c r="C236" i="11"/>
  <c r="C275" i="11"/>
  <c r="C313" i="11"/>
  <c r="C351" i="11"/>
  <c r="C390" i="11"/>
  <c r="C430" i="11"/>
  <c r="C468" i="11"/>
  <c r="C507" i="11"/>
  <c r="C546" i="11"/>
  <c r="C587" i="11"/>
  <c r="C625" i="11"/>
  <c r="C663" i="11"/>
  <c r="C702" i="11"/>
  <c r="C740" i="11"/>
  <c r="C780" i="11"/>
  <c r="C819" i="11"/>
  <c r="C857" i="11"/>
  <c r="C895" i="11"/>
  <c r="C935" i="11"/>
  <c r="C975" i="11"/>
  <c r="C5" i="11"/>
  <c r="C45" i="11"/>
  <c r="C83" i="11"/>
  <c r="C121" i="11"/>
  <c r="C161" i="11"/>
  <c r="C201" i="11"/>
  <c r="C240" i="11"/>
  <c r="C278" i="11"/>
  <c r="C316" i="11"/>
  <c r="C355" i="11"/>
  <c r="C395" i="11"/>
  <c r="C433" i="11"/>
  <c r="C472" i="11"/>
  <c r="C511" i="11"/>
  <c r="C550" i="11"/>
  <c r="C590" i="11"/>
  <c r="C628" i="11"/>
  <c r="C666" i="11"/>
  <c r="C705" i="11"/>
  <c r="C745" i="11"/>
  <c r="C783" i="11"/>
  <c r="C822" i="11"/>
  <c r="C860" i="11"/>
  <c r="C900" i="11"/>
  <c r="C940" i="11"/>
  <c r="C978" i="11"/>
  <c r="C6" i="11"/>
  <c r="C46" i="11"/>
  <c r="C84" i="11"/>
  <c r="C124" i="11"/>
  <c r="C163" i="11"/>
  <c r="C202" i="11"/>
  <c r="C241" i="11"/>
  <c r="C279" i="11"/>
  <c r="C317" i="11"/>
  <c r="C357" i="11"/>
  <c r="C396" i="11"/>
  <c r="C434" i="11"/>
  <c r="C473" i="11"/>
  <c r="C512" i="11"/>
  <c r="C551" i="11"/>
  <c r="C591" i="11"/>
  <c r="C629" i="11"/>
  <c r="C667" i="11"/>
  <c r="C706" i="11"/>
  <c r="C746" i="11"/>
  <c r="C785" i="11"/>
  <c r="C823" i="11"/>
  <c r="C861" i="11"/>
  <c r="C901" i="11"/>
  <c r="C941" i="11"/>
  <c r="C979" i="11"/>
  <c r="C9" i="11"/>
  <c r="C47" i="11"/>
  <c r="C85" i="11"/>
  <c r="C125" i="11"/>
  <c r="C164" i="11"/>
  <c r="C203" i="11"/>
  <c r="C242" i="11"/>
  <c r="C280" i="11"/>
  <c r="C318" i="11"/>
  <c r="C358" i="11"/>
  <c r="C397" i="11"/>
  <c r="C435" i="11"/>
  <c r="C474" i="11"/>
  <c r="C513" i="11"/>
  <c r="C554" i="11"/>
  <c r="C592" i="11"/>
  <c r="C630" i="11"/>
  <c r="C669" i="11"/>
  <c r="C707" i="11"/>
  <c r="C747" i="11"/>
  <c r="C786" i="11"/>
  <c r="C824" i="11"/>
  <c r="C863" i="11"/>
  <c r="C903" i="11"/>
  <c r="C942" i="11"/>
  <c r="C980" i="11"/>
  <c r="C54" i="11"/>
  <c r="C151" i="11"/>
  <c r="C238" i="11"/>
  <c r="C342" i="11"/>
  <c r="C428" i="11"/>
  <c r="C522" i="11"/>
  <c r="C609" i="11"/>
  <c r="C692" i="11"/>
  <c r="C774" i="11"/>
  <c r="C854" i="11"/>
  <c r="C930" i="11"/>
  <c r="C55" i="11"/>
  <c r="C152" i="11"/>
  <c r="C248" i="11"/>
  <c r="C346" i="11"/>
  <c r="C429" i="11"/>
  <c r="C523" i="11"/>
  <c r="C611" i="11"/>
  <c r="C696" i="11"/>
  <c r="C775" i="11"/>
  <c r="C855" i="11"/>
  <c r="C931" i="11"/>
  <c r="C58" i="11"/>
  <c r="C153" i="11"/>
  <c r="C249" i="11"/>
  <c r="C347" i="11"/>
  <c r="C431" i="11"/>
  <c r="C524" i="11"/>
  <c r="C612" i="11"/>
  <c r="C697" i="11"/>
  <c r="C777" i="11"/>
  <c r="C856" i="11"/>
  <c r="C934" i="11"/>
  <c r="C63" i="11"/>
  <c r="C154" i="11"/>
  <c r="C251" i="11"/>
  <c r="C348" i="11"/>
  <c r="C432" i="11"/>
  <c r="C529" i="11"/>
  <c r="C618" i="11"/>
  <c r="C698" i="11"/>
  <c r="C778" i="11"/>
  <c r="C858" i="11"/>
  <c r="C937" i="11"/>
  <c r="C65" i="11"/>
  <c r="C155" i="11"/>
  <c r="C257" i="11"/>
  <c r="C349" i="11"/>
  <c r="C443" i="11"/>
  <c r="C531" i="11"/>
  <c r="C620" i="11"/>
  <c r="C699" i="11"/>
  <c r="C781" i="11"/>
  <c r="C859" i="11"/>
  <c r="C939" i="11"/>
  <c r="C68" i="11"/>
  <c r="C159" i="11"/>
  <c r="C259" i="11"/>
  <c r="C350" i="11"/>
  <c r="C445" i="11"/>
  <c r="C534" i="11"/>
  <c r="C622" i="11"/>
  <c r="C700" i="11"/>
  <c r="C782" i="11"/>
  <c r="C865" i="11"/>
  <c r="C944" i="11"/>
  <c r="C73" i="11"/>
  <c r="C160" i="11"/>
  <c r="C262" i="11"/>
  <c r="C352" i="11"/>
  <c r="C446" i="11"/>
  <c r="C535" i="11"/>
  <c r="C623" i="11"/>
  <c r="C703" i="11"/>
  <c r="C793" i="11"/>
  <c r="C871" i="11"/>
  <c r="C948" i="11"/>
  <c r="C76" i="11"/>
  <c r="C171" i="11"/>
  <c r="C269" i="11"/>
  <c r="C353" i="11"/>
  <c r="C451" i="11"/>
  <c r="C540" i="11"/>
  <c r="C624" i="11"/>
  <c r="C704" i="11"/>
  <c r="C794" i="11"/>
  <c r="C873" i="11"/>
  <c r="C950" i="11"/>
  <c r="C77" i="11"/>
  <c r="C172" i="11"/>
  <c r="C270" i="11"/>
  <c r="C365" i="11"/>
  <c r="C454" i="11"/>
  <c r="C541" i="11"/>
  <c r="C626" i="11"/>
  <c r="C715" i="11"/>
  <c r="C795" i="11"/>
  <c r="C874" i="11"/>
  <c r="C951" i="11"/>
  <c r="C78" i="11"/>
  <c r="C174" i="11"/>
  <c r="C271" i="11"/>
  <c r="C366" i="11"/>
  <c r="C457" i="11"/>
  <c r="C542" i="11"/>
  <c r="C627" i="11"/>
  <c r="C716" i="11"/>
  <c r="C798" i="11"/>
  <c r="C876" i="11"/>
  <c r="C953" i="11"/>
  <c r="C79" i="11"/>
  <c r="C179" i="11"/>
  <c r="C273" i="11"/>
  <c r="C367" i="11"/>
  <c r="C458" i="11"/>
  <c r="C543" i="11"/>
  <c r="C637" i="11"/>
  <c r="C717" i="11"/>
  <c r="C802" i="11"/>
  <c r="C879" i="11"/>
  <c r="C957" i="11"/>
  <c r="C81" i="11"/>
  <c r="C182" i="11"/>
  <c r="C274" i="11"/>
  <c r="C375" i="11"/>
  <c r="C463" i="11"/>
  <c r="C544" i="11"/>
  <c r="C639" i="11"/>
  <c r="C720" i="11"/>
  <c r="C804" i="11"/>
  <c r="C881" i="11"/>
  <c r="C959" i="11"/>
  <c r="C82" i="11"/>
  <c r="C185" i="11"/>
  <c r="C276" i="11"/>
  <c r="C377" i="11"/>
  <c r="C464" i="11"/>
  <c r="C547" i="11"/>
  <c r="C640" i="11"/>
  <c r="C724" i="11"/>
  <c r="C806" i="11"/>
  <c r="C884" i="11"/>
  <c r="C961" i="11"/>
  <c r="C94" i="11"/>
  <c r="C190" i="11"/>
  <c r="C277" i="11"/>
  <c r="C379" i="11"/>
  <c r="C465" i="11"/>
  <c r="C548" i="11"/>
  <c r="C642" i="11"/>
  <c r="C727" i="11"/>
  <c r="C807" i="11"/>
  <c r="C886" i="11"/>
  <c r="C962" i="11"/>
  <c r="C95" i="11"/>
  <c r="C191" i="11"/>
  <c r="C287" i="11"/>
  <c r="C380" i="11"/>
  <c r="C466" i="11"/>
  <c r="C560" i="11"/>
  <c r="C645" i="11"/>
  <c r="C729" i="11"/>
  <c r="C812" i="11"/>
  <c r="C890" i="11"/>
  <c r="C967" i="11"/>
  <c r="C96" i="11"/>
  <c r="C192" i="11"/>
  <c r="C289" i="11"/>
  <c r="C384" i="11"/>
  <c r="C467" i="11"/>
  <c r="C561" i="11"/>
  <c r="C647" i="11"/>
  <c r="C730" i="11"/>
  <c r="C813" i="11"/>
  <c r="C891" i="11"/>
  <c r="C970" i="11"/>
  <c r="C101" i="11"/>
  <c r="C194" i="11"/>
  <c r="C290" i="11"/>
  <c r="C385" i="11"/>
  <c r="C469" i="11"/>
  <c r="C562" i="11"/>
  <c r="C650" i="11"/>
  <c r="C735" i="11"/>
  <c r="C815" i="11"/>
  <c r="C892" i="11"/>
  <c r="C971" i="11"/>
  <c r="C103" i="11"/>
  <c r="C195" i="11"/>
  <c r="C295" i="11"/>
  <c r="C386" i="11"/>
  <c r="C471" i="11"/>
  <c r="C568" i="11"/>
  <c r="C653" i="11"/>
  <c r="C736" i="11"/>
  <c r="C816" i="11"/>
  <c r="C893" i="11"/>
  <c r="C972" i="11"/>
  <c r="C108" i="11"/>
  <c r="C198" i="11"/>
  <c r="C298" i="11"/>
  <c r="C388" i="11"/>
  <c r="C482" i="11"/>
  <c r="C571" i="11"/>
  <c r="C658" i="11"/>
  <c r="C737" i="11"/>
  <c r="C818" i="11"/>
  <c r="C894" i="11"/>
  <c r="C974" i="11"/>
  <c r="C4" i="11"/>
  <c r="C113" i="11"/>
  <c r="C199" i="11"/>
  <c r="C302" i="11"/>
  <c r="C389" i="11"/>
  <c r="C483" i="11"/>
  <c r="C573" i="11"/>
  <c r="C659" i="11"/>
  <c r="C738" i="11"/>
  <c r="C820" i="11"/>
  <c r="C896" i="11"/>
  <c r="C976" i="11"/>
  <c r="C15" i="11"/>
  <c r="C114" i="11"/>
  <c r="C210" i="11"/>
  <c r="C308" i="11"/>
  <c r="C393" i="11"/>
  <c r="C484" i="11"/>
  <c r="C574" i="11"/>
  <c r="C660" i="11"/>
  <c r="C739" i="11"/>
  <c r="C821" i="11"/>
  <c r="C898" i="11"/>
  <c r="C977" i="11"/>
  <c r="C18" i="11"/>
  <c r="C115" i="11"/>
  <c r="C211" i="11"/>
  <c r="C309" i="11"/>
  <c r="C394" i="11"/>
  <c r="C491" i="11"/>
  <c r="C578" i="11"/>
  <c r="C661" i="11"/>
  <c r="C741" i="11"/>
  <c r="C826" i="11"/>
  <c r="C906" i="11"/>
  <c r="C983" i="11"/>
  <c r="C25" i="11"/>
  <c r="C116" i="11"/>
  <c r="C212" i="11"/>
  <c r="C310" i="11"/>
  <c r="C403" i="11"/>
  <c r="C493" i="11"/>
  <c r="C579" i="11"/>
  <c r="C662" i="11"/>
  <c r="C742" i="11"/>
  <c r="C832" i="11"/>
  <c r="C910" i="11"/>
  <c r="C987" i="11"/>
  <c r="C27" i="11"/>
  <c r="C117" i="11"/>
  <c r="C218" i="11"/>
  <c r="C311" i="11"/>
  <c r="C406" i="11"/>
  <c r="C495" i="11"/>
  <c r="C581" i="11"/>
  <c r="C664" i="11"/>
  <c r="C754" i="11"/>
  <c r="C834" i="11"/>
  <c r="C911" i="11"/>
  <c r="C988" i="11"/>
  <c r="C30" i="11"/>
  <c r="C119" i="11"/>
  <c r="C220" i="11"/>
  <c r="C312" i="11"/>
  <c r="C407" i="11"/>
  <c r="C496" i="11"/>
  <c r="C582" i="11"/>
  <c r="C665" i="11"/>
  <c r="C755" i="11"/>
  <c r="C835" i="11"/>
  <c r="C912" i="11"/>
  <c r="C989" i="11"/>
  <c r="C34" i="11"/>
  <c r="C120" i="11"/>
  <c r="C224" i="11"/>
  <c r="C314" i="11"/>
  <c r="C413" i="11"/>
  <c r="C501" i="11"/>
  <c r="C583" i="11"/>
  <c r="C676" i="11"/>
  <c r="C756" i="11"/>
  <c r="C837" i="11"/>
  <c r="C914" i="11"/>
  <c r="C992" i="11"/>
  <c r="C35" i="11"/>
  <c r="C132" i="11"/>
  <c r="C229" i="11"/>
  <c r="C315" i="11"/>
  <c r="C415" i="11"/>
  <c r="C502" i="11"/>
  <c r="C588" i="11"/>
  <c r="C677" i="11"/>
  <c r="C759" i="11"/>
  <c r="C841" i="11"/>
  <c r="C918" i="11"/>
  <c r="C995" i="11"/>
  <c r="C36" i="11"/>
  <c r="C133" i="11"/>
  <c r="C230" i="11"/>
  <c r="C326" i="11"/>
  <c r="C417" i="11"/>
  <c r="C504" i="11"/>
  <c r="C589" i="11"/>
  <c r="C678" i="11"/>
  <c r="C763" i="11"/>
  <c r="C843" i="11"/>
  <c r="C921" i="11"/>
  <c r="C997" i="11"/>
  <c r="C37" i="11"/>
  <c r="C134" i="11"/>
  <c r="C231" i="11"/>
  <c r="C327" i="11"/>
  <c r="C418" i="11"/>
  <c r="C505" i="11"/>
  <c r="C598" i="11"/>
  <c r="C681" i="11"/>
  <c r="C765" i="11"/>
  <c r="C845" i="11"/>
  <c r="C923" i="11"/>
  <c r="C1001" i="11"/>
  <c r="C39" i="11"/>
  <c r="C141" i="11"/>
  <c r="C234" i="11"/>
  <c r="C329" i="11"/>
  <c r="C423" i="11"/>
  <c r="C506" i="11"/>
  <c r="C599" i="11"/>
  <c r="C684" i="11"/>
  <c r="C768" i="11"/>
  <c r="C846" i="11"/>
  <c r="C924" i="11"/>
  <c r="C2" i="11"/>
  <c r="C43" i="11"/>
  <c r="C143" i="11"/>
  <c r="C235" i="11"/>
  <c r="C335" i="11"/>
  <c r="C425" i="11"/>
  <c r="C508" i="11"/>
  <c r="C600" i="11"/>
  <c r="C688" i="11"/>
  <c r="C769" i="11"/>
  <c r="C852" i="11"/>
  <c r="C928" i="11"/>
  <c r="C44" i="11"/>
  <c r="C147" i="11"/>
  <c r="C237" i="11"/>
  <c r="C337" i="11"/>
  <c r="C426" i="11"/>
  <c r="C509" i="11"/>
  <c r="C607" i="11"/>
  <c r="C690" i="11"/>
  <c r="C773" i="11"/>
  <c r="C853" i="11"/>
  <c r="C929" i="11"/>
  <c r="C13" i="4"/>
  <c r="C46" i="4"/>
  <c r="C79" i="4"/>
  <c r="C111" i="4"/>
  <c r="C143" i="4"/>
  <c r="C16" i="4"/>
  <c r="C49" i="4"/>
  <c r="C82" i="4"/>
  <c r="C114" i="4"/>
  <c r="C146" i="4"/>
  <c r="C178" i="4"/>
  <c r="C210" i="4"/>
  <c r="C242" i="4"/>
  <c r="C274" i="4"/>
  <c r="C306" i="4"/>
  <c r="C338" i="4"/>
  <c r="C370" i="4"/>
  <c r="C402" i="4"/>
  <c r="C434" i="4"/>
  <c r="C466" i="4"/>
  <c r="C498" i="4"/>
  <c r="C530" i="4"/>
  <c r="C562" i="4"/>
  <c r="C594" i="4"/>
  <c r="C626" i="4"/>
  <c r="C658" i="4"/>
  <c r="C690" i="4"/>
  <c r="C722" i="4"/>
  <c r="C754" i="4"/>
  <c r="C786" i="4"/>
  <c r="C818" i="4"/>
  <c r="C850" i="4"/>
  <c r="C882" i="4"/>
  <c r="C914" i="4"/>
  <c r="C946" i="4"/>
  <c r="C978" i="4"/>
  <c r="B9" i="4"/>
  <c r="B41" i="4"/>
  <c r="B73" i="4"/>
  <c r="B105" i="4"/>
  <c r="B137" i="4"/>
  <c r="B169" i="4"/>
  <c r="B201" i="4"/>
  <c r="B233" i="4"/>
  <c r="B265" i="4"/>
  <c r="B297" i="4"/>
  <c r="B329" i="4"/>
  <c r="B361" i="4"/>
  <c r="B393" i="4"/>
  <c r="B425" i="4"/>
  <c r="B457" i="4"/>
  <c r="B489" i="4"/>
  <c r="B521" i="4"/>
  <c r="B553" i="4"/>
  <c r="B585" i="4"/>
  <c r="B617" i="4"/>
  <c r="B649" i="4"/>
  <c r="B681" i="4"/>
  <c r="B713" i="4"/>
  <c r="B745" i="4"/>
  <c r="B777" i="4"/>
  <c r="B809" i="4"/>
  <c r="B841" i="4"/>
  <c r="B873" i="4"/>
  <c r="B905" i="4"/>
  <c r="B937" i="4"/>
  <c r="B969" i="4"/>
  <c r="B1001" i="4"/>
  <c r="C17" i="4"/>
  <c r="C50" i="4"/>
  <c r="C83" i="4"/>
  <c r="C115" i="4"/>
  <c r="C147" i="4"/>
  <c r="C179" i="4"/>
  <c r="C211" i="4"/>
  <c r="C243" i="4"/>
  <c r="C275" i="4"/>
  <c r="C307" i="4"/>
  <c r="C339" i="4"/>
  <c r="C371" i="4"/>
  <c r="C403" i="4"/>
  <c r="C435" i="4"/>
  <c r="C467" i="4"/>
  <c r="C499" i="4"/>
  <c r="C531" i="4"/>
  <c r="C563" i="4"/>
  <c r="C595" i="4"/>
  <c r="C627" i="4"/>
  <c r="C659" i="4"/>
  <c r="C691" i="4"/>
  <c r="C18" i="4"/>
  <c r="C51" i="4"/>
  <c r="C84" i="4"/>
  <c r="C116" i="4"/>
  <c r="C148" i="4"/>
  <c r="C180" i="4"/>
  <c r="C212" i="4"/>
  <c r="C244" i="4"/>
  <c r="C276" i="4"/>
  <c r="C308" i="4"/>
  <c r="C340" i="4"/>
  <c r="C372" i="4"/>
  <c r="C404" i="4"/>
  <c r="C436" i="4"/>
  <c r="C468" i="4"/>
  <c r="C500" i="4"/>
  <c r="C532" i="4"/>
  <c r="C564" i="4"/>
  <c r="C596" i="4"/>
  <c r="C628" i="4"/>
  <c r="C660" i="4"/>
  <c r="C692" i="4"/>
  <c r="C21" i="4"/>
  <c r="C55" i="4"/>
  <c r="C87" i="4"/>
  <c r="C119" i="4"/>
  <c r="D118" i="11" s="1"/>
  <c r="C151" i="4"/>
  <c r="C183" i="4"/>
  <c r="C23" i="4"/>
  <c r="C56" i="4"/>
  <c r="C88" i="4"/>
  <c r="C120" i="4"/>
  <c r="C152" i="4"/>
  <c r="C184" i="4"/>
  <c r="C26" i="4"/>
  <c r="C59" i="4"/>
  <c r="C91" i="4"/>
  <c r="C123" i="4"/>
  <c r="C155" i="4"/>
  <c r="C187" i="4"/>
  <c r="C219" i="4"/>
  <c r="C27" i="4"/>
  <c r="C60" i="4"/>
  <c r="C92" i="4"/>
  <c r="C124" i="4"/>
  <c r="C156" i="4"/>
  <c r="C188" i="4"/>
  <c r="C30" i="4"/>
  <c r="C31" i="4"/>
  <c r="C64" i="4"/>
  <c r="C96" i="4"/>
  <c r="C128" i="4"/>
  <c r="C160" i="4"/>
  <c r="C192" i="4"/>
  <c r="D191" i="11" s="1"/>
  <c r="C224" i="4"/>
  <c r="C256" i="4"/>
  <c r="C288" i="4"/>
  <c r="C320" i="4"/>
  <c r="C352" i="4"/>
  <c r="C384" i="4"/>
  <c r="C416" i="4"/>
  <c r="C448" i="4"/>
  <c r="C480" i="4"/>
  <c r="C512" i="4"/>
  <c r="C544" i="4"/>
  <c r="C34" i="4"/>
  <c r="C67" i="4"/>
  <c r="C99" i="4"/>
  <c r="C131" i="4"/>
  <c r="C163" i="4"/>
  <c r="C195" i="4"/>
  <c r="C35" i="4"/>
  <c r="C68" i="4"/>
  <c r="C100" i="4"/>
  <c r="C132" i="4"/>
  <c r="C164" i="4"/>
  <c r="C196" i="4"/>
  <c r="C228" i="4"/>
  <c r="C260" i="4"/>
  <c r="C292" i="4"/>
  <c r="C324" i="4"/>
  <c r="C356" i="4"/>
  <c r="C388" i="4"/>
  <c r="C420" i="4"/>
  <c r="C452" i="4"/>
  <c r="C484" i="4"/>
  <c r="C3" i="4"/>
  <c r="C37" i="4"/>
  <c r="C70" i="4"/>
  <c r="C4" i="4"/>
  <c r="C38" i="4"/>
  <c r="C71" i="4"/>
  <c r="C103" i="4"/>
  <c r="C135" i="4"/>
  <c r="C167" i="4"/>
  <c r="C199" i="4"/>
  <c r="C5" i="4"/>
  <c r="C39" i="4"/>
  <c r="C72" i="4"/>
  <c r="C104" i="4"/>
  <c r="C136" i="4"/>
  <c r="C168" i="4"/>
  <c r="C200" i="4"/>
  <c r="C232" i="4"/>
  <c r="C264" i="4"/>
  <c r="C296" i="4"/>
  <c r="C328" i="4"/>
  <c r="C360" i="4"/>
  <c r="C11" i="4"/>
  <c r="C44" i="4"/>
  <c r="C77" i="4"/>
  <c r="C25" i="4"/>
  <c r="C89" i="4"/>
  <c r="C141" i="4"/>
  <c r="C194" i="4"/>
  <c r="C237" i="4"/>
  <c r="C278" i="4"/>
  <c r="C316" i="4"/>
  <c r="C355" i="4"/>
  <c r="C394" i="4"/>
  <c r="C431" i="4"/>
  <c r="C471" i="4"/>
  <c r="C508" i="4"/>
  <c r="C545" i="4"/>
  <c r="C580" i="4"/>
  <c r="C615" i="4"/>
  <c r="C650" i="4"/>
  <c r="C685" i="4"/>
  <c r="C720" i="4"/>
  <c r="C28" i="4"/>
  <c r="C90" i="4"/>
  <c r="C142" i="4"/>
  <c r="C197" i="4"/>
  <c r="C238" i="4"/>
  <c r="C279" i="4"/>
  <c r="C317" i="4"/>
  <c r="C357" i="4"/>
  <c r="C395" i="4"/>
  <c r="C432" i="4"/>
  <c r="C472" i="4"/>
  <c r="C509" i="4"/>
  <c r="C546" i="4"/>
  <c r="C581" i="4"/>
  <c r="C29" i="4"/>
  <c r="C93" i="4"/>
  <c r="C144" i="4"/>
  <c r="C198" i="4"/>
  <c r="C239" i="4"/>
  <c r="C280" i="4"/>
  <c r="C318" i="4"/>
  <c r="C358" i="4"/>
  <c r="C396" i="4"/>
  <c r="C433" i="4"/>
  <c r="C473" i="4"/>
  <c r="C510" i="4"/>
  <c r="C547" i="4"/>
  <c r="C582" i="4"/>
  <c r="C617" i="4"/>
  <c r="D616" i="11" s="1"/>
  <c r="C652" i="4"/>
  <c r="C687" i="4"/>
  <c r="C723" i="4"/>
  <c r="C756" i="4"/>
  <c r="C789" i="4"/>
  <c r="C32" i="4"/>
  <c r="C94" i="4"/>
  <c r="C145" i="4"/>
  <c r="C201" i="4"/>
  <c r="D200" i="11" s="1"/>
  <c r="C240" i="4"/>
  <c r="C281" i="4"/>
  <c r="C319" i="4"/>
  <c r="C359" i="4"/>
  <c r="C397" i="4"/>
  <c r="C437" i="4"/>
  <c r="C474" i="4"/>
  <c r="C511" i="4"/>
  <c r="C548" i="4"/>
  <c r="C583" i="4"/>
  <c r="C618" i="4"/>
  <c r="C653" i="4"/>
  <c r="C688" i="4"/>
  <c r="C724" i="4"/>
  <c r="C757" i="4"/>
  <c r="C790" i="4"/>
  <c r="C823" i="4"/>
  <c r="C856" i="4"/>
  <c r="C889" i="4"/>
  <c r="C922" i="4"/>
  <c r="C955" i="4"/>
  <c r="C988" i="4"/>
  <c r="B20" i="4"/>
  <c r="B53" i="4"/>
  <c r="B86" i="4"/>
  <c r="B119" i="4"/>
  <c r="B152" i="4"/>
  <c r="D152" i="4" s="1"/>
  <c r="B185" i="4"/>
  <c r="B218" i="4"/>
  <c r="B251" i="4"/>
  <c r="B284" i="4"/>
  <c r="B317" i="4"/>
  <c r="D317" i="4" s="1"/>
  <c r="B350" i="4"/>
  <c r="B383" i="4"/>
  <c r="B416" i="4"/>
  <c r="D416" i="4" s="1"/>
  <c r="B449" i="4"/>
  <c r="B482" i="4"/>
  <c r="B515" i="4"/>
  <c r="B548" i="4"/>
  <c r="D548" i="4" s="1"/>
  <c r="B581" i="4"/>
  <c r="D581" i="4" s="1"/>
  <c r="B614" i="4"/>
  <c r="B647" i="4"/>
  <c r="B680" i="4"/>
  <c r="B714" i="4"/>
  <c r="B747" i="4"/>
  <c r="B780" i="4"/>
  <c r="B813" i="4"/>
  <c r="B846" i="4"/>
  <c r="B879" i="4"/>
  <c r="B912" i="4"/>
  <c r="B945" i="4"/>
  <c r="B978" i="4"/>
  <c r="C33" i="4"/>
  <c r="C95" i="4"/>
  <c r="C149" i="4"/>
  <c r="C202" i="4"/>
  <c r="C241" i="4"/>
  <c r="C282" i="4"/>
  <c r="C321" i="4"/>
  <c r="C361" i="4"/>
  <c r="C398" i="4"/>
  <c r="C438" i="4"/>
  <c r="C475" i="4"/>
  <c r="C513" i="4"/>
  <c r="C549" i="4"/>
  <c r="C584" i="4"/>
  <c r="C36" i="4"/>
  <c r="C97" i="4"/>
  <c r="C150" i="4"/>
  <c r="C203" i="4"/>
  <c r="C245" i="4"/>
  <c r="C283" i="4"/>
  <c r="C322" i="4"/>
  <c r="C362" i="4"/>
  <c r="C399" i="4"/>
  <c r="C439" i="4"/>
  <c r="C476" i="4"/>
  <c r="C514" i="4"/>
  <c r="C550" i="4"/>
  <c r="C585" i="4"/>
  <c r="D584" i="11" s="1"/>
  <c r="C620" i="4"/>
  <c r="C655" i="4"/>
  <c r="C693" i="4"/>
  <c r="C726" i="4"/>
  <c r="C759" i="4"/>
  <c r="C792" i="4"/>
  <c r="C825" i="4"/>
  <c r="C858" i="4"/>
  <c r="C891" i="4"/>
  <c r="C924" i="4"/>
  <c r="C957" i="4"/>
  <c r="C990" i="4"/>
  <c r="B22" i="4"/>
  <c r="D22" i="4" s="1"/>
  <c r="C40" i="4"/>
  <c r="C98" i="4"/>
  <c r="C153" i="4"/>
  <c r="C204" i="4"/>
  <c r="C246" i="4"/>
  <c r="C284" i="4"/>
  <c r="D283" i="11" s="1"/>
  <c r="C323" i="4"/>
  <c r="C363" i="4"/>
  <c r="C400" i="4"/>
  <c r="C440" i="4"/>
  <c r="C477" i="4"/>
  <c r="C515" i="4"/>
  <c r="D514" i="11" s="1"/>
  <c r="C551" i="4"/>
  <c r="C586" i="4"/>
  <c r="C621" i="4"/>
  <c r="C656" i="4"/>
  <c r="C694" i="4"/>
  <c r="C727" i="4"/>
  <c r="C760" i="4"/>
  <c r="C793" i="4"/>
  <c r="C826" i="4"/>
  <c r="C41" i="4"/>
  <c r="D40" i="11" s="1"/>
  <c r="C101" i="4"/>
  <c r="C154" i="4"/>
  <c r="C205" i="4"/>
  <c r="C247" i="4"/>
  <c r="C285" i="4"/>
  <c r="C325" i="4"/>
  <c r="C364" i="4"/>
  <c r="C401" i="4"/>
  <c r="C441" i="4"/>
  <c r="C42" i="4"/>
  <c r="C102" i="4"/>
  <c r="C157" i="4"/>
  <c r="C206" i="4"/>
  <c r="C248" i="4"/>
  <c r="C286" i="4"/>
  <c r="C326" i="4"/>
  <c r="C365" i="4"/>
  <c r="C405" i="4"/>
  <c r="C442" i="4"/>
  <c r="C479" i="4"/>
  <c r="C517" i="4"/>
  <c r="C553" i="4"/>
  <c r="C43" i="4"/>
  <c r="C105" i="4"/>
  <c r="C158" i="4"/>
  <c r="C207" i="4"/>
  <c r="C249" i="4"/>
  <c r="C287" i="4"/>
  <c r="C327" i="4"/>
  <c r="C366" i="4"/>
  <c r="C406" i="4"/>
  <c r="C443" i="4"/>
  <c r="C481" i="4"/>
  <c r="C518" i="4"/>
  <c r="C554" i="4"/>
  <c r="C589" i="4"/>
  <c r="C624" i="4"/>
  <c r="C662" i="4"/>
  <c r="C697" i="4"/>
  <c r="C730" i="4"/>
  <c r="C763" i="4"/>
  <c r="C796" i="4"/>
  <c r="C829" i="4"/>
  <c r="C45" i="4"/>
  <c r="C106" i="4"/>
  <c r="C159" i="4"/>
  <c r="C208" i="4"/>
  <c r="C250" i="4"/>
  <c r="C289" i="4"/>
  <c r="C329" i="4"/>
  <c r="D328" i="11" s="1"/>
  <c r="C367" i="4"/>
  <c r="C407" i="4"/>
  <c r="C47" i="4"/>
  <c r="C107" i="4"/>
  <c r="C161" i="4"/>
  <c r="C209" i="4"/>
  <c r="C251" i="4"/>
  <c r="D250" i="11" s="1"/>
  <c r="C290" i="4"/>
  <c r="C330" i="4"/>
  <c r="C368" i="4"/>
  <c r="C408" i="4"/>
  <c r="C445" i="4"/>
  <c r="C483" i="4"/>
  <c r="C520" i="4"/>
  <c r="C556" i="4"/>
  <c r="C591" i="4"/>
  <c r="C629" i="4"/>
  <c r="C664" i="4"/>
  <c r="C699" i="4"/>
  <c r="C732" i="4"/>
  <c r="C765" i="4"/>
  <c r="C48" i="4"/>
  <c r="C108" i="4"/>
  <c r="C162" i="4"/>
  <c r="C213" i="4"/>
  <c r="C252" i="4"/>
  <c r="C291" i="4"/>
  <c r="C331" i="4"/>
  <c r="C369" i="4"/>
  <c r="C409" i="4"/>
  <c r="C446" i="4"/>
  <c r="C485" i="4"/>
  <c r="C521" i="4"/>
  <c r="C557" i="4"/>
  <c r="C52" i="4"/>
  <c r="C109" i="4"/>
  <c r="C165" i="4"/>
  <c r="C214" i="4"/>
  <c r="C253" i="4"/>
  <c r="C293" i="4"/>
  <c r="C332" i="4"/>
  <c r="D331" i="11" s="1"/>
  <c r="C373" i="4"/>
  <c r="C410" i="4"/>
  <c r="C447" i="4"/>
  <c r="C486" i="4"/>
  <c r="C522" i="4"/>
  <c r="C558" i="4"/>
  <c r="C593" i="4"/>
  <c r="C631" i="4"/>
  <c r="C666" i="4"/>
  <c r="C701" i="4"/>
  <c r="C734" i="4"/>
  <c r="C767" i="4"/>
  <c r="C800" i="4"/>
  <c r="C833" i="4"/>
  <c r="C866" i="4"/>
  <c r="C899" i="4"/>
  <c r="C53" i="4"/>
  <c r="D52" i="11" s="1"/>
  <c r="C110" i="4"/>
  <c r="C166" i="4"/>
  <c r="C215" i="4"/>
  <c r="C254" i="4"/>
  <c r="C294" i="4"/>
  <c r="C333" i="4"/>
  <c r="C374" i="4"/>
  <c r="C57" i="4"/>
  <c r="C112" i="4"/>
  <c r="C169" i="4"/>
  <c r="D168" i="11" s="1"/>
  <c r="C216" i="4"/>
  <c r="C255" i="4"/>
  <c r="C295" i="4"/>
  <c r="C334" i="4"/>
  <c r="C375" i="4"/>
  <c r="C412" i="4"/>
  <c r="C450" i="4"/>
  <c r="C488" i="4"/>
  <c r="C524" i="4"/>
  <c r="C560" i="4"/>
  <c r="C598" i="4"/>
  <c r="C633" i="4"/>
  <c r="C668" i="4"/>
  <c r="C703" i="4"/>
  <c r="C736" i="4"/>
  <c r="C769" i="4"/>
  <c r="C802" i="4"/>
  <c r="C835" i="4"/>
  <c r="C58" i="4"/>
  <c r="C113" i="4"/>
  <c r="C170" i="4"/>
  <c r="C217" i="4"/>
  <c r="C257" i="4"/>
  <c r="C297" i="4"/>
  <c r="D296" i="11" s="1"/>
  <c r="C335" i="4"/>
  <c r="C376" i="4"/>
  <c r="C413" i="4"/>
  <c r="C61" i="4"/>
  <c r="C117" i="4"/>
  <c r="C171" i="4"/>
  <c r="C218" i="4"/>
  <c r="D217" i="11" s="1"/>
  <c r="C258" i="4"/>
  <c r="C298" i="4"/>
  <c r="C336" i="4"/>
  <c r="C377" i="4"/>
  <c r="D376" i="11" s="1"/>
  <c r="C414" i="4"/>
  <c r="C453" i="4"/>
  <c r="C490" i="4"/>
  <c r="C526" i="4"/>
  <c r="C565" i="4"/>
  <c r="C600" i="4"/>
  <c r="C635" i="4"/>
  <c r="C670" i="4"/>
  <c r="C705" i="4"/>
  <c r="C738" i="4"/>
  <c r="C771" i="4"/>
  <c r="C804" i="4"/>
  <c r="C837" i="4"/>
  <c r="C870" i="4"/>
  <c r="C903" i="4"/>
  <c r="C936" i="4"/>
  <c r="C969" i="4"/>
  <c r="D968" i="11" s="1"/>
  <c r="C1002" i="4"/>
  <c r="B34" i="4"/>
  <c r="B67" i="4"/>
  <c r="D67" i="4" s="1"/>
  <c r="C62" i="4"/>
  <c r="C118" i="4"/>
  <c r="C172" i="4"/>
  <c r="D171" i="11" s="1"/>
  <c r="C220" i="4"/>
  <c r="C259" i="4"/>
  <c r="C299" i="4"/>
  <c r="C337" i="4"/>
  <c r="C378" i="4"/>
  <c r="C415" i="4"/>
  <c r="C454" i="4"/>
  <c r="C491" i="4"/>
  <c r="C527" i="4"/>
  <c r="C566" i="4"/>
  <c r="C601" i="4"/>
  <c r="D600" i="11" s="1"/>
  <c r="C636" i="4"/>
  <c r="D635" i="11" s="1"/>
  <c r="C671" i="4"/>
  <c r="C706" i="4"/>
  <c r="C739" i="4"/>
  <c r="C772" i="4"/>
  <c r="C805" i="4"/>
  <c r="C63" i="4"/>
  <c r="C121" i="4"/>
  <c r="C173" i="4"/>
  <c r="C221" i="4"/>
  <c r="C261" i="4"/>
  <c r="C300" i="4"/>
  <c r="C341" i="4"/>
  <c r="D340" i="11" s="1"/>
  <c r="C379" i="4"/>
  <c r="C417" i="4"/>
  <c r="C455" i="4"/>
  <c r="C492" i="4"/>
  <c r="C528" i="4"/>
  <c r="C567" i="4"/>
  <c r="C602" i="4"/>
  <c r="C637" i="4"/>
  <c r="C672" i="4"/>
  <c r="C707" i="4"/>
  <c r="C740" i="4"/>
  <c r="C773" i="4"/>
  <c r="C806" i="4"/>
  <c r="C839" i="4"/>
  <c r="C872" i="4"/>
  <c r="C905" i="4"/>
  <c r="D904" i="11" s="1"/>
  <c r="C65" i="4"/>
  <c r="C122" i="4"/>
  <c r="C174" i="4"/>
  <c r="C222" i="4"/>
  <c r="D221" i="11" s="1"/>
  <c r="C262" i="4"/>
  <c r="D261" i="11" s="1"/>
  <c r="C301" i="4"/>
  <c r="D300" i="11" s="1"/>
  <c r="C342" i="4"/>
  <c r="C380" i="4"/>
  <c r="C418" i="4"/>
  <c r="C456" i="4"/>
  <c r="C493" i="4"/>
  <c r="C66" i="4"/>
  <c r="C125" i="4"/>
  <c r="C175" i="4"/>
  <c r="C223" i="4"/>
  <c r="C263" i="4"/>
  <c r="C302" i="4"/>
  <c r="C343" i="4"/>
  <c r="C381" i="4"/>
  <c r="C419" i="4"/>
  <c r="C457" i="4"/>
  <c r="C7" i="4"/>
  <c r="C69" i="4"/>
  <c r="C126" i="4"/>
  <c r="C176" i="4"/>
  <c r="C225" i="4"/>
  <c r="D224" i="11" s="1"/>
  <c r="C265" i="4"/>
  <c r="C303" i="4"/>
  <c r="C344" i="4"/>
  <c r="C382" i="4"/>
  <c r="C8" i="4"/>
  <c r="C73" i="4"/>
  <c r="D72" i="11" s="1"/>
  <c r="C127" i="4"/>
  <c r="C177" i="4"/>
  <c r="C226" i="4"/>
  <c r="C266" i="4"/>
  <c r="C304" i="4"/>
  <c r="C345" i="4"/>
  <c r="C383" i="4"/>
  <c r="C422" i="4"/>
  <c r="C459" i="4"/>
  <c r="C496" i="4"/>
  <c r="C535" i="4"/>
  <c r="C571" i="4"/>
  <c r="C606" i="4"/>
  <c r="C641" i="4"/>
  <c r="C676" i="4"/>
  <c r="C711" i="4"/>
  <c r="C744" i="4"/>
  <c r="C777" i="4"/>
  <c r="D776" i="11" s="1"/>
  <c r="C810" i="4"/>
  <c r="C9" i="4"/>
  <c r="D8" i="11" s="1"/>
  <c r="C74" i="4"/>
  <c r="C129" i="4"/>
  <c r="C181" i="4"/>
  <c r="C227" i="4"/>
  <c r="C267" i="4"/>
  <c r="D266" i="11" s="1"/>
  <c r="C305" i="4"/>
  <c r="C346" i="4"/>
  <c r="C385" i="4"/>
  <c r="C423" i="4"/>
  <c r="C460" i="4"/>
  <c r="C497" i="4"/>
  <c r="C536" i="4"/>
  <c r="C572" i="4"/>
  <c r="C607" i="4"/>
  <c r="C642" i="4"/>
  <c r="D641" i="11" s="1"/>
  <c r="C677" i="4"/>
  <c r="C712" i="4"/>
  <c r="C745" i="4"/>
  <c r="D744" i="11" s="1"/>
  <c r="C778" i="4"/>
  <c r="C811" i="4"/>
  <c r="C844" i="4"/>
  <c r="C877" i="4"/>
  <c r="D876" i="11" s="1"/>
  <c r="C910" i="4"/>
  <c r="C943" i="4"/>
  <c r="C10" i="4"/>
  <c r="C75" i="4"/>
  <c r="C130" i="4"/>
  <c r="C182" i="4"/>
  <c r="C229" i="4"/>
  <c r="C12" i="4"/>
  <c r="C76" i="4"/>
  <c r="C133" i="4"/>
  <c r="C185" i="4"/>
  <c r="D184" i="11" s="1"/>
  <c r="C230" i="4"/>
  <c r="C269" i="4"/>
  <c r="C310" i="4"/>
  <c r="C348" i="4"/>
  <c r="C387" i="4"/>
  <c r="D386" i="11" s="1"/>
  <c r="C14" i="4"/>
  <c r="C78" i="4"/>
  <c r="C134" i="4"/>
  <c r="C186" i="4"/>
  <c r="D185" i="11" s="1"/>
  <c r="C231" i="4"/>
  <c r="C270" i="4"/>
  <c r="C311" i="4"/>
  <c r="C349" i="4"/>
  <c r="C389" i="4"/>
  <c r="C15" i="4"/>
  <c r="C80" i="4"/>
  <c r="C137" i="4"/>
  <c r="D136" i="11" s="1"/>
  <c r="C189" i="4"/>
  <c r="C233" i="4"/>
  <c r="D232" i="11" s="1"/>
  <c r="C271" i="4"/>
  <c r="C312" i="4"/>
  <c r="C350" i="4"/>
  <c r="D349" i="11" s="1"/>
  <c r="C390" i="4"/>
  <c r="C427" i="4"/>
  <c r="C464" i="4"/>
  <c r="C19" i="4"/>
  <c r="C81" i="4"/>
  <c r="C138" i="4"/>
  <c r="C190" i="4"/>
  <c r="C234" i="4"/>
  <c r="C272" i="4"/>
  <c r="C313" i="4"/>
  <c r="C351" i="4"/>
  <c r="C391" i="4"/>
  <c r="C428" i="4"/>
  <c r="D427" i="11" s="1"/>
  <c r="C465" i="4"/>
  <c r="D464" i="11" s="1"/>
  <c r="C505" i="4"/>
  <c r="C541" i="4"/>
  <c r="C577" i="4"/>
  <c r="C612" i="4"/>
  <c r="C647" i="4"/>
  <c r="D646" i="11" s="1"/>
  <c r="C682" i="4"/>
  <c r="C20" i="4"/>
  <c r="C85" i="4"/>
  <c r="C139" i="4"/>
  <c r="C191" i="4"/>
  <c r="C24" i="4"/>
  <c r="C86" i="4"/>
  <c r="D85" i="11" s="1"/>
  <c r="C140" i="4"/>
  <c r="C193" i="4"/>
  <c r="C236" i="4"/>
  <c r="C277" i="4"/>
  <c r="C315" i="4"/>
  <c r="C354" i="4"/>
  <c r="C469" i="4"/>
  <c r="C569" i="4"/>
  <c r="C639" i="4"/>
  <c r="C704" i="4"/>
  <c r="C761" i="4"/>
  <c r="C815" i="4"/>
  <c r="C860" i="4"/>
  <c r="C900" i="4"/>
  <c r="C939" i="4"/>
  <c r="C976" i="4"/>
  <c r="B12" i="4"/>
  <c r="B48" i="4"/>
  <c r="B83" i="4"/>
  <c r="D83" i="4" s="1"/>
  <c r="B117" i="4"/>
  <c r="D117" i="4" s="1"/>
  <c r="B151" i="4"/>
  <c r="D151" i="4" s="1"/>
  <c r="B186" i="4"/>
  <c r="B220" i="4"/>
  <c r="D220" i="4" s="1"/>
  <c r="B254" i="4"/>
  <c r="B288" i="4"/>
  <c r="B322" i="4"/>
  <c r="D322" i="4" s="1"/>
  <c r="B356" i="4"/>
  <c r="D356" i="4" s="1"/>
  <c r="B390" i="4"/>
  <c r="D390" i="4" s="1"/>
  <c r="B424" i="4"/>
  <c r="B459" i="4"/>
  <c r="D459" i="4" s="1"/>
  <c r="B493" i="4"/>
  <c r="D493" i="4" s="1"/>
  <c r="C470" i="4"/>
  <c r="C570" i="4"/>
  <c r="D569" i="11" s="1"/>
  <c r="C640" i="4"/>
  <c r="C708" i="4"/>
  <c r="C762" i="4"/>
  <c r="C816" i="4"/>
  <c r="C861" i="4"/>
  <c r="C901" i="4"/>
  <c r="C940" i="4"/>
  <c r="C977" i="4"/>
  <c r="B13" i="4"/>
  <c r="B49" i="4"/>
  <c r="D49" i="4" s="1"/>
  <c r="B84" i="4"/>
  <c r="D84" i="4" s="1"/>
  <c r="B118" i="4"/>
  <c r="D118" i="4" s="1"/>
  <c r="B153" i="4"/>
  <c r="D153" i="4" s="1"/>
  <c r="B187" i="4"/>
  <c r="D187" i="4" s="1"/>
  <c r="B221" i="4"/>
  <c r="D221" i="4" s="1"/>
  <c r="B255" i="4"/>
  <c r="B289" i="4"/>
  <c r="B323" i="4"/>
  <c r="D323" i="4" s="1"/>
  <c r="B357" i="4"/>
  <c r="D357" i="4" s="1"/>
  <c r="B391" i="4"/>
  <c r="D391" i="4" s="1"/>
  <c r="C478" i="4"/>
  <c r="C573" i="4"/>
  <c r="D572" i="11" s="1"/>
  <c r="C643" i="4"/>
  <c r="C709" i="4"/>
  <c r="C764" i="4"/>
  <c r="C817" i="4"/>
  <c r="C862" i="4"/>
  <c r="C902" i="4"/>
  <c r="C941" i="4"/>
  <c r="D940" i="11" s="1"/>
  <c r="C979" i="4"/>
  <c r="B14" i="4"/>
  <c r="D14" i="4" s="1"/>
  <c r="B50" i="4"/>
  <c r="D50" i="4" s="1"/>
  <c r="B85" i="4"/>
  <c r="B120" i="4"/>
  <c r="D120" i="4" s="1"/>
  <c r="B154" i="4"/>
  <c r="B188" i="4"/>
  <c r="D188" i="4" s="1"/>
  <c r="B222" i="4"/>
  <c r="C482" i="4"/>
  <c r="C574" i="4"/>
  <c r="C644" i="4"/>
  <c r="C710" i="4"/>
  <c r="C766" i="4"/>
  <c r="C819" i="4"/>
  <c r="C863" i="4"/>
  <c r="C904" i="4"/>
  <c r="C942" i="4"/>
  <c r="C980" i="4"/>
  <c r="B15" i="4"/>
  <c r="B51" i="4"/>
  <c r="B87" i="4"/>
  <c r="B121" i="4"/>
  <c r="D121" i="4" s="1"/>
  <c r="B155" i="4"/>
  <c r="D155" i="4" s="1"/>
  <c r="B189" i="4"/>
  <c r="B223" i="4"/>
  <c r="D223" i="4" s="1"/>
  <c r="B257" i="4"/>
  <c r="D257" i="4" s="1"/>
  <c r="B291" i="4"/>
  <c r="D291" i="4" s="1"/>
  <c r="B325" i="4"/>
  <c r="D325" i="4" s="1"/>
  <c r="B359" i="4"/>
  <c r="D359" i="4" s="1"/>
  <c r="B394" i="4"/>
  <c r="D394" i="4" s="1"/>
  <c r="B428" i="4"/>
  <c r="B462" i="4"/>
  <c r="D462" i="4" s="1"/>
  <c r="B496" i="4"/>
  <c r="D496" i="4" s="1"/>
  <c r="B530" i="4"/>
  <c r="D530" i="4" s="1"/>
  <c r="B564" i="4"/>
  <c r="D564" i="4" s="1"/>
  <c r="B598" i="4"/>
  <c r="B632" i="4"/>
  <c r="B666" i="4"/>
  <c r="B700" i="4"/>
  <c r="B734" i="4"/>
  <c r="D734" i="4" s="1"/>
  <c r="B768" i="4"/>
  <c r="D768" i="4" s="1"/>
  <c r="B802" i="4"/>
  <c r="D802" i="4" s="1"/>
  <c r="B836" i="4"/>
  <c r="B870" i="4"/>
  <c r="D870" i="4" s="1"/>
  <c r="B904" i="4"/>
  <c r="B939" i="4"/>
  <c r="B973" i="4"/>
  <c r="B156" i="4"/>
  <c r="D156" i="4" s="1"/>
  <c r="B190" i="4"/>
  <c r="D190" i="4" s="1"/>
  <c r="B224" i="4"/>
  <c r="D224" i="4" s="1"/>
  <c r="B258" i="4"/>
  <c r="B292" i="4"/>
  <c r="B326" i="4"/>
  <c r="D326" i="4" s="1"/>
  <c r="B360" i="4"/>
  <c r="B395" i="4"/>
  <c r="D395" i="4" s="1"/>
  <c r="B429" i="4"/>
  <c r="B463" i="4"/>
  <c r="B497" i="4"/>
  <c r="D497" i="4" s="1"/>
  <c r="B531" i="4"/>
  <c r="D531" i="4" s="1"/>
  <c r="B565" i="4"/>
  <c r="B599" i="4"/>
  <c r="B633" i="4"/>
  <c r="D633" i="4" s="1"/>
  <c r="B667" i="4"/>
  <c r="B701" i="4"/>
  <c r="D701" i="4" s="1"/>
  <c r="B735" i="4"/>
  <c r="B769" i="4"/>
  <c r="D769" i="4" s="1"/>
  <c r="B803" i="4"/>
  <c r="D803" i="4" s="1"/>
  <c r="B837" i="4"/>
  <c r="B871" i="4"/>
  <c r="B906" i="4"/>
  <c r="D906" i="4" s="1"/>
  <c r="B940" i="4"/>
  <c r="D940" i="4" s="1"/>
  <c r="C487" i="4"/>
  <c r="C575" i="4"/>
  <c r="C645" i="4"/>
  <c r="C713" i="4"/>
  <c r="D712" i="11" s="1"/>
  <c r="C768" i="4"/>
  <c r="C820" i="4"/>
  <c r="C864" i="4"/>
  <c r="C906" i="4"/>
  <c r="C944" i="4"/>
  <c r="C981" i="4"/>
  <c r="B16" i="4"/>
  <c r="B52" i="4"/>
  <c r="B88" i="4"/>
  <c r="B122" i="4"/>
  <c r="D122" i="4" s="1"/>
  <c r="C489" i="4"/>
  <c r="D488" i="11" s="1"/>
  <c r="C576" i="4"/>
  <c r="D575" i="11" s="1"/>
  <c r="C646" i="4"/>
  <c r="C714" i="4"/>
  <c r="D713" i="11" s="1"/>
  <c r="C770" i="4"/>
  <c r="C821" i="4"/>
  <c r="C865" i="4"/>
  <c r="C907" i="4"/>
  <c r="D906" i="11" s="1"/>
  <c r="C945" i="4"/>
  <c r="D944" i="11" s="1"/>
  <c r="C982" i="4"/>
  <c r="B17" i="4"/>
  <c r="D17" i="4" s="1"/>
  <c r="B54" i="4"/>
  <c r="D54" i="4" s="1"/>
  <c r="B89" i="4"/>
  <c r="D89" i="4" s="1"/>
  <c r="B123" i="4"/>
  <c r="D123" i="4" s="1"/>
  <c r="B157" i="4"/>
  <c r="B191" i="4"/>
  <c r="B225" i="4"/>
  <c r="B259" i="4"/>
  <c r="D259" i="4" s="1"/>
  <c r="B293" i="4"/>
  <c r="D293" i="4" s="1"/>
  <c r="B327" i="4"/>
  <c r="B362" i="4"/>
  <c r="D362" i="4" s="1"/>
  <c r="B396" i="4"/>
  <c r="B430" i="4"/>
  <c r="B464" i="4"/>
  <c r="D464" i="4" s="1"/>
  <c r="B498" i="4"/>
  <c r="D498" i="4" s="1"/>
  <c r="B532" i="4"/>
  <c r="D532" i="4" s="1"/>
  <c r="B566" i="4"/>
  <c r="D566" i="4" s="1"/>
  <c r="B600" i="4"/>
  <c r="B634" i="4"/>
  <c r="B668" i="4"/>
  <c r="D668" i="4" s="1"/>
  <c r="B702" i="4"/>
  <c r="B736" i="4"/>
  <c r="D736" i="4" s="1"/>
  <c r="B770" i="4"/>
  <c r="B804" i="4"/>
  <c r="D804" i="4" s="1"/>
  <c r="B838" i="4"/>
  <c r="B872" i="4"/>
  <c r="D872" i="4" s="1"/>
  <c r="B907" i="4"/>
  <c r="B941" i="4"/>
  <c r="B975" i="4"/>
  <c r="C494" i="4"/>
  <c r="C578" i="4"/>
  <c r="C648" i="4"/>
  <c r="C715" i="4"/>
  <c r="C774" i="4"/>
  <c r="C822" i="4"/>
  <c r="C867" i="4"/>
  <c r="C908" i="4"/>
  <c r="C947" i="4"/>
  <c r="C983" i="4"/>
  <c r="B18" i="4"/>
  <c r="D18" i="4" s="1"/>
  <c r="B55" i="4"/>
  <c r="B90" i="4"/>
  <c r="B124" i="4"/>
  <c r="D124" i="4" s="1"/>
  <c r="B158" i="4"/>
  <c r="B192" i="4"/>
  <c r="B226" i="4"/>
  <c r="D226" i="4" s="1"/>
  <c r="B260" i="4"/>
  <c r="D260" i="4" s="1"/>
  <c r="B294" i="4"/>
  <c r="D294" i="4" s="1"/>
  <c r="B328" i="4"/>
  <c r="D328" i="4" s="1"/>
  <c r="B363" i="4"/>
  <c r="B397" i="4"/>
  <c r="B431" i="4"/>
  <c r="B465" i="4"/>
  <c r="B499" i="4"/>
  <c r="D499" i="4" s="1"/>
  <c r="B533" i="4"/>
  <c r="B567" i="4"/>
  <c r="D567" i="4" s="1"/>
  <c r="B601" i="4"/>
  <c r="C495" i="4"/>
  <c r="C579" i="4"/>
  <c r="C649" i="4"/>
  <c r="D648" i="11" s="1"/>
  <c r="C716" i="4"/>
  <c r="C775" i="4"/>
  <c r="C824" i="4"/>
  <c r="C868" i="4"/>
  <c r="C909" i="4"/>
  <c r="C948" i="4"/>
  <c r="C984" i="4"/>
  <c r="B19" i="4"/>
  <c r="D19" i="4" s="1"/>
  <c r="B56" i="4"/>
  <c r="D56" i="4" s="1"/>
  <c r="B91" i="4"/>
  <c r="D91" i="4" s="1"/>
  <c r="B125" i="4"/>
  <c r="D125" i="4" s="1"/>
  <c r="B159" i="4"/>
  <c r="D159" i="4" s="1"/>
  <c r="B193" i="4"/>
  <c r="B227" i="4"/>
  <c r="B261" i="4"/>
  <c r="D261" i="4" s="1"/>
  <c r="B295" i="4"/>
  <c r="B330" i="4"/>
  <c r="C235" i="4"/>
  <c r="C501" i="4"/>
  <c r="C587" i="4"/>
  <c r="C651" i="4"/>
  <c r="D650" i="11" s="1"/>
  <c r="C717" i="4"/>
  <c r="C776" i="4"/>
  <c r="C827" i="4"/>
  <c r="C869" i="4"/>
  <c r="C911" i="4"/>
  <c r="C949" i="4"/>
  <c r="C985" i="4"/>
  <c r="B21" i="4"/>
  <c r="D21" i="4" s="1"/>
  <c r="B57" i="4"/>
  <c r="D57" i="4" s="1"/>
  <c r="B92" i="4"/>
  <c r="B126" i="4"/>
  <c r="B160" i="4"/>
  <c r="D160" i="4" s="1"/>
  <c r="B194" i="4"/>
  <c r="D194" i="4" s="1"/>
  <c r="B228" i="4"/>
  <c r="D228" i="4" s="1"/>
  <c r="B262" i="4"/>
  <c r="B296" i="4"/>
  <c r="D296" i="4" s="1"/>
  <c r="B331" i="4"/>
  <c r="D331" i="4" s="1"/>
  <c r="B365" i="4"/>
  <c r="D365" i="4" s="1"/>
  <c r="B399" i="4"/>
  <c r="D399" i="4" s="1"/>
  <c r="C268" i="4"/>
  <c r="C502" i="4"/>
  <c r="C588" i="4"/>
  <c r="C654" i="4"/>
  <c r="D653" i="11" s="1"/>
  <c r="C718" i="4"/>
  <c r="C779" i="4"/>
  <c r="D778" i="11" s="1"/>
  <c r="C828" i="4"/>
  <c r="C871" i="4"/>
  <c r="C912" i="4"/>
  <c r="C950" i="4"/>
  <c r="C986" i="4"/>
  <c r="B23" i="4"/>
  <c r="D23" i="4" s="1"/>
  <c r="B58" i="4"/>
  <c r="D58" i="4" s="1"/>
  <c r="B93" i="4"/>
  <c r="D93" i="4" s="1"/>
  <c r="B127" i="4"/>
  <c r="B161" i="4"/>
  <c r="D161" i="4" s="1"/>
  <c r="B195" i="4"/>
  <c r="B229" i="4"/>
  <c r="D229" i="4" s="1"/>
  <c r="B263" i="4"/>
  <c r="B298" i="4"/>
  <c r="D298" i="4" s="1"/>
  <c r="B332" i="4"/>
  <c r="B366" i="4"/>
  <c r="D366" i="4" s="1"/>
  <c r="B400" i="4"/>
  <c r="D400" i="4" s="1"/>
  <c r="B434" i="4"/>
  <c r="B468" i="4"/>
  <c r="D468" i="4" s="1"/>
  <c r="B502" i="4"/>
  <c r="B536" i="4"/>
  <c r="D536" i="4" s="1"/>
  <c r="B570" i="4"/>
  <c r="B604" i="4"/>
  <c r="B638" i="4"/>
  <c r="B672" i="4"/>
  <c r="D672" i="4" s="1"/>
  <c r="B706" i="4"/>
  <c r="D706" i="4" s="1"/>
  <c r="B740" i="4"/>
  <c r="D740" i="4" s="1"/>
  <c r="B774" i="4"/>
  <c r="B808" i="4"/>
  <c r="B843" i="4"/>
  <c r="D843" i="4" s="1"/>
  <c r="B877" i="4"/>
  <c r="B911" i="4"/>
  <c r="B946" i="4"/>
  <c r="D946" i="4" s="1"/>
  <c r="B980" i="4"/>
  <c r="C273" i="4"/>
  <c r="C503" i="4"/>
  <c r="C590" i="4"/>
  <c r="C657" i="4"/>
  <c r="C719" i="4"/>
  <c r="C780" i="4"/>
  <c r="D779" i="11" s="1"/>
  <c r="C830" i="4"/>
  <c r="C873" i="4"/>
  <c r="D872" i="11" s="1"/>
  <c r="C913" i="4"/>
  <c r="C951" i="4"/>
  <c r="C987" i="4"/>
  <c r="B24" i="4"/>
  <c r="D24" i="4" s="1"/>
  <c r="B59" i="4"/>
  <c r="D59" i="4" s="1"/>
  <c r="B94" i="4"/>
  <c r="D94" i="4" s="1"/>
  <c r="B128" i="4"/>
  <c r="D128" i="4" s="1"/>
  <c r="B162" i="4"/>
  <c r="D162" i="4" s="1"/>
  <c r="B196" i="4"/>
  <c r="D196" i="4" s="1"/>
  <c r="B230" i="4"/>
  <c r="D230" i="4" s="1"/>
  <c r="B264" i="4"/>
  <c r="D264" i="4" s="1"/>
  <c r="B299" i="4"/>
  <c r="D299" i="4" s="1"/>
  <c r="B333" i="4"/>
  <c r="B367" i="4"/>
  <c r="D367" i="4" s="1"/>
  <c r="B401" i="4"/>
  <c r="D401" i="4" s="1"/>
  <c r="B435" i="4"/>
  <c r="D435" i="4" s="1"/>
  <c r="B469" i="4"/>
  <c r="D469" i="4" s="1"/>
  <c r="C309" i="4"/>
  <c r="C504" i="4"/>
  <c r="C592" i="4"/>
  <c r="C661" i="4"/>
  <c r="C721" i="4"/>
  <c r="C781" i="4"/>
  <c r="C831" i="4"/>
  <c r="C874" i="4"/>
  <c r="C915" i="4"/>
  <c r="C952" i="4"/>
  <c r="C989" i="4"/>
  <c r="B25" i="4"/>
  <c r="D25" i="4" s="1"/>
  <c r="B60" i="4"/>
  <c r="D60" i="4" s="1"/>
  <c r="B95" i="4"/>
  <c r="D95" i="4" s="1"/>
  <c r="B129" i="4"/>
  <c r="D129" i="4" s="1"/>
  <c r="B163" i="4"/>
  <c r="B197" i="4"/>
  <c r="D197" i="4" s="1"/>
  <c r="C314" i="4"/>
  <c r="C506" i="4"/>
  <c r="C597" i="4"/>
  <c r="C663" i="4"/>
  <c r="C725" i="4"/>
  <c r="C782" i="4"/>
  <c r="C832" i="4"/>
  <c r="C875" i="4"/>
  <c r="C916" i="4"/>
  <c r="C953" i="4"/>
  <c r="C991" i="4"/>
  <c r="B26" i="4"/>
  <c r="D26" i="4" s="1"/>
  <c r="B61" i="4"/>
  <c r="B96" i="4"/>
  <c r="D96" i="4" s="1"/>
  <c r="B130" i="4"/>
  <c r="D130" i="4" s="1"/>
  <c r="B164" i="4"/>
  <c r="D164" i="4" s="1"/>
  <c r="B198" i="4"/>
  <c r="B232" i="4"/>
  <c r="D232" i="4" s="1"/>
  <c r="B267" i="4"/>
  <c r="B301" i="4"/>
  <c r="B335" i="4"/>
  <c r="D335" i="4" s="1"/>
  <c r="C347" i="4"/>
  <c r="C507" i="4"/>
  <c r="C599" i="4"/>
  <c r="C665" i="4"/>
  <c r="C728" i="4"/>
  <c r="C783" i="4"/>
  <c r="D782" i="11" s="1"/>
  <c r="C834" i="4"/>
  <c r="C876" i="4"/>
  <c r="D875" i="11" s="1"/>
  <c r="C917" i="4"/>
  <c r="C954" i="4"/>
  <c r="C992" i="4"/>
  <c r="B27" i="4"/>
  <c r="D27" i="4" s="1"/>
  <c r="B62" i="4"/>
  <c r="D62" i="4" s="1"/>
  <c r="B97" i="4"/>
  <c r="B131" i="4"/>
  <c r="D131" i="4" s="1"/>
  <c r="B165" i="4"/>
  <c r="D165" i="4" s="1"/>
  <c r="B199" i="4"/>
  <c r="D199" i="4" s="1"/>
  <c r="B234" i="4"/>
  <c r="B268" i="4"/>
  <c r="B302" i="4"/>
  <c r="D302" i="4" s="1"/>
  <c r="B336" i="4"/>
  <c r="B370" i="4"/>
  <c r="D370" i="4" s="1"/>
  <c r="B404" i="4"/>
  <c r="D404" i="4" s="1"/>
  <c r="B438" i="4"/>
  <c r="D438" i="4" s="1"/>
  <c r="B472" i="4"/>
  <c r="D472" i="4" s="1"/>
  <c r="B506" i="4"/>
  <c r="B540" i="4"/>
  <c r="B574" i="4"/>
  <c r="D574" i="4" s="1"/>
  <c r="B608" i="4"/>
  <c r="B642" i="4"/>
  <c r="B676" i="4"/>
  <c r="D676" i="4" s="1"/>
  <c r="B710" i="4"/>
  <c r="D710" i="4" s="1"/>
  <c r="B744" i="4"/>
  <c r="D744" i="4" s="1"/>
  <c r="B779" i="4"/>
  <c r="B814" i="4"/>
  <c r="D814" i="4" s="1"/>
  <c r="B848" i="4"/>
  <c r="B882" i="4"/>
  <c r="D882" i="4" s="1"/>
  <c r="C353" i="4"/>
  <c r="D352" i="11" s="1"/>
  <c r="C516" i="4"/>
  <c r="C603" i="4"/>
  <c r="C667" i="4"/>
  <c r="D666" i="11" s="1"/>
  <c r="C729" i="4"/>
  <c r="C784" i="4"/>
  <c r="D783" i="11" s="1"/>
  <c r="C836" i="4"/>
  <c r="D835" i="11" s="1"/>
  <c r="C878" i="4"/>
  <c r="D877" i="11" s="1"/>
  <c r="C918" i="4"/>
  <c r="C956" i="4"/>
  <c r="D955" i="11" s="1"/>
  <c r="C993" i="4"/>
  <c r="B28" i="4"/>
  <c r="D28" i="4" s="1"/>
  <c r="B63" i="4"/>
  <c r="B98" i="4"/>
  <c r="D98" i="4" s="1"/>
  <c r="B132" i="4"/>
  <c r="D132" i="4" s="1"/>
  <c r="B166" i="4"/>
  <c r="B200" i="4"/>
  <c r="D200" i="4" s="1"/>
  <c r="B235" i="4"/>
  <c r="D235" i="4" s="1"/>
  <c r="B269" i="4"/>
  <c r="D269" i="4" s="1"/>
  <c r="B303" i="4"/>
  <c r="D303" i="4" s="1"/>
  <c r="B337" i="4"/>
  <c r="B371" i="4"/>
  <c r="D371" i="4" s="1"/>
  <c r="B405" i="4"/>
  <c r="B439" i="4"/>
  <c r="D439" i="4" s="1"/>
  <c r="B473" i="4"/>
  <c r="B507" i="4"/>
  <c r="D507" i="4" s="1"/>
  <c r="B541" i="4"/>
  <c r="D541" i="4" s="1"/>
  <c r="B575" i="4"/>
  <c r="B609" i="4"/>
  <c r="B643" i="4"/>
  <c r="B677" i="4"/>
  <c r="C386" i="4"/>
  <c r="C519" i="4"/>
  <c r="C604" i="4"/>
  <c r="C669" i="4"/>
  <c r="D668" i="11" s="1"/>
  <c r="C731" i="4"/>
  <c r="C785" i="4"/>
  <c r="C838" i="4"/>
  <c r="D837" i="11" s="1"/>
  <c r="C879" i="4"/>
  <c r="C919" i="4"/>
  <c r="C958" i="4"/>
  <c r="C994" i="4"/>
  <c r="B29" i="4"/>
  <c r="D29" i="4" s="1"/>
  <c r="B64" i="4"/>
  <c r="D64" i="4" s="1"/>
  <c r="B99" i="4"/>
  <c r="D99" i="4" s="1"/>
  <c r="B133" i="4"/>
  <c r="D133" i="4" s="1"/>
  <c r="B167" i="4"/>
  <c r="D167" i="4" s="1"/>
  <c r="B202" i="4"/>
  <c r="D202" i="4" s="1"/>
  <c r="B236" i="4"/>
  <c r="B270" i="4"/>
  <c r="D270" i="4" s="1"/>
  <c r="B304" i="4"/>
  <c r="D304" i="4" s="1"/>
  <c r="B338" i="4"/>
  <c r="D338" i="4" s="1"/>
  <c r="B372" i="4"/>
  <c r="D372" i="4" s="1"/>
  <c r="B406" i="4"/>
  <c r="D406" i="4" s="1"/>
  <c r="B440" i="4"/>
  <c r="B474" i="4"/>
  <c r="D474" i="4" s="1"/>
  <c r="B508" i="4"/>
  <c r="D508" i="4" s="1"/>
  <c r="B542" i="4"/>
  <c r="B576" i="4"/>
  <c r="B610" i="4"/>
  <c r="B644" i="4"/>
  <c r="B678" i="4"/>
  <c r="B712" i="4"/>
  <c r="B748" i="4"/>
  <c r="B782" i="4"/>
  <c r="D782" i="4" s="1"/>
  <c r="B816" i="4"/>
  <c r="B850" i="4"/>
  <c r="D850" i="4" s="1"/>
  <c r="B884" i="4"/>
  <c r="B918" i="4"/>
  <c r="B952" i="4"/>
  <c r="D952" i="4" s="1"/>
  <c r="B986" i="4"/>
  <c r="D986" i="4" s="1"/>
  <c r="C392" i="4"/>
  <c r="C523" i="4"/>
  <c r="C605" i="4"/>
  <c r="C673" i="4"/>
  <c r="C733" i="4"/>
  <c r="C787" i="4"/>
  <c r="C840" i="4"/>
  <c r="D839" i="11" s="1"/>
  <c r="C393" i="4"/>
  <c r="D392" i="11" s="1"/>
  <c r="C525" i="4"/>
  <c r="C608" i="4"/>
  <c r="C674" i="4"/>
  <c r="C735" i="4"/>
  <c r="C788" i="4"/>
  <c r="C841" i="4"/>
  <c r="D840" i="11" s="1"/>
  <c r="C881" i="4"/>
  <c r="C921" i="4"/>
  <c r="C960" i="4"/>
  <c r="C996" i="4"/>
  <c r="B31" i="4"/>
  <c r="D31" i="4" s="1"/>
  <c r="B66" i="4"/>
  <c r="B101" i="4"/>
  <c r="D101" i="4" s="1"/>
  <c r="B135" i="4"/>
  <c r="B170" i="4"/>
  <c r="D170" i="4" s="1"/>
  <c r="B204" i="4"/>
  <c r="D204" i="4" s="1"/>
  <c r="B238" i="4"/>
  <c r="D238" i="4" s="1"/>
  <c r="B272" i="4"/>
  <c r="D272" i="4" s="1"/>
  <c r="B306" i="4"/>
  <c r="D306" i="4" s="1"/>
  <c r="B340" i="4"/>
  <c r="D340" i="4" s="1"/>
  <c r="B374" i="4"/>
  <c r="D374" i="4" s="1"/>
  <c r="B408" i="4"/>
  <c r="B442" i="4"/>
  <c r="D442" i="4" s="1"/>
  <c r="B476" i="4"/>
  <c r="D476" i="4" s="1"/>
  <c r="B510" i="4"/>
  <c r="D510" i="4" s="1"/>
  <c r="B544" i="4"/>
  <c r="D544" i="4" s="1"/>
  <c r="B578" i="4"/>
  <c r="B612" i="4"/>
  <c r="D612" i="4" s="1"/>
  <c r="B646" i="4"/>
  <c r="D646" i="4" s="1"/>
  <c r="B682" i="4"/>
  <c r="D682" i="4" s="1"/>
  <c r="B716" i="4"/>
  <c r="D716" i="4" s="1"/>
  <c r="B750" i="4"/>
  <c r="B784" i="4"/>
  <c r="B818" i="4"/>
  <c r="D818" i="4" s="1"/>
  <c r="B852" i="4"/>
  <c r="B886" i="4"/>
  <c r="D886" i="4" s="1"/>
  <c r="B920" i="4"/>
  <c r="C411" i="4"/>
  <c r="C529" i="4"/>
  <c r="C609" i="4"/>
  <c r="D608" i="11" s="1"/>
  <c r="C675" i="4"/>
  <c r="C737" i="4"/>
  <c r="C791" i="4"/>
  <c r="C842" i="4"/>
  <c r="C883" i="4"/>
  <c r="C923" i="4"/>
  <c r="C961" i="4"/>
  <c r="C997" i="4"/>
  <c r="B32" i="4"/>
  <c r="D32" i="4" s="1"/>
  <c r="B68" i="4"/>
  <c r="D68" i="4" s="1"/>
  <c r="B102" i="4"/>
  <c r="D102" i="4" s="1"/>
  <c r="B136" i="4"/>
  <c r="D136" i="4" s="1"/>
  <c r="B171" i="4"/>
  <c r="B205" i="4"/>
  <c r="D205" i="4" s="1"/>
  <c r="B239" i="4"/>
  <c r="D239" i="4" s="1"/>
  <c r="B273" i="4"/>
  <c r="D273" i="4" s="1"/>
  <c r="B307" i="4"/>
  <c r="D307" i="4" s="1"/>
  <c r="B341" i="4"/>
  <c r="C421" i="4"/>
  <c r="D420" i="11" s="1"/>
  <c r="C533" i="4"/>
  <c r="D532" i="11" s="1"/>
  <c r="C610" i="4"/>
  <c r="D609" i="11" s="1"/>
  <c r="C678" i="4"/>
  <c r="C741" i="4"/>
  <c r="D740" i="11" s="1"/>
  <c r="C794" i="4"/>
  <c r="C843" i="4"/>
  <c r="C884" i="4"/>
  <c r="C925" i="4"/>
  <c r="C962" i="4"/>
  <c r="C998" i="4"/>
  <c r="D997" i="11" s="1"/>
  <c r="B33" i="4"/>
  <c r="D33" i="4" s="1"/>
  <c r="B69" i="4"/>
  <c r="D69" i="4" s="1"/>
  <c r="B103" i="4"/>
  <c r="D103" i="4" s="1"/>
  <c r="B138" i="4"/>
  <c r="D138" i="4" s="1"/>
  <c r="B172" i="4"/>
  <c r="B206" i="4"/>
  <c r="B240" i="4"/>
  <c r="D240" i="4" s="1"/>
  <c r="B274" i="4"/>
  <c r="D274" i="4" s="1"/>
  <c r="B308" i="4"/>
  <c r="B342" i="4"/>
  <c r="B376" i="4"/>
  <c r="B410" i="4"/>
  <c r="D410" i="4" s="1"/>
  <c r="B444" i="4"/>
  <c r="D444" i="4" s="1"/>
  <c r="B478" i="4"/>
  <c r="D478" i="4" s="1"/>
  <c r="B512" i="4"/>
  <c r="D512" i="4" s="1"/>
  <c r="B546" i="4"/>
  <c r="B580" i="4"/>
  <c r="D580" i="4" s="1"/>
  <c r="B615" i="4"/>
  <c r="B650" i="4"/>
  <c r="D650" i="4" s="1"/>
  <c r="B684" i="4"/>
  <c r="B718" i="4"/>
  <c r="D718" i="4" s="1"/>
  <c r="B752" i="4"/>
  <c r="B786" i="4"/>
  <c r="D786" i="4" s="1"/>
  <c r="B820" i="4"/>
  <c r="B854" i="4"/>
  <c r="B888" i="4"/>
  <c r="D888" i="4" s="1"/>
  <c r="B922" i="4"/>
  <c r="D922" i="4" s="1"/>
  <c r="B956" i="4"/>
  <c r="C424" i="4"/>
  <c r="D423" i="11" s="1"/>
  <c r="C534" i="4"/>
  <c r="C611" i="4"/>
  <c r="C679" i="4"/>
  <c r="D678" i="11" s="1"/>
  <c r="C742" i="4"/>
  <c r="C795" i="4"/>
  <c r="C845" i="4"/>
  <c r="C885" i="4"/>
  <c r="D884" i="11" s="1"/>
  <c r="C425" i="4"/>
  <c r="C537" i="4"/>
  <c r="C613" i="4"/>
  <c r="C680" i="4"/>
  <c r="D679" i="11" s="1"/>
  <c r="C743" i="4"/>
  <c r="C797" i="4"/>
  <c r="C846" i="4"/>
  <c r="D845" i="11" s="1"/>
  <c r="C886" i="4"/>
  <c r="C927" i="4"/>
  <c r="C964" i="4"/>
  <c r="C1000" i="4"/>
  <c r="B36" i="4"/>
  <c r="B71" i="4"/>
  <c r="B106" i="4"/>
  <c r="D106" i="4" s="1"/>
  <c r="B140" i="4"/>
  <c r="B174" i="4"/>
  <c r="D174" i="4" s="1"/>
  <c r="B208" i="4"/>
  <c r="D208" i="4" s="1"/>
  <c r="B242" i="4"/>
  <c r="D242" i="4" s="1"/>
  <c r="B276" i="4"/>
  <c r="D276" i="4" s="1"/>
  <c r="B310" i="4"/>
  <c r="B344" i="4"/>
  <c r="D344" i="4" s="1"/>
  <c r="B378" i="4"/>
  <c r="D378" i="4" s="1"/>
  <c r="B412" i="4"/>
  <c r="D412" i="4" s="1"/>
  <c r="C426" i="4"/>
  <c r="C538" i="4"/>
  <c r="C614" i="4"/>
  <c r="D613" i="11" s="1"/>
  <c r="C681" i="4"/>
  <c r="D680" i="11" s="1"/>
  <c r="C746" i="4"/>
  <c r="C798" i="4"/>
  <c r="C847" i="4"/>
  <c r="C887" i="4"/>
  <c r="C928" i="4"/>
  <c r="C965" i="4"/>
  <c r="C1001" i="4"/>
  <c r="D1000" i="11" s="1"/>
  <c r="B37" i="4"/>
  <c r="B72" i="4"/>
  <c r="D72" i="4" s="1"/>
  <c r="B107" i="4"/>
  <c r="B141" i="4"/>
  <c r="D141" i="4" s="1"/>
  <c r="B175" i="4"/>
  <c r="D175" i="4" s="1"/>
  <c r="C429" i="4"/>
  <c r="D428" i="11" s="1"/>
  <c r="C539" i="4"/>
  <c r="C616" i="4"/>
  <c r="C683" i="4"/>
  <c r="D682" i="11" s="1"/>
  <c r="C747" i="4"/>
  <c r="D746" i="11" s="1"/>
  <c r="C799" i="4"/>
  <c r="C848" i="4"/>
  <c r="D847" i="11" s="1"/>
  <c r="C888" i="4"/>
  <c r="C929" i="4"/>
  <c r="C966" i="4"/>
  <c r="C2" i="4"/>
  <c r="B38" i="4"/>
  <c r="D38" i="4" s="1"/>
  <c r="B74" i="4"/>
  <c r="D74" i="4" s="1"/>
  <c r="B108" i="4"/>
  <c r="D108" i="4" s="1"/>
  <c r="B142" i="4"/>
  <c r="D142" i="4" s="1"/>
  <c r="B176" i="4"/>
  <c r="D176" i="4" s="1"/>
  <c r="B210" i="4"/>
  <c r="D210" i="4" s="1"/>
  <c r="B244" i="4"/>
  <c r="D244" i="4" s="1"/>
  <c r="B278" i="4"/>
  <c r="D278" i="4" s="1"/>
  <c r="B312" i="4"/>
  <c r="D312" i="4" s="1"/>
  <c r="B346" i="4"/>
  <c r="D346" i="4" s="1"/>
  <c r="B380" i="4"/>
  <c r="D380" i="4" s="1"/>
  <c r="B414" i="4"/>
  <c r="D414" i="4" s="1"/>
  <c r="B448" i="4"/>
  <c r="B483" i="4"/>
  <c r="D483" i="4" s="1"/>
  <c r="B517" i="4"/>
  <c r="D517" i="4" s="1"/>
  <c r="B551" i="4"/>
  <c r="B586" i="4"/>
  <c r="D586" i="4" s="1"/>
  <c r="B620" i="4"/>
  <c r="B654" i="4"/>
  <c r="B688" i="4"/>
  <c r="D688" i="4" s="1"/>
  <c r="B722" i="4"/>
  <c r="B756" i="4"/>
  <c r="D756" i="4" s="1"/>
  <c r="B790" i="4"/>
  <c r="D790" i="4" s="1"/>
  <c r="B824" i="4"/>
  <c r="C430" i="4"/>
  <c r="D429" i="11" s="1"/>
  <c r="C540" i="4"/>
  <c r="C619" i="4"/>
  <c r="C684" i="4"/>
  <c r="C748" i="4"/>
  <c r="D747" i="11" s="1"/>
  <c r="C801" i="4"/>
  <c r="D800" i="11" s="1"/>
  <c r="C849" i="4"/>
  <c r="C890" i="4"/>
  <c r="D889" i="11" s="1"/>
  <c r="C930" i="4"/>
  <c r="C967" i="4"/>
  <c r="B3" i="4"/>
  <c r="D3" i="4" s="1"/>
  <c r="B39" i="4"/>
  <c r="D39" i="4" s="1"/>
  <c r="B75" i="4"/>
  <c r="D75" i="4" s="1"/>
  <c r="B109" i="4"/>
  <c r="D109" i="4" s="1"/>
  <c r="B143" i="4"/>
  <c r="D143" i="4" s="1"/>
  <c r="B177" i="4"/>
  <c r="D177" i="4" s="1"/>
  <c r="B211" i="4"/>
  <c r="D211" i="4" s="1"/>
  <c r="B245" i="4"/>
  <c r="D245" i="4" s="1"/>
  <c r="B279" i="4"/>
  <c r="D279" i="4" s="1"/>
  <c r="B313" i="4"/>
  <c r="D313" i="4" s="1"/>
  <c r="C444" i="4"/>
  <c r="C542" i="4"/>
  <c r="D541" i="11" s="1"/>
  <c r="C622" i="4"/>
  <c r="C686" i="4"/>
  <c r="C749" i="4"/>
  <c r="C803" i="4"/>
  <c r="C851" i="4"/>
  <c r="C892" i="4"/>
  <c r="C931" i="4"/>
  <c r="C968" i="4"/>
  <c r="B4" i="4"/>
  <c r="D4" i="4" s="1"/>
  <c r="B40" i="4"/>
  <c r="D40" i="4" s="1"/>
  <c r="B76" i="4"/>
  <c r="D76" i="4" s="1"/>
  <c r="B110" i="4"/>
  <c r="D110" i="4" s="1"/>
  <c r="B144" i="4"/>
  <c r="D144" i="4" s="1"/>
  <c r="B178" i="4"/>
  <c r="D178" i="4" s="1"/>
  <c r="B212" i="4"/>
  <c r="D212" i="4" s="1"/>
  <c r="B246" i="4"/>
  <c r="D246" i="4" s="1"/>
  <c r="B280" i="4"/>
  <c r="D280" i="4" s="1"/>
  <c r="B314" i="4"/>
  <c r="D314" i="4" s="1"/>
  <c r="B348" i="4"/>
  <c r="D348" i="4" s="1"/>
  <c r="B382" i="4"/>
  <c r="D382" i="4" s="1"/>
  <c r="B417" i="4"/>
  <c r="D417" i="4" s="1"/>
  <c r="B451" i="4"/>
  <c r="D451" i="4" s="1"/>
  <c r="B485" i="4"/>
  <c r="D485" i="4" s="1"/>
  <c r="C449" i="4"/>
  <c r="D448" i="11" s="1"/>
  <c r="C543" i="4"/>
  <c r="C623" i="4"/>
  <c r="C689" i="4"/>
  <c r="C750" i="4"/>
  <c r="D749" i="11" s="1"/>
  <c r="C807" i="4"/>
  <c r="C852" i="4"/>
  <c r="C893" i="4"/>
  <c r="D892" i="11" s="1"/>
  <c r="C932" i="4"/>
  <c r="C970" i="4"/>
  <c r="B5" i="4"/>
  <c r="D5" i="4" s="1"/>
  <c r="B42" i="4"/>
  <c r="D42" i="4" s="1"/>
  <c r="B77" i="4"/>
  <c r="D77" i="4" s="1"/>
  <c r="B111" i="4"/>
  <c r="D111" i="4" s="1"/>
  <c r="B145" i="4"/>
  <c r="D145" i="4" s="1"/>
  <c r="B179" i="4"/>
  <c r="D179" i="4" s="1"/>
  <c r="B213" i="4"/>
  <c r="B247" i="4"/>
  <c r="D247" i="4" s="1"/>
  <c r="B281" i="4"/>
  <c r="D281" i="4" s="1"/>
  <c r="C451" i="4"/>
  <c r="C552" i="4"/>
  <c r="C625" i="4"/>
  <c r="C695" i="4"/>
  <c r="C751" i="4"/>
  <c r="C808" i="4"/>
  <c r="D807" i="11" s="1"/>
  <c r="C853" i="4"/>
  <c r="C894" i="4"/>
  <c r="C933" i="4"/>
  <c r="C971" i="4"/>
  <c r="B6" i="4"/>
  <c r="D6" i="4" s="1"/>
  <c r="B43" i="4"/>
  <c r="D43" i="4" s="1"/>
  <c r="B78" i="4"/>
  <c r="D78" i="4" s="1"/>
  <c r="C458" i="4"/>
  <c r="C555" i="4"/>
  <c r="C630" i="4"/>
  <c r="C696" i="4"/>
  <c r="C752" i="4"/>
  <c r="D751" i="11" s="1"/>
  <c r="C809" i="4"/>
  <c r="D808" i="11" s="1"/>
  <c r="C854" i="4"/>
  <c r="C895" i="4"/>
  <c r="C934" i="4"/>
  <c r="D933" i="11" s="1"/>
  <c r="C972" i="4"/>
  <c r="B7" i="4"/>
  <c r="B44" i="4"/>
  <c r="B79" i="4"/>
  <c r="D79" i="4" s="1"/>
  <c r="B113" i="4"/>
  <c r="B147" i="4"/>
  <c r="D147" i="4" s="1"/>
  <c r="B181" i="4"/>
  <c r="D181" i="4" s="1"/>
  <c r="B215" i="4"/>
  <c r="D215" i="4" s="1"/>
  <c r="B249" i="4"/>
  <c r="D249" i="4" s="1"/>
  <c r="B283" i="4"/>
  <c r="D283" i="4" s="1"/>
  <c r="B318" i="4"/>
  <c r="D318" i="4" s="1"/>
  <c r="B352" i="4"/>
  <c r="D352" i="4" s="1"/>
  <c r="B386" i="4"/>
  <c r="B420" i="4"/>
  <c r="D420" i="4" s="1"/>
  <c r="B454" i="4"/>
  <c r="D454" i="4" s="1"/>
  <c r="C461" i="4"/>
  <c r="C559" i="4"/>
  <c r="C632" i="4"/>
  <c r="D631" i="11" s="1"/>
  <c r="C698" i="4"/>
  <c r="C753" i="4"/>
  <c r="C812" i="4"/>
  <c r="C855" i="4"/>
  <c r="D854" i="11" s="1"/>
  <c r="C896" i="4"/>
  <c r="C935" i="4"/>
  <c r="C973" i="4"/>
  <c r="D972" i="11" s="1"/>
  <c r="B8" i="4"/>
  <c r="D8" i="4" s="1"/>
  <c r="B45" i="4"/>
  <c r="D45" i="4" s="1"/>
  <c r="B80" i="4"/>
  <c r="D80" i="4" s="1"/>
  <c r="B114" i="4"/>
  <c r="D114" i="4" s="1"/>
  <c r="B148" i="4"/>
  <c r="D148" i="4" s="1"/>
  <c r="B182" i="4"/>
  <c r="B216" i="4"/>
  <c r="D216" i="4" s="1"/>
  <c r="B250" i="4"/>
  <c r="D250" i="4" s="1"/>
  <c r="B285" i="4"/>
  <c r="B319" i="4"/>
  <c r="D319" i="4" s="1"/>
  <c r="B353" i="4"/>
  <c r="B387" i="4"/>
  <c r="B421" i="4"/>
  <c r="B455" i="4"/>
  <c r="B490" i="4"/>
  <c r="B524" i="4"/>
  <c r="B558" i="4"/>
  <c r="D558" i="4" s="1"/>
  <c r="B592" i="4"/>
  <c r="B626" i="4"/>
  <c r="D626" i="4" s="1"/>
  <c r="B660" i="4"/>
  <c r="B694" i="4"/>
  <c r="D694" i="4" s="1"/>
  <c r="B728" i="4"/>
  <c r="D728" i="4" s="1"/>
  <c r="B762" i="4"/>
  <c r="D762" i="4" s="1"/>
  <c r="C462" i="4"/>
  <c r="C561" i="4"/>
  <c r="C634" i="4"/>
  <c r="D633" i="11" s="1"/>
  <c r="C700" i="4"/>
  <c r="C755" i="4"/>
  <c r="D754" i="11" s="1"/>
  <c r="C813" i="4"/>
  <c r="D812" i="11" s="1"/>
  <c r="C857" i="4"/>
  <c r="C897" i="4"/>
  <c r="C937" i="4"/>
  <c r="D936" i="11" s="1"/>
  <c r="C974" i="4"/>
  <c r="D973" i="11" s="1"/>
  <c r="B10" i="4"/>
  <c r="D10" i="4" s="1"/>
  <c r="B46" i="4"/>
  <c r="D46" i="4" s="1"/>
  <c r="B81" i="4"/>
  <c r="D81" i="4" s="1"/>
  <c r="B115" i="4"/>
  <c r="D115" i="4" s="1"/>
  <c r="B149" i="4"/>
  <c r="D149" i="4" s="1"/>
  <c r="C463" i="4"/>
  <c r="D462" i="11" s="1"/>
  <c r="C568" i="4"/>
  <c r="C638" i="4"/>
  <c r="C702" i="4"/>
  <c r="D701" i="11" s="1"/>
  <c r="C758" i="4"/>
  <c r="C814" i="4"/>
  <c r="C859" i="4"/>
  <c r="C898" i="4"/>
  <c r="C938" i="4"/>
  <c r="C975" i="4"/>
  <c r="D974" i="11" s="1"/>
  <c r="B11" i="4"/>
  <c r="D11" i="4" s="1"/>
  <c r="B47" i="4"/>
  <c r="D47" i="4" s="1"/>
  <c r="B82" i="4"/>
  <c r="B116" i="4"/>
  <c r="D116" i="4" s="1"/>
  <c r="B150" i="4"/>
  <c r="B184" i="4"/>
  <c r="D184" i="4" s="1"/>
  <c r="B219" i="4"/>
  <c r="D219" i="4" s="1"/>
  <c r="B253" i="4"/>
  <c r="B287" i="4"/>
  <c r="D287" i="4" s="1"/>
  <c r="B321" i="4"/>
  <c r="D321" i="4" s="1"/>
  <c r="B355" i="4"/>
  <c r="D355" i="4" s="1"/>
  <c r="B389" i="4"/>
  <c r="D389" i="4" s="1"/>
  <c r="B214" i="4"/>
  <c r="D214" i="4" s="1"/>
  <c r="B358" i="4"/>
  <c r="D358" i="4" s="1"/>
  <c r="B443" i="4"/>
  <c r="B505" i="4"/>
  <c r="B560" i="4"/>
  <c r="D560" i="4" s="1"/>
  <c r="B618" i="4"/>
  <c r="D618" i="4" s="1"/>
  <c r="B665" i="4"/>
  <c r="D665" i="4" s="1"/>
  <c r="B720" i="4"/>
  <c r="D720" i="4" s="1"/>
  <c r="B766" i="4"/>
  <c r="D766" i="4" s="1"/>
  <c r="B817" i="4"/>
  <c r="B862" i="4"/>
  <c r="D862" i="4" s="1"/>
  <c r="B908" i="4"/>
  <c r="B217" i="4"/>
  <c r="B364" i="4"/>
  <c r="D364" i="4" s="1"/>
  <c r="B445" i="4"/>
  <c r="B509" i="4"/>
  <c r="D509" i="4" s="1"/>
  <c r="B561" i="4"/>
  <c r="B619" i="4"/>
  <c r="D619" i="4" s="1"/>
  <c r="B669" i="4"/>
  <c r="B721" i="4"/>
  <c r="B767" i="4"/>
  <c r="D767" i="4" s="1"/>
  <c r="B819" i="4"/>
  <c r="D819" i="4" s="1"/>
  <c r="B863" i="4"/>
  <c r="D863" i="4" s="1"/>
  <c r="B909" i="4"/>
  <c r="B953" i="4"/>
  <c r="D953" i="4" s="1"/>
  <c r="B992" i="4"/>
  <c r="D992" i="4" s="1"/>
  <c r="B231" i="4"/>
  <c r="D231" i="4" s="1"/>
  <c r="B368" i="4"/>
  <c r="B446" i="4"/>
  <c r="D446" i="4" s="1"/>
  <c r="B511" i="4"/>
  <c r="D511" i="4" s="1"/>
  <c r="B562" i="4"/>
  <c r="D562" i="4" s="1"/>
  <c r="B621" i="4"/>
  <c r="D621" i="4" s="1"/>
  <c r="B670" i="4"/>
  <c r="D670" i="4" s="1"/>
  <c r="B723" i="4"/>
  <c r="D723" i="4" s="1"/>
  <c r="B771" i="4"/>
  <c r="B821" i="4"/>
  <c r="D821" i="4" s="1"/>
  <c r="B864" i="4"/>
  <c r="D864" i="4" s="1"/>
  <c r="B237" i="4"/>
  <c r="D237" i="4" s="1"/>
  <c r="B369" i="4"/>
  <c r="D369" i="4" s="1"/>
  <c r="B447" i="4"/>
  <c r="D447" i="4" s="1"/>
  <c r="B513" i="4"/>
  <c r="D513" i="4" s="1"/>
  <c r="B563" i="4"/>
  <c r="D563" i="4" s="1"/>
  <c r="B622" i="4"/>
  <c r="D622" i="4" s="1"/>
  <c r="B671" i="4"/>
  <c r="D671" i="4" s="1"/>
  <c r="B724" i="4"/>
  <c r="D724" i="4" s="1"/>
  <c r="B772" i="4"/>
  <c r="B822" i="4"/>
  <c r="B865" i="4"/>
  <c r="B913" i="4"/>
  <c r="D913" i="4" s="1"/>
  <c r="B955" i="4"/>
  <c r="B994" i="4"/>
  <c r="B241" i="4"/>
  <c r="D241" i="4" s="1"/>
  <c r="B373" i="4"/>
  <c r="D373" i="4" s="1"/>
  <c r="B450" i="4"/>
  <c r="D450" i="4" s="1"/>
  <c r="B514" i="4"/>
  <c r="D514" i="4" s="1"/>
  <c r="B568" i="4"/>
  <c r="B623" i="4"/>
  <c r="B673" i="4"/>
  <c r="D673" i="4" s="1"/>
  <c r="B725" i="4"/>
  <c r="D725" i="4" s="1"/>
  <c r="B773" i="4"/>
  <c r="B823" i="4"/>
  <c r="D823" i="4" s="1"/>
  <c r="B866" i="4"/>
  <c r="D866" i="4" s="1"/>
  <c r="B957" i="4"/>
  <c r="D957" i="4" s="1"/>
  <c r="B995" i="4"/>
  <c r="B243" i="4"/>
  <c r="D243" i="4" s="1"/>
  <c r="B375" i="4"/>
  <c r="D375" i="4" s="1"/>
  <c r="B452" i="4"/>
  <c r="D452" i="4" s="1"/>
  <c r="B516" i="4"/>
  <c r="D516" i="4" s="1"/>
  <c r="B569" i="4"/>
  <c r="D569" i="4" s="1"/>
  <c r="B624" i="4"/>
  <c r="D624" i="4" s="1"/>
  <c r="B674" i="4"/>
  <c r="D674" i="4" s="1"/>
  <c r="B726" i="4"/>
  <c r="D726" i="4" s="1"/>
  <c r="B775" i="4"/>
  <c r="B825" i="4"/>
  <c r="D825" i="4" s="1"/>
  <c r="B867" i="4"/>
  <c r="D867" i="4" s="1"/>
  <c r="B915" i="4"/>
  <c r="B958" i="4"/>
  <c r="B996" i="4"/>
  <c r="D996" i="4" s="1"/>
  <c r="B248" i="4"/>
  <c r="D248" i="4" s="1"/>
  <c r="B377" i="4"/>
  <c r="B453" i="4"/>
  <c r="D453" i="4" s="1"/>
  <c r="B518" i="4"/>
  <c r="B571" i="4"/>
  <c r="B625" i="4"/>
  <c r="D625" i="4" s="1"/>
  <c r="B675" i="4"/>
  <c r="B727" i="4"/>
  <c r="D727" i="4" s="1"/>
  <c r="B776" i="4"/>
  <c r="D776" i="4" s="1"/>
  <c r="B826" i="4"/>
  <c r="B868" i="4"/>
  <c r="D868" i="4" s="1"/>
  <c r="B916" i="4"/>
  <c r="B959" i="4"/>
  <c r="B997" i="4"/>
  <c r="B252" i="4"/>
  <c r="D252" i="4" s="1"/>
  <c r="B379" i="4"/>
  <c r="D379" i="4" s="1"/>
  <c r="B456" i="4"/>
  <c r="D456" i="4" s="1"/>
  <c r="B519" i="4"/>
  <c r="B572" i="4"/>
  <c r="D572" i="4" s="1"/>
  <c r="B627" i="4"/>
  <c r="D627" i="4" s="1"/>
  <c r="B679" i="4"/>
  <c r="B729" i="4"/>
  <c r="D729" i="4" s="1"/>
  <c r="B778" i="4"/>
  <c r="B827" i="4"/>
  <c r="D827" i="4" s="1"/>
  <c r="B869" i="4"/>
  <c r="D869" i="4" s="1"/>
  <c r="B917" i="4"/>
  <c r="B960" i="4"/>
  <c r="B998" i="4"/>
  <c r="C880" i="4"/>
  <c r="B256" i="4"/>
  <c r="B381" i="4"/>
  <c r="B458" i="4"/>
  <c r="D458" i="4" s="1"/>
  <c r="B520" i="4"/>
  <c r="D520" i="4" s="1"/>
  <c r="B573" i="4"/>
  <c r="B628" i="4"/>
  <c r="D628" i="4" s="1"/>
  <c r="B683" i="4"/>
  <c r="B730" i="4"/>
  <c r="D730" i="4" s="1"/>
  <c r="B781" i="4"/>
  <c r="D781" i="4" s="1"/>
  <c r="B828" i="4"/>
  <c r="D828" i="4" s="1"/>
  <c r="B874" i="4"/>
  <c r="D874" i="4" s="1"/>
  <c r="B919" i="4"/>
  <c r="B961" i="4"/>
  <c r="B999" i="4"/>
  <c r="D999" i="4" s="1"/>
  <c r="C920" i="4"/>
  <c r="B266" i="4"/>
  <c r="D266" i="4" s="1"/>
  <c r="B384" i="4"/>
  <c r="B460" i="4"/>
  <c r="D460" i="4" s="1"/>
  <c r="B522" i="4"/>
  <c r="D522" i="4" s="1"/>
  <c r="B577" i="4"/>
  <c r="D577" i="4" s="1"/>
  <c r="B629" i="4"/>
  <c r="D629" i="4" s="1"/>
  <c r="B685" i="4"/>
  <c r="D685" i="4" s="1"/>
  <c r="B731" i="4"/>
  <c r="D731" i="4" s="1"/>
  <c r="B783" i="4"/>
  <c r="B829" i="4"/>
  <c r="D829" i="4" s="1"/>
  <c r="C926" i="4"/>
  <c r="D925" i="11" s="1"/>
  <c r="B271" i="4"/>
  <c r="D271" i="4" s="1"/>
  <c r="B385" i="4"/>
  <c r="D385" i="4" s="1"/>
  <c r="B461" i="4"/>
  <c r="B523" i="4"/>
  <c r="D523" i="4" s="1"/>
  <c r="B579" i="4"/>
  <c r="D579" i="4" s="1"/>
  <c r="B630" i="4"/>
  <c r="B686" i="4"/>
  <c r="B732" i="4"/>
  <c r="D732" i="4" s="1"/>
  <c r="B785" i="4"/>
  <c r="D785" i="4" s="1"/>
  <c r="B830" i="4"/>
  <c r="B876" i="4"/>
  <c r="C959" i="4"/>
  <c r="B275" i="4"/>
  <c r="D275" i="4" s="1"/>
  <c r="B388" i="4"/>
  <c r="D388" i="4" s="1"/>
  <c r="B466" i="4"/>
  <c r="D466" i="4" s="1"/>
  <c r="B525" i="4"/>
  <c r="D525" i="4" s="1"/>
  <c r="B582" i="4"/>
  <c r="D582" i="4" s="1"/>
  <c r="B631" i="4"/>
  <c r="D631" i="4" s="1"/>
  <c r="B687" i="4"/>
  <c r="D687" i="4" s="1"/>
  <c r="B733" i="4"/>
  <c r="D733" i="4" s="1"/>
  <c r="B787" i="4"/>
  <c r="D787" i="4" s="1"/>
  <c r="B831" i="4"/>
  <c r="D831" i="4" s="1"/>
  <c r="B878" i="4"/>
  <c r="B924" i="4"/>
  <c r="D924" i="4" s="1"/>
  <c r="B964" i="4"/>
  <c r="D964" i="4" s="1"/>
  <c r="C963" i="4"/>
  <c r="B277" i="4"/>
  <c r="D277" i="4" s="1"/>
  <c r="B392" i="4"/>
  <c r="D392" i="4" s="1"/>
  <c r="B467" i="4"/>
  <c r="D467" i="4" s="1"/>
  <c r="B526" i="4"/>
  <c r="D526" i="4" s="1"/>
  <c r="B583" i="4"/>
  <c r="D583" i="4" s="1"/>
  <c r="B635" i="4"/>
  <c r="D635" i="4" s="1"/>
  <c r="B689" i="4"/>
  <c r="D689" i="4" s="1"/>
  <c r="B737" i="4"/>
  <c r="D737" i="4" s="1"/>
  <c r="B788" i="4"/>
  <c r="B832" i="4"/>
  <c r="D832" i="4" s="1"/>
  <c r="C995" i="4"/>
  <c r="B282" i="4"/>
  <c r="D282" i="4" s="1"/>
  <c r="B398" i="4"/>
  <c r="D398" i="4" s="1"/>
  <c r="B470" i="4"/>
  <c r="B527" i="4"/>
  <c r="B584" i="4"/>
  <c r="D584" i="4" s="1"/>
  <c r="B636" i="4"/>
  <c r="B690" i="4"/>
  <c r="D690" i="4" s="1"/>
  <c r="B738" i="4"/>
  <c r="D738" i="4" s="1"/>
  <c r="B789" i="4"/>
  <c r="D789" i="4" s="1"/>
  <c r="B833" i="4"/>
  <c r="D833" i="4" s="1"/>
  <c r="B881" i="4"/>
  <c r="B926" i="4"/>
  <c r="B966" i="4"/>
  <c r="D966" i="4" s="1"/>
  <c r="C999" i="4"/>
  <c r="B286" i="4"/>
  <c r="D286" i="4" s="1"/>
  <c r="B402" i="4"/>
  <c r="D402" i="4" s="1"/>
  <c r="B471" i="4"/>
  <c r="D471" i="4" s="1"/>
  <c r="B528" i="4"/>
  <c r="D528" i="4" s="1"/>
  <c r="B587" i="4"/>
  <c r="D587" i="4" s="1"/>
  <c r="B637" i="4"/>
  <c r="D637" i="4" s="1"/>
  <c r="B691" i="4"/>
  <c r="D691" i="4" s="1"/>
  <c r="B739" i="4"/>
  <c r="B791" i="4"/>
  <c r="D791" i="4" s="1"/>
  <c r="B834" i="4"/>
  <c r="D834" i="4" s="1"/>
  <c r="B883" i="4"/>
  <c r="B927" i="4"/>
  <c r="D927" i="4" s="1"/>
  <c r="B967" i="4"/>
  <c r="D967" i="4" s="1"/>
  <c r="B30" i="4"/>
  <c r="D30" i="4" s="1"/>
  <c r="B290" i="4"/>
  <c r="D290" i="4" s="1"/>
  <c r="B403" i="4"/>
  <c r="D403" i="4" s="1"/>
  <c r="B475" i="4"/>
  <c r="D475" i="4" s="1"/>
  <c r="B529" i="4"/>
  <c r="B588" i="4"/>
  <c r="D588" i="4" s="1"/>
  <c r="B639" i="4"/>
  <c r="D639" i="4" s="1"/>
  <c r="B692" i="4"/>
  <c r="D692" i="4" s="1"/>
  <c r="B741" i="4"/>
  <c r="B792" i="4"/>
  <c r="D792" i="4" s="1"/>
  <c r="B835" i="4"/>
  <c r="B885" i="4"/>
  <c r="B928" i="4"/>
  <c r="B968" i="4"/>
  <c r="D968" i="4" s="1"/>
  <c r="B35" i="4"/>
  <c r="D35" i="4" s="1"/>
  <c r="B300" i="4"/>
  <c r="D300" i="4" s="1"/>
  <c r="B407" i="4"/>
  <c r="D407" i="4" s="1"/>
  <c r="B477" i="4"/>
  <c r="D477" i="4" s="1"/>
  <c r="B534" i="4"/>
  <c r="B589" i="4"/>
  <c r="B640" i="4"/>
  <c r="B693" i="4"/>
  <c r="D693" i="4" s="1"/>
  <c r="B742" i="4"/>
  <c r="B793" i="4"/>
  <c r="D793" i="4" s="1"/>
  <c r="B839" i="4"/>
  <c r="D839" i="4" s="1"/>
  <c r="B887" i="4"/>
  <c r="D887" i="4" s="1"/>
  <c r="B929" i="4"/>
  <c r="B970" i="4"/>
  <c r="D970" i="4" s="1"/>
  <c r="B65" i="4"/>
  <c r="D65" i="4" s="1"/>
  <c r="B305" i="4"/>
  <c r="B409" i="4"/>
  <c r="D409" i="4" s="1"/>
  <c r="B479" i="4"/>
  <c r="D479" i="4" s="1"/>
  <c r="B535" i="4"/>
  <c r="D535" i="4" s="1"/>
  <c r="B590" i="4"/>
  <c r="D590" i="4" s="1"/>
  <c r="B641" i="4"/>
  <c r="D641" i="4" s="1"/>
  <c r="B695" i="4"/>
  <c r="B743" i="4"/>
  <c r="D743" i="4" s="1"/>
  <c r="B794" i="4"/>
  <c r="D794" i="4" s="1"/>
  <c r="B840" i="4"/>
  <c r="B889" i="4"/>
  <c r="D889" i="4" s="1"/>
  <c r="B930" i="4"/>
  <c r="B971" i="4"/>
  <c r="D971" i="4" s="1"/>
  <c r="B70" i="4"/>
  <c r="B309" i="4"/>
  <c r="D309" i="4" s="1"/>
  <c r="B411" i="4"/>
  <c r="B480" i="4"/>
  <c r="D480" i="4" s="1"/>
  <c r="B537" i="4"/>
  <c r="B591" i="4"/>
  <c r="D591" i="4" s="1"/>
  <c r="B645" i="4"/>
  <c r="D645" i="4" s="1"/>
  <c r="B696" i="4"/>
  <c r="B746" i="4"/>
  <c r="B795" i="4"/>
  <c r="B842" i="4"/>
  <c r="D842" i="4" s="1"/>
  <c r="B100" i="4"/>
  <c r="D100" i="4" s="1"/>
  <c r="B311" i="4"/>
  <c r="B413" i="4"/>
  <c r="D413" i="4" s="1"/>
  <c r="B481" i="4"/>
  <c r="D481" i="4" s="1"/>
  <c r="B538" i="4"/>
  <c r="B593" i="4"/>
  <c r="D593" i="4" s="1"/>
  <c r="B648" i="4"/>
  <c r="D648" i="4" s="1"/>
  <c r="B697" i="4"/>
  <c r="D697" i="4" s="1"/>
  <c r="B749" i="4"/>
  <c r="B796" i="4"/>
  <c r="D796" i="4" s="1"/>
  <c r="B844" i="4"/>
  <c r="D844" i="4" s="1"/>
  <c r="B104" i="4"/>
  <c r="D104" i="4" s="1"/>
  <c r="B315" i="4"/>
  <c r="D315" i="4" s="1"/>
  <c r="B415" i="4"/>
  <c r="D415" i="4" s="1"/>
  <c r="B484" i="4"/>
  <c r="D484" i="4" s="1"/>
  <c r="B539" i="4"/>
  <c r="B594" i="4"/>
  <c r="D594" i="4" s="1"/>
  <c r="B651" i="4"/>
  <c r="B698" i="4"/>
  <c r="B751" i="4"/>
  <c r="B797" i="4"/>
  <c r="B845" i="4"/>
  <c r="B112" i="4"/>
  <c r="D112" i="4" s="1"/>
  <c r="B316" i="4"/>
  <c r="D316" i="4" s="1"/>
  <c r="B418" i="4"/>
  <c r="D418" i="4" s="1"/>
  <c r="B486" i="4"/>
  <c r="D486" i="4" s="1"/>
  <c r="B543" i="4"/>
  <c r="D543" i="4" s="1"/>
  <c r="B595" i="4"/>
  <c r="D595" i="4" s="1"/>
  <c r="B652" i="4"/>
  <c r="D652" i="4" s="1"/>
  <c r="B699" i="4"/>
  <c r="D699" i="4" s="1"/>
  <c r="B753" i="4"/>
  <c r="B798" i="4"/>
  <c r="B847" i="4"/>
  <c r="B893" i="4"/>
  <c r="B134" i="4"/>
  <c r="D134" i="4" s="1"/>
  <c r="B320" i="4"/>
  <c r="D320" i="4" s="1"/>
  <c r="B419" i="4"/>
  <c r="D419" i="4" s="1"/>
  <c r="B487" i="4"/>
  <c r="D487" i="4" s="1"/>
  <c r="B545" i="4"/>
  <c r="D545" i="4" s="1"/>
  <c r="B139" i="4"/>
  <c r="D139" i="4" s="1"/>
  <c r="B324" i="4"/>
  <c r="D324" i="4" s="1"/>
  <c r="B422" i="4"/>
  <c r="D422" i="4" s="1"/>
  <c r="B488" i="4"/>
  <c r="D488" i="4" s="1"/>
  <c r="B547" i="4"/>
  <c r="D547" i="4" s="1"/>
  <c r="B597" i="4"/>
  <c r="D597" i="4" s="1"/>
  <c r="B655" i="4"/>
  <c r="D655" i="4" s="1"/>
  <c r="B704" i="4"/>
  <c r="D704" i="4" s="1"/>
  <c r="B146" i="4"/>
  <c r="D146" i="4" s="1"/>
  <c r="B334" i="4"/>
  <c r="D334" i="4" s="1"/>
  <c r="B423" i="4"/>
  <c r="D423" i="4" s="1"/>
  <c r="B491" i="4"/>
  <c r="B549" i="4"/>
  <c r="D549" i="4" s="1"/>
  <c r="B602" i="4"/>
  <c r="D602" i="4" s="1"/>
  <c r="B656" i="4"/>
  <c r="D656" i="4" s="1"/>
  <c r="B705" i="4"/>
  <c r="D705" i="4" s="1"/>
  <c r="B757" i="4"/>
  <c r="D757" i="4" s="1"/>
  <c r="B801" i="4"/>
  <c r="B853" i="4"/>
  <c r="D853" i="4" s="1"/>
  <c r="B896" i="4"/>
  <c r="B168" i="4"/>
  <c r="D168" i="4" s="1"/>
  <c r="B339" i="4"/>
  <c r="D339" i="4" s="1"/>
  <c r="B426" i="4"/>
  <c r="B492" i="4"/>
  <c r="D492" i="4" s="1"/>
  <c r="B550" i="4"/>
  <c r="D550" i="4" s="1"/>
  <c r="B603" i="4"/>
  <c r="D603" i="4" s="1"/>
  <c r="B657" i="4"/>
  <c r="D657" i="4" s="1"/>
  <c r="B707" i="4"/>
  <c r="D707" i="4" s="1"/>
  <c r="B758" i="4"/>
  <c r="D758" i="4" s="1"/>
  <c r="B805" i="4"/>
  <c r="D805" i="4" s="1"/>
  <c r="B855" i="4"/>
  <c r="B897" i="4"/>
  <c r="D897" i="4" s="1"/>
  <c r="B942" i="4"/>
  <c r="D942" i="4" s="1"/>
  <c r="B983" i="4"/>
  <c r="D983" i="4" s="1"/>
  <c r="B173" i="4"/>
  <c r="D173" i="4" s="1"/>
  <c r="B343" i="4"/>
  <c r="D343" i="4" s="1"/>
  <c r="B427" i="4"/>
  <c r="D427" i="4" s="1"/>
  <c r="B494" i="4"/>
  <c r="D494" i="4" s="1"/>
  <c r="B552" i="4"/>
  <c r="B605" i="4"/>
  <c r="D605" i="4" s="1"/>
  <c r="B180" i="4"/>
  <c r="D180" i="4" s="1"/>
  <c r="B345" i="4"/>
  <c r="D345" i="4" s="1"/>
  <c r="B432" i="4"/>
  <c r="D432" i="4" s="1"/>
  <c r="B495" i="4"/>
  <c r="B554" i="4"/>
  <c r="D554" i="4" s="1"/>
  <c r="B606" i="4"/>
  <c r="D606" i="4" s="1"/>
  <c r="B659" i="4"/>
  <c r="D659" i="4" s="1"/>
  <c r="B183" i="4"/>
  <c r="D183" i="4" s="1"/>
  <c r="B347" i="4"/>
  <c r="D347" i="4" s="1"/>
  <c r="B433" i="4"/>
  <c r="B500" i="4"/>
  <c r="D500" i="4" s="1"/>
  <c r="B555" i="4"/>
  <c r="D555" i="4" s="1"/>
  <c r="B607" i="4"/>
  <c r="D607" i="4" s="1"/>
  <c r="B661" i="4"/>
  <c r="D661" i="4" s="1"/>
  <c r="B203" i="4"/>
  <c r="D203" i="4" s="1"/>
  <c r="B349" i="4"/>
  <c r="D349" i="4" s="1"/>
  <c r="B436" i="4"/>
  <c r="D436" i="4" s="1"/>
  <c r="B501" i="4"/>
  <c r="D501" i="4" s="1"/>
  <c r="B556" i="4"/>
  <c r="D556" i="4" s="1"/>
  <c r="B611" i="4"/>
  <c r="B662" i="4"/>
  <c r="D662" i="4" s="1"/>
  <c r="B715" i="4"/>
  <c r="D715" i="4" s="1"/>
  <c r="B763" i="4"/>
  <c r="D763" i="4" s="1"/>
  <c r="B811" i="4"/>
  <c r="D811" i="4" s="1"/>
  <c r="B207" i="4"/>
  <c r="D207" i="4" s="1"/>
  <c r="B351" i="4"/>
  <c r="D351" i="4" s="1"/>
  <c r="B437" i="4"/>
  <c r="D437" i="4" s="1"/>
  <c r="B503" i="4"/>
  <c r="D503" i="4" s="1"/>
  <c r="B557" i="4"/>
  <c r="D557" i="4" s="1"/>
  <c r="B613" i="4"/>
  <c r="D613" i="4" s="1"/>
  <c r="B663" i="4"/>
  <c r="D663" i="4" s="1"/>
  <c r="B717" i="4"/>
  <c r="D717" i="4" s="1"/>
  <c r="B764" i="4"/>
  <c r="D764" i="4" s="1"/>
  <c r="B209" i="4"/>
  <c r="D209" i="4" s="1"/>
  <c r="B354" i="4"/>
  <c r="D354" i="4" s="1"/>
  <c r="B441" i="4"/>
  <c r="D441" i="4" s="1"/>
  <c r="B504" i="4"/>
  <c r="D504" i="4" s="1"/>
  <c r="B559" i="4"/>
  <c r="D559" i="4" s="1"/>
  <c r="B616" i="4"/>
  <c r="B664" i="4"/>
  <c r="D664" i="4" s="1"/>
  <c r="B719" i="4"/>
  <c r="B765" i="4"/>
  <c r="D765" i="4" s="1"/>
  <c r="B815" i="4"/>
  <c r="D815" i="4" s="1"/>
  <c r="B861" i="4"/>
  <c r="D861" i="4" s="1"/>
  <c r="B860" i="4"/>
  <c r="D860" i="4" s="1"/>
  <c r="B951" i="4"/>
  <c r="D951" i="4" s="1"/>
  <c r="B875" i="4"/>
  <c r="B954" i="4"/>
  <c r="D954" i="4" s="1"/>
  <c r="B880" i="4"/>
  <c r="B962" i="4"/>
  <c r="D962" i="4" s="1"/>
  <c r="B890" i="4"/>
  <c r="B963" i="4"/>
  <c r="D963" i="4" s="1"/>
  <c r="B891" i="4"/>
  <c r="D891" i="4" s="1"/>
  <c r="B965" i="4"/>
  <c r="D965" i="4" s="1"/>
  <c r="B892" i="4"/>
  <c r="B972" i="4"/>
  <c r="D972" i="4" s="1"/>
  <c r="B894" i="4"/>
  <c r="D894" i="4" s="1"/>
  <c r="B974" i="4"/>
  <c r="B895" i="4"/>
  <c r="D895" i="4" s="1"/>
  <c r="B976" i="4"/>
  <c r="D976" i="4" s="1"/>
  <c r="B596" i="4"/>
  <c r="D596" i="4" s="1"/>
  <c r="B898" i="4"/>
  <c r="D898" i="4" s="1"/>
  <c r="B977" i="4"/>
  <c r="D977" i="4" s="1"/>
  <c r="B653" i="4"/>
  <c r="D653" i="4" s="1"/>
  <c r="B899" i="4"/>
  <c r="D899" i="4" s="1"/>
  <c r="B979" i="4"/>
  <c r="D979" i="4" s="1"/>
  <c r="B658" i="4"/>
  <c r="D658" i="4" s="1"/>
  <c r="B900" i="4"/>
  <c r="B981" i="4"/>
  <c r="D981" i="4" s="1"/>
  <c r="B703" i="4"/>
  <c r="D703" i="4" s="1"/>
  <c r="B901" i="4"/>
  <c r="B982" i="4"/>
  <c r="D982" i="4" s="1"/>
  <c r="B708" i="4"/>
  <c r="B902" i="4"/>
  <c r="D902" i="4" s="1"/>
  <c r="B984" i="4"/>
  <c r="D984" i="4" s="1"/>
  <c r="B709" i="4"/>
  <c r="D709" i="4" s="1"/>
  <c r="B903" i="4"/>
  <c r="D903" i="4" s="1"/>
  <c r="B985" i="4"/>
  <c r="B711" i="4"/>
  <c r="B754" i="4"/>
  <c r="D754" i="4" s="1"/>
  <c r="B914" i="4"/>
  <c r="D914" i="4" s="1"/>
  <c r="B988" i="4"/>
  <c r="D988" i="4" s="1"/>
  <c r="B755" i="4"/>
  <c r="B759" i="4"/>
  <c r="D759" i="4" s="1"/>
  <c r="B923" i="4"/>
  <c r="D923" i="4" s="1"/>
  <c r="B990" i="4"/>
  <c r="D990" i="4" s="1"/>
  <c r="B760" i="4"/>
  <c r="D760" i="4" s="1"/>
  <c r="B761" i="4"/>
  <c r="D761" i="4" s="1"/>
  <c r="B931" i="4"/>
  <c r="D931" i="4" s="1"/>
  <c r="B799" i="4"/>
  <c r="D799" i="4" s="1"/>
  <c r="B932" i="4"/>
  <c r="B1000" i="4"/>
  <c r="D1000" i="4" s="1"/>
  <c r="B800" i="4"/>
  <c r="D800" i="4" s="1"/>
  <c r="B933" i="4"/>
  <c r="D933" i="4" s="1"/>
  <c r="B1002" i="4"/>
  <c r="D1002" i="4" s="1"/>
  <c r="B806" i="4"/>
  <c r="D806" i="4" s="1"/>
  <c r="B934" i="4"/>
  <c r="B2" i="4"/>
  <c r="D2" i="4" s="1"/>
  <c r="B807" i="4"/>
  <c r="B935" i="4"/>
  <c r="B810" i="4"/>
  <c r="D810" i="4" s="1"/>
  <c r="B936" i="4"/>
  <c r="D936" i="4" s="1"/>
  <c r="B812" i="4"/>
  <c r="B938" i="4"/>
  <c r="D938" i="4" s="1"/>
  <c r="B849" i="4"/>
  <c r="D849" i="4" s="1"/>
  <c r="B943" i="4"/>
  <c r="B851" i="4"/>
  <c r="D851" i="4" s="1"/>
  <c r="B944" i="4"/>
  <c r="D944" i="4" s="1"/>
  <c r="B856" i="4"/>
  <c r="D856" i="4" s="1"/>
  <c r="B947" i="4"/>
  <c r="B857" i="4"/>
  <c r="B948" i="4"/>
  <c r="B858" i="4"/>
  <c r="D858" i="4" s="1"/>
  <c r="B859" i="4"/>
  <c r="B950" i="4"/>
  <c r="B910" i="4"/>
  <c r="D910" i="4" s="1"/>
  <c r="B921" i="4"/>
  <c r="D921" i="4" s="1"/>
  <c r="B925" i="4"/>
  <c r="B949" i="4"/>
  <c r="D949" i="4" s="1"/>
  <c r="B987" i="4"/>
  <c r="D987" i="4" s="1"/>
  <c r="B989" i="4"/>
  <c r="D989" i="4" s="1"/>
  <c r="B991" i="4"/>
  <c r="B993" i="4"/>
  <c r="D993" i="4" s="1"/>
  <c r="D778" i="4" l="1"/>
  <c r="D560" i="11"/>
  <c r="D578" i="4"/>
  <c r="D847" i="4"/>
  <c r="D959" i="4"/>
  <c r="D880" i="4"/>
  <c r="D919" i="11"/>
  <c r="D948" i="4"/>
  <c r="D753" i="4"/>
  <c r="D589" i="4"/>
  <c r="D623" i="4"/>
  <c r="D150" i="4"/>
  <c r="D226" i="11"/>
  <c r="D125" i="11"/>
  <c r="D857" i="4"/>
  <c r="D711" i="4"/>
  <c r="D875" i="4"/>
  <c r="D426" i="4"/>
  <c r="D746" i="4"/>
  <c r="D534" i="4"/>
  <c r="D961" i="4"/>
  <c r="D826" i="4"/>
  <c r="D568" i="4"/>
  <c r="D909" i="4"/>
  <c r="D660" i="4"/>
  <c r="D386" i="4"/>
  <c r="D71" i="4"/>
  <c r="D408" i="4"/>
  <c r="D918" i="4"/>
  <c r="D163" i="4"/>
  <c r="D195" i="4"/>
  <c r="D88" i="4"/>
  <c r="D292" i="4"/>
  <c r="D51" i="4"/>
  <c r="D289" i="4"/>
  <c r="D48" i="4"/>
  <c r="D383" i="4"/>
  <c r="D982" i="12"/>
  <c r="D895" i="12"/>
  <c r="D983" i="12"/>
  <c r="D799" i="12"/>
  <c r="D530" i="12"/>
  <c r="D758" i="12"/>
  <c r="D131" i="12"/>
  <c r="D173" i="12"/>
  <c r="D170" i="12"/>
  <c r="D923" i="12"/>
  <c r="D73" i="12"/>
  <c r="D395" i="12"/>
  <c r="D859" i="4"/>
  <c r="D505" i="11"/>
  <c r="D640" i="4"/>
  <c r="D750" i="11"/>
  <c r="D140" i="4"/>
  <c r="D795" i="4"/>
  <c r="D694" i="11"/>
  <c r="D683" i="11"/>
  <c r="D615" i="4"/>
  <c r="D947" i="4"/>
  <c r="D985" i="4"/>
  <c r="D696" i="4"/>
  <c r="D919" i="4"/>
  <c r="D82" i="4"/>
  <c r="D551" i="11"/>
  <c r="D539" i="11"/>
  <c r="D36" i="4"/>
  <c r="D546" i="4"/>
  <c r="D171" i="4"/>
  <c r="D884" i="4"/>
  <c r="D916" i="11"/>
  <c r="D431" i="4"/>
  <c r="D52" i="4"/>
  <c r="D258" i="4"/>
  <c r="D15" i="4"/>
  <c r="D255" i="4"/>
  <c r="D12" i="4"/>
  <c r="D6" i="11"/>
  <c r="D165" i="11"/>
  <c r="D890" i="12"/>
  <c r="D265" i="12"/>
  <c r="D948" i="12"/>
  <c r="D443" i="12"/>
  <c r="D60" i="12"/>
  <c r="D677" i="12"/>
  <c r="D112" i="12"/>
  <c r="D891" i="12"/>
  <c r="D106" i="12"/>
  <c r="D529" i="12"/>
  <c r="D38" i="12"/>
  <c r="D772" i="12"/>
  <c r="D592" i="4"/>
  <c r="D829" i="11"/>
  <c r="D127" i="4"/>
  <c r="D397" i="4"/>
  <c r="D16" i="4"/>
  <c r="D979" i="11"/>
  <c r="D456" i="11"/>
  <c r="D205" i="11"/>
  <c r="D12" i="11"/>
  <c r="D726" i="12"/>
  <c r="D386" i="12"/>
  <c r="D738" i="12"/>
  <c r="D896" i="4"/>
  <c r="D881" i="4"/>
  <c r="D675" i="4"/>
  <c r="D824" i="4"/>
  <c r="D615" i="11"/>
  <c r="D816" i="4"/>
  <c r="D603" i="11"/>
  <c r="D363" i="4"/>
  <c r="D600" i="4"/>
  <c r="D34" i="4"/>
  <c r="D216" i="11"/>
  <c r="D156" i="11"/>
  <c r="D878" i="12"/>
  <c r="D549" i="12"/>
  <c r="D524" i="4"/>
  <c r="D380" i="11"/>
  <c r="D216" i="12"/>
  <c r="D537" i="4"/>
  <c r="D721" i="4"/>
  <c r="D899" i="11"/>
  <c r="D943" i="4"/>
  <c r="D433" i="4"/>
  <c r="D994" i="4"/>
  <c r="D112" i="11"/>
  <c r="D625" i="12"/>
  <c r="D184" i="12"/>
  <c r="D538" i="11"/>
  <c r="D903" i="11"/>
  <c r="D571" i="4"/>
  <c r="D490" i="4"/>
  <c r="D213" i="4"/>
  <c r="D708" i="4"/>
  <c r="D719" i="4"/>
  <c r="D411" i="4"/>
  <c r="D928" i="4"/>
  <c r="D518" i="4"/>
  <c r="D955" i="4"/>
  <c r="D455" i="4"/>
  <c r="D722" i="4"/>
  <c r="D376" i="4"/>
  <c r="D996" i="11"/>
  <c r="D712" i="4"/>
  <c r="D677" i="4"/>
  <c r="D939" i="4"/>
  <c r="D360" i="11"/>
  <c r="D89" i="11"/>
  <c r="D769" i="12"/>
  <c r="D903" i="12"/>
  <c r="D934" i="12"/>
  <c r="D128" i="12"/>
  <c r="D421" i="12"/>
  <c r="D587" i="12"/>
  <c r="D834" i="11"/>
  <c r="D901" i="4"/>
  <c r="D70" i="4"/>
  <c r="D135" i="4"/>
  <c r="D911" i="11"/>
  <c r="D42" i="12"/>
  <c r="D797" i="4"/>
  <c r="D445" i="4"/>
  <c r="D620" i="4"/>
  <c r="D575" i="4"/>
  <c r="D870" i="11"/>
  <c r="D295" i="4"/>
  <c r="D158" i="4"/>
  <c r="D396" i="4"/>
  <c r="D643" i="11"/>
  <c r="D836" i="11"/>
  <c r="D384" i="12"/>
  <c r="D787" i="11"/>
  <c r="D342" i="4"/>
  <c r="D527" i="4"/>
  <c r="D772" i="4"/>
  <c r="D44" i="4"/>
  <c r="D37" i="4"/>
  <c r="D66" i="4"/>
  <c r="D284" i="11"/>
  <c r="D759" i="12"/>
  <c r="D551" i="12"/>
  <c r="D218" i="12"/>
  <c r="D417" i="12"/>
  <c r="D807" i="4"/>
  <c r="D686" i="4"/>
  <c r="D256" i="4"/>
  <c r="D915" i="4"/>
  <c r="D908" i="4"/>
  <c r="D424" i="11"/>
  <c r="D473" i="4"/>
  <c r="D193" i="4"/>
  <c r="D55" i="4"/>
  <c r="D875" i="12"/>
  <c r="D469" i="12"/>
  <c r="D161" i="12"/>
  <c r="D397" i="12"/>
  <c r="D959" i="11"/>
  <c r="D976" i="12"/>
  <c r="D529" i="4"/>
  <c r="D182" i="4"/>
  <c r="D448" i="4"/>
  <c r="D844" i="11"/>
  <c r="D440" i="4"/>
  <c r="D405" i="4"/>
  <c r="D198" i="4"/>
  <c r="D666" i="4"/>
  <c r="D154" i="4"/>
  <c r="D597" i="11"/>
  <c r="D978" i="4"/>
  <c r="D382" i="12"/>
  <c r="D547" i="12"/>
  <c r="D347" i="12"/>
  <c r="D369" i="12"/>
  <c r="D365" i="12"/>
  <c r="D610" i="11"/>
  <c r="D734" i="11"/>
  <c r="D61" i="4"/>
  <c r="D821" i="11"/>
  <c r="D469" i="11"/>
  <c r="D326" i="11"/>
  <c r="D999" i="12"/>
  <c r="D511" i="12"/>
  <c r="D77" i="12"/>
  <c r="D852" i="4"/>
  <c r="D638" i="4"/>
  <c r="D773" i="11"/>
  <c r="D629" i="11"/>
  <c r="D924" i="11"/>
  <c r="D932" i="4"/>
  <c r="D236" i="4"/>
  <c r="D190" i="11"/>
  <c r="D329" i="11"/>
  <c r="D505" i="4"/>
  <c r="D537" i="11"/>
  <c r="D607" i="11"/>
  <c r="D333" i="4"/>
  <c r="D991" i="4"/>
  <c r="D749" i="4"/>
  <c r="D305" i="4"/>
  <c r="D883" i="4"/>
  <c r="D771" i="4"/>
  <c r="D443" i="4"/>
  <c r="D934" i="11"/>
  <c r="D803" i="12"/>
  <c r="D687" i="12"/>
  <c r="D388" i="12"/>
  <c r="D448" i="12"/>
  <c r="D84" i="11"/>
  <c r="D907" i="12"/>
  <c r="D268" i="4"/>
  <c r="D502" i="4"/>
  <c r="D774" i="11"/>
  <c r="D599" i="4"/>
  <c r="D816" i="11"/>
  <c r="D19" i="11"/>
  <c r="D490" i="11"/>
  <c r="D335" i="11"/>
  <c r="D104" i="11"/>
  <c r="D632" i="12"/>
  <c r="D892" i="4"/>
  <c r="D929" i="4"/>
  <c r="D739" i="4"/>
  <c r="D519" i="4"/>
  <c r="D995" i="4"/>
  <c r="D811" i="11"/>
  <c r="D854" i="4"/>
  <c r="D677" i="11"/>
  <c r="D63" i="4"/>
  <c r="D234" i="4"/>
  <c r="D864" i="11"/>
  <c r="D565" i="4"/>
  <c r="D550" i="11"/>
  <c r="D836" i="12"/>
  <c r="D699" i="11"/>
  <c r="D820" i="4"/>
  <c r="D434" i="4"/>
  <c r="D288" i="4"/>
  <c r="D106" i="11"/>
  <c r="D552" i="11"/>
  <c r="D823" i="12"/>
  <c r="D178" i="12"/>
  <c r="D215" i="12"/>
  <c r="D697" i="11"/>
  <c r="D929" i="11"/>
  <c r="D92" i="4"/>
  <c r="D769" i="11"/>
  <c r="D642" i="11"/>
  <c r="D254" i="4"/>
  <c r="D930" i="12"/>
  <c r="D768" i="12"/>
  <c r="D494" i="11"/>
  <c r="D336" i="11"/>
  <c r="D950" i="4"/>
  <c r="D311" i="4"/>
  <c r="D742" i="4"/>
  <c r="D384" i="4"/>
  <c r="D773" i="4"/>
  <c r="D368" i="4"/>
  <c r="D253" i="4"/>
  <c r="D957" i="11"/>
  <c r="D189" i="4"/>
  <c r="D264" i="11"/>
  <c r="D520" i="11"/>
  <c r="D804" i="12"/>
  <c r="D688" i="12"/>
  <c r="D385" i="12"/>
  <c r="D460" i="11"/>
  <c r="D482" i="4"/>
  <c r="D79" i="12"/>
  <c r="D798" i="4"/>
  <c r="D916" i="4"/>
  <c r="D878" i="11"/>
  <c r="D263" i="4"/>
  <c r="D360" i="4"/>
  <c r="D96" i="11"/>
  <c r="D910" i="11"/>
  <c r="D87" i="4"/>
  <c r="D309" i="11"/>
  <c r="D307" i="11"/>
  <c r="D450" i="11"/>
  <c r="D926" i="4"/>
  <c r="D695" i="11"/>
  <c r="D688" i="11"/>
  <c r="D622" i="11"/>
  <c r="D855" i="4"/>
  <c r="D998" i="11"/>
  <c r="D624" i="11"/>
  <c r="D618" i="11"/>
  <c r="D798" i="11"/>
  <c r="D784" i="11"/>
  <c r="D728" i="11"/>
  <c r="D953" i="11"/>
  <c r="D912" i="11"/>
  <c r="D868" i="11"/>
  <c r="D465" i="4"/>
  <c r="D702" i="4"/>
  <c r="D390" i="11"/>
  <c r="D268" i="11"/>
  <c r="D180" i="11"/>
  <c r="D68" i="11"/>
  <c r="D601" i="11"/>
  <c r="D117" i="11"/>
  <c r="D334" i="11"/>
  <c r="D214" i="11"/>
  <c r="D368" i="11"/>
  <c r="D207" i="11"/>
  <c r="D285" i="11"/>
  <c r="D245" i="11"/>
  <c r="D583" i="11"/>
  <c r="D280" i="11"/>
  <c r="D356" i="11"/>
  <c r="D263" i="11"/>
  <c r="D67" i="11"/>
  <c r="D218" i="11"/>
  <c r="D275" i="11"/>
  <c r="D969" i="4"/>
  <c r="D945" i="11"/>
  <c r="D78" i="11"/>
  <c r="D730" i="11"/>
  <c r="D826" i="11"/>
  <c r="D350" i="11"/>
  <c r="D229" i="11"/>
  <c r="D128" i="11"/>
  <c r="D566" i="11"/>
  <c r="D61" i="11"/>
  <c r="D330" i="11"/>
  <c r="D158" i="11"/>
  <c r="D247" i="11"/>
  <c r="D203" i="11"/>
  <c r="D548" i="11"/>
  <c r="D350" i="4"/>
  <c r="D239" i="11"/>
  <c r="D316" i="11"/>
  <c r="D231" i="11"/>
  <c r="D34" i="11"/>
  <c r="D186" i="11"/>
  <c r="D243" i="11"/>
  <c r="D937" i="4"/>
  <c r="D913" i="11"/>
  <c r="D45" i="11"/>
  <c r="D999" i="11"/>
  <c r="D602" i="11"/>
  <c r="D775" i="11"/>
  <c r="D634" i="4"/>
  <c r="D975" i="11"/>
  <c r="D312" i="11"/>
  <c r="D73" i="11"/>
  <c r="D527" i="11"/>
  <c r="D256" i="11"/>
  <c r="D109" i="11"/>
  <c r="D290" i="11"/>
  <c r="D105" i="11"/>
  <c r="D152" i="11"/>
  <c r="D512" i="11"/>
  <c r="D278" i="11"/>
  <c r="D199" i="11"/>
  <c r="D194" i="11"/>
  <c r="D154" i="11"/>
  <c r="D211" i="11"/>
  <c r="D905" i="4"/>
  <c r="D881" i="11"/>
  <c r="D963" i="11"/>
  <c r="D515" i="11"/>
  <c r="D833" i="11"/>
  <c r="D716" i="11"/>
  <c r="D980" i="11"/>
  <c r="D941" i="11"/>
  <c r="D938" i="11"/>
  <c r="D271" i="11"/>
  <c r="D132" i="11"/>
  <c r="D418" i="11"/>
  <c r="D491" i="11"/>
  <c r="D251" i="11"/>
  <c r="D44" i="11"/>
  <c r="D97" i="11"/>
  <c r="D474" i="11"/>
  <c r="D284" i="4"/>
  <c r="D144" i="11"/>
  <c r="D237" i="11"/>
  <c r="D167" i="11"/>
  <c r="D162" i="11"/>
  <c r="D122" i="11"/>
  <c r="D179" i="11"/>
  <c r="D873" i="4"/>
  <c r="D849" i="11"/>
  <c r="D518" i="11"/>
  <c r="D718" i="11"/>
  <c r="D943" i="11"/>
  <c r="D233" i="11"/>
  <c r="D75" i="11"/>
  <c r="D809" i="11"/>
  <c r="D454" i="11"/>
  <c r="D1001" i="11"/>
  <c r="D169" i="11"/>
  <c r="D898" i="11"/>
  <c r="D212" i="11"/>
  <c r="D828" i="11"/>
  <c r="D101" i="11"/>
  <c r="D39" i="11"/>
  <c r="D437" i="11"/>
  <c r="D251" i="4"/>
  <c r="D93" i="11"/>
  <c r="D196" i="11"/>
  <c r="D135" i="11"/>
  <c r="D130" i="11"/>
  <c r="D90" i="11"/>
  <c r="D147" i="11"/>
  <c r="D841" i="4"/>
  <c r="D817" i="11"/>
  <c r="D669" i="4"/>
  <c r="D937" i="11"/>
  <c r="D967" i="11"/>
  <c r="D885" i="11"/>
  <c r="D748" i="4"/>
  <c r="D385" i="11"/>
  <c r="D727" i="11"/>
  <c r="D988" i="11"/>
  <c r="D656" i="11"/>
  <c r="D586" i="11"/>
  <c r="D905" i="11"/>
  <c r="D973" i="4"/>
  <c r="D862" i="11"/>
  <c r="D859" i="11"/>
  <c r="D189" i="11"/>
  <c r="D11" i="11"/>
  <c r="D342" i="11"/>
  <c r="D416" i="11"/>
  <c r="D865" i="11"/>
  <c r="D161" i="11"/>
  <c r="D795" i="11"/>
  <c r="D41" i="11"/>
  <c r="D397" i="11"/>
  <c r="D218" i="4"/>
  <c r="D31" i="11"/>
  <c r="D141" i="11"/>
  <c r="D103" i="11"/>
  <c r="D848" i="4"/>
  <c r="D664" i="11"/>
  <c r="D951" i="11"/>
  <c r="D589" i="11"/>
  <c r="D985" i="11"/>
  <c r="D500" i="11"/>
  <c r="D863" i="11"/>
  <c r="D818" i="11"/>
  <c r="D814" i="11"/>
  <c r="D137" i="11"/>
  <c r="D228" i="11"/>
  <c r="D743" i="11"/>
  <c r="D301" i="11"/>
  <c r="D378" i="11"/>
  <c r="D935" i="11"/>
  <c r="D57" i="11"/>
  <c r="D832" i="11"/>
  <c r="D107" i="11"/>
  <c r="D762" i="11"/>
  <c r="D440" i="11"/>
  <c r="D989" i="11"/>
  <c r="D185" i="4"/>
  <c r="D788" i="11"/>
  <c r="D71" i="11"/>
  <c r="D66" i="11"/>
  <c r="D25" i="11"/>
  <c r="D83" i="11"/>
  <c r="D777" i="4"/>
  <c r="D753" i="11"/>
  <c r="D897" i="11"/>
  <c r="D885" i="4"/>
  <c r="D958" i="11"/>
  <c r="D561" i="4"/>
  <c r="D421" i="4"/>
  <c r="D796" i="11"/>
  <c r="D643" i="4"/>
  <c r="D598" i="11"/>
  <c r="D502" i="11"/>
  <c r="D949" i="11"/>
  <c r="D819" i="11"/>
  <c r="D765" i="11"/>
  <c r="D760" i="11"/>
  <c r="D181" i="11"/>
  <c r="D262" i="11"/>
  <c r="D902" i="11"/>
  <c r="D799" i="11"/>
  <c r="D47" i="11"/>
  <c r="D729" i="11"/>
  <c r="D400" i="11"/>
  <c r="D956" i="11"/>
  <c r="D320" i="11"/>
  <c r="D755" i="11"/>
  <c r="D27" i="11"/>
  <c r="D38" i="11"/>
  <c r="D33" i="11"/>
  <c r="D183" i="11"/>
  <c r="D50" i="11"/>
  <c r="D745" i="4"/>
  <c r="D721" i="11"/>
  <c r="D926" i="11"/>
  <c r="D801" i="4"/>
  <c r="D858" i="11"/>
  <c r="D891" i="11"/>
  <c r="D960" i="11"/>
  <c r="D678" i="4"/>
  <c r="D914" i="11"/>
  <c r="D234" i="11"/>
  <c r="D904" i="4"/>
  <c r="D80" i="11"/>
  <c r="D710" i="11"/>
  <c r="D812" i="4"/>
  <c r="D616" i="4"/>
  <c r="D845" i="4"/>
  <c r="D835" i="4"/>
  <c r="D636" i="4"/>
  <c r="D876" i="4"/>
  <c r="D573" i="4"/>
  <c r="D377" i="4"/>
  <c r="D865" i="4"/>
  <c r="D813" i="11"/>
  <c r="D387" i="4"/>
  <c r="D113" i="4"/>
  <c r="D850" i="11"/>
  <c r="D654" i="4"/>
  <c r="D107" i="4"/>
  <c r="D830" i="4"/>
  <c r="D822" i="4"/>
  <c r="D757" i="11"/>
  <c r="D353" i="4"/>
  <c r="D802" i="11"/>
  <c r="D882" i="11"/>
  <c r="D610" i="4"/>
  <c r="D346" i="11"/>
  <c r="D830" i="11"/>
  <c r="D980" i="4"/>
  <c r="D836" i="4"/>
  <c r="D976" i="11"/>
  <c r="D638" i="11"/>
  <c r="D463" i="11"/>
  <c r="D74" i="11"/>
  <c r="D640" i="11"/>
  <c r="D174" i="11"/>
  <c r="D260" i="11"/>
  <c r="D768" i="11"/>
  <c r="D733" i="11"/>
  <c r="D731" i="11"/>
  <c r="D661" i="11"/>
  <c r="D324" i="11"/>
  <c r="D890" i="11"/>
  <c r="D240" i="11"/>
  <c r="D86" i="4"/>
  <c r="D686" i="11"/>
  <c r="D684" i="11"/>
  <c r="D198" i="11"/>
  <c r="D511" i="11"/>
  <c r="D119" i="11"/>
  <c r="D690" i="11"/>
  <c r="D681" i="4"/>
  <c r="D657" i="11"/>
  <c r="D683" i="4"/>
  <c r="D930" i="11"/>
  <c r="D930" i="4"/>
  <c r="D748" i="11"/>
  <c r="D780" i="11"/>
  <c r="D644" i="11"/>
  <c r="D573" i="11"/>
  <c r="D939" i="11"/>
  <c r="D568" i="11"/>
  <c r="D9" i="11"/>
  <c r="D605" i="11"/>
  <c r="D124" i="11"/>
  <c r="D220" i="11"/>
  <c r="D803" i="11"/>
  <c r="D735" i="11"/>
  <c r="D700" i="11"/>
  <c r="D698" i="11"/>
  <c r="D623" i="11"/>
  <c r="D857" i="11"/>
  <c r="D201" i="11"/>
  <c r="D53" i="4"/>
  <c r="D651" i="11"/>
  <c r="D649" i="11"/>
  <c r="D166" i="11"/>
  <c r="D479" i="11"/>
  <c r="D87" i="11"/>
  <c r="D658" i="11"/>
  <c r="D649" i="4"/>
  <c r="D625" i="11"/>
  <c r="D751" i="4"/>
  <c r="D741" i="4"/>
  <c r="D612" i="11"/>
  <c r="D841" i="11"/>
  <c r="D576" i="4"/>
  <c r="D827" i="11"/>
  <c r="D426" i="11"/>
  <c r="D935" i="4"/>
  <c r="D900" i="4"/>
  <c r="D495" i="4"/>
  <c r="D491" i="4"/>
  <c r="D698" i="4"/>
  <c r="D470" i="4"/>
  <c r="D381" i="4"/>
  <c r="D958" i="4"/>
  <c r="D217" i="4"/>
  <c r="D637" i="11"/>
  <c r="D285" i="4"/>
  <c r="D7" i="4"/>
  <c r="D685" i="11"/>
  <c r="D551" i="4"/>
  <c r="D536" i="11"/>
  <c r="D206" i="4"/>
  <c r="D790" i="11"/>
  <c r="D542" i="4"/>
  <c r="D301" i="4"/>
  <c r="D720" i="11"/>
  <c r="D911" i="4"/>
  <c r="D227" i="4"/>
  <c r="D90" i="4"/>
  <c r="D327" i="4"/>
  <c r="D651" i="4"/>
  <c r="D840" i="4"/>
  <c r="D567" i="11"/>
  <c r="D971" i="11"/>
  <c r="D969" i="11"/>
  <c r="D621" i="11"/>
  <c r="D964" i="11"/>
  <c r="D172" i="4"/>
  <c r="D736" i="11"/>
  <c r="D995" i="11"/>
  <c r="D642" i="4"/>
  <c r="D267" i="4"/>
  <c r="D660" i="11"/>
  <c r="D877" i="4"/>
  <c r="D717" i="11"/>
  <c r="D486" i="11"/>
  <c r="D222" i="4"/>
  <c r="D860" i="11"/>
  <c r="D353" i="11"/>
  <c r="D909" i="11"/>
  <c r="D534" i="11"/>
  <c r="D492" i="11"/>
  <c r="D120" i="11"/>
  <c r="D737" i="11"/>
  <c r="D667" i="11"/>
  <c r="D630" i="11"/>
  <c r="D628" i="11"/>
  <c r="D553" i="11"/>
  <c r="D204" i="11"/>
  <c r="D791" i="11"/>
  <c r="D94" i="11"/>
  <c r="D987" i="11"/>
  <c r="D581" i="11"/>
  <c r="D579" i="11"/>
  <c r="D102" i="11"/>
  <c r="D415" i="11"/>
  <c r="D630" i="4"/>
  <c r="D931" i="11"/>
  <c r="D927" i="11"/>
  <c r="D674" i="11"/>
  <c r="D608" i="4"/>
  <c r="D591" i="11"/>
  <c r="D700" i="4"/>
  <c r="D815" i="11"/>
  <c r="D314" i="11"/>
  <c r="D311" i="11"/>
  <c r="D495" i="11"/>
  <c r="D455" i="11"/>
  <c r="D62" i="11"/>
  <c r="D704" i="11"/>
  <c r="D632" i="11"/>
  <c r="D592" i="11"/>
  <c r="D590" i="11"/>
  <c r="D517" i="11"/>
  <c r="D153" i="11"/>
  <c r="D758" i="11"/>
  <c r="D32" i="11"/>
  <c r="D954" i="11"/>
  <c r="D546" i="11"/>
  <c r="D544" i="11"/>
  <c r="D70" i="11"/>
  <c r="D383" i="11"/>
  <c r="D182" i="11"/>
  <c r="D562" i="11"/>
  <c r="D553" i="4"/>
  <c r="D529" i="11"/>
  <c r="D879" i="11"/>
  <c r="D539" i="4"/>
  <c r="D994" i="11"/>
  <c r="D998" i="4"/>
  <c r="D817" i="4"/>
  <c r="D894" i="11"/>
  <c r="D443" i="11"/>
  <c r="D886" i="11"/>
  <c r="D920" i="11"/>
  <c r="D503" i="11"/>
  <c r="D808" i="4"/>
  <c r="D587" i="11"/>
  <c r="D982" i="11"/>
  <c r="D225" i="4"/>
  <c r="D761" i="11"/>
  <c r="D276" i="11"/>
  <c r="D270" i="11"/>
  <c r="D843" i="11"/>
  <c r="D458" i="11"/>
  <c r="D417" i="11"/>
  <c r="D804" i="11"/>
  <c r="D669" i="11"/>
  <c r="D557" i="11"/>
  <c r="D555" i="11"/>
  <c r="D480" i="11"/>
  <c r="D100" i="11"/>
  <c r="D725" i="11"/>
  <c r="D921" i="11"/>
  <c r="D509" i="11"/>
  <c r="D507" i="11"/>
  <c r="D37" i="11"/>
  <c r="D351" i="11"/>
  <c r="D150" i="11"/>
  <c r="D530" i="11"/>
  <c r="D521" i="4"/>
  <c r="D497" i="11"/>
  <c r="D934" i="4"/>
  <c r="D695" i="4"/>
  <c r="D960" i="4"/>
  <c r="D775" i="4"/>
  <c r="D853" i="11"/>
  <c r="D851" i="11"/>
  <c r="D846" i="11"/>
  <c r="D794" i="11"/>
  <c r="D528" i="11"/>
  <c r="D880" i="11"/>
  <c r="D540" i="4"/>
  <c r="D308" i="11"/>
  <c r="D774" i="4"/>
  <c r="D501" i="11"/>
  <c r="D946" i="11"/>
  <c r="D191" i="4"/>
  <c r="D871" i="4"/>
  <c r="D632" i="4"/>
  <c r="D707" i="11"/>
  <c r="D235" i="11"/>
  <c r="D810" i="11"/>
  <c r="D421" i="11"/>
  <c r="D379" i="11"/>
  <c r="D771" i="11"/>
  <c r="D634" i="11"/>
  <c r="D559" i="11"/>
  <c r="D521" i="11"/>
  <c r="D519" i="11"/>
  <c r="D442" i="11"/>
  <c r="D692" i="11"/>
  <c r="D945" i="4"/>
  <c r="D888" i="11"/>
  <c r="D472" i="11"/>
  <c r="D470" i="11"/>
  <c r="D3" i="11"/>
  <c r="D319" i="11"/>
  <c r="D498" i="11"/>
  <c r="D489" i="4"/>
  <c r="D465" i="11"/>
  <c r="D552" i="4"/>
  <c r="D788" i="4"/>
  <c r="D461" i="4"/>
  <c r="D917" i="4"/>
  <c r="D806" i="11"/>
  <c r="D797" i="11"/>
  <c r="D741" i="11"/>
  <c r="D410" i="11"/>
  <c r="D337" i="4"/>
  <c r="D506" i="4"/>
  <c r="D267" i="11"/>
  <c r="D907" i="11"/>
  <c r="D157" i="4"/>
  <c r="D837" i="4"/>
  <c r="D598" i="4"/>
  <c r="D85" i="4"/>
  <c r="D639" i="11"/>
  <c r="D192" i="11"/>
  <c r="D745" i="11"/>
  <c r="D920" i="4"/>
  <c r="D866" i="11"/>
  <c r="D139" i="11"/>
  <c r="D344" i="11"/>
  <c r="D705" i="11"/>
  <c r="D564" i="11"/>
  <c r="D487" i="11"/>
  <c r="D446" i="11"/>
  <c r="D444" i="11"/>
  <c r="D365" i="11"/>
  <c r="D792" i="11"/>
  <c r="D619" i="11"/>
  <c r="D879" i="4"/>
  <c r="D822" i="11"/>
  <c r="D395" i="11"/>
  <c r="D393" i="11"/>
  <c r="D36" i="11"/>
  <c r="D255" i="11"/>
  <c r="D54" i="11"/>
  <c r="D434" i="11"/>
  <c r="D425" i="4"/>
  <c r="D401" i="11"/>
  <c r="D961" i="11"/>
  <c r="D983" i="11"/>
  <c r="D79" i="11"/>
  <c r="D711" i="11"/>
  <c r="D303" i="11"/>
  <c r="D670" i="11"/>
  <c r="D525" i="11"/>
  <c r="D449" i="11"/>
  <c r="D409" i="11"/>
  <c r="D407" i="11"/>
  <c r="D759" i="11"/>
  <c r="D846" i="4"/>
  <c r="D789" i="11"/>
  <c r="D357" i="11"/>
  <c r="D354" i="11"/>
  <c r="D2" i="11"/>
  <c r="D223" i="11"/>
  <c r="D20" i="11"/>
  <c r="D402" i="11"/>
  <c r="D393" i="4"/>
  <c r="D369" i="11"/>
  <c r="D533" i="11"/>
  <c r="D673" i="11"/>
  <c r="D947" i="11"/>
  <c r="D735" i="4"/>
  <c r="D978" i="11"/>
  <c r="D23" i="11"/>
  <c r="D14" i="11"/>
  <c r="D676" i="11"/>
  <c r="D265" i="11"/>
  <c r="D489" i="11"/>
  <c r="D411" i="11"/>
  <c r="D372" i="11"/>
  <c r="D367" i="11"/>
  <c r="D286" i="11"/>
  <c r="D726" i="11"/>
  <c r="D549" i="11"/>
  <c r="D813" i="4"/>
  <c r="D756" i="11"/>
  <c r="D317" i="11"/>
  <c r="D315" i="11"/>
  <c r="D483" i="11"/>
  <c r="D691" i="11"/>
  <c r="D370" i="11"/>
  <c r="D361" i="4"/>
  <c r="D337" i="11"/>
  <c r="D554" i="11"/>
  <c r="D883" i="11"/>
  <c r="D990" i="11"/>
  <c r="D604" i="4"/>
  <c r="D908" i="11"/>
  <c r="D714" i="11"/>
  <c r="D388" i="11"/>
  <c r="D225" i="11"/>
  <c r="D173" i="11"/>
  <c r="D452" i="11"/>
  <c r="D374" i="11"/>
  <c r="D248" i="11"/>
  <c r="D693" i="11"/>
  <c r="D513" i="11"/>
  <c r="D780" i="4"/>
  <c r="D723" i="11"/>
  <c r="D279" i="11"/>
  <c r="D277" i="11"/>
  <c r="D451" i="11"/>
  <c r="D159" i="11"/>
  <c r="D659" i="11"/>
  <c r="D338" i="11"/>
  <c r="D329" i="4"/>
  <c r="D305" i="11"/>
  <c r="D542" i="11"/>
  <c r="D974" i="4"/>
  <c r="D783" i="4"/>
  <c r="D679" i="4"/>
  <c r="D896" i="11"/>
  <c r="D457" i="11"/>
  <c r="D425" i="11"/>
  <c r="D956" i="4"/>
  <c r="D842" i="11"/>
  <c r="D784" i="4"/>
  <c r="D524" i="11"/>
  <c r="D166" i="4"/>
  <c r="D336" i="4"/>
  <c r="D952" i="11"/>
  <c r="D570" i="4"/>
  <c r="D262" i="4"/>
  <c r="D867" i="11"/>
  <c r="D647" i="11"/>
  <c r="D981" i="11"/>
  <c r="D667" i="4"/>
  <c r="D428" i="4"/>
  <c r="D901" i="11"/>
  <c r="D424" i="4"/>
  <c r="D138" i="11"/>
  <c r="D348" i="11"/>
  <c r="D606" i="11"/>
  <c r="D176" i="11"/>
  <c r="D121" i="11"/>
  <c r="D565" i="11"/>
  <c r="D413" i="11"/>
  <c r="D333" i="11"/>
  <c r="D856" i="11"/>
  <c r="D895" i="11"/>
  <c r="D793" i="11"/>
  <c r="D750" i="4"/>
  <c r="D915" i="11"/>
  <c r="D823" i="11"/>
  <c r="D577" i="11"/>
  <c r="D861" i="11"/>
  <c r="D310" i="11"/>
  <c r="D571" i="11"/>
  <c r="D126" i="11"/>
  <c r="D64" i="11"/>
  <c r="D526" i="11"/>
  <c r="D294" i="11"/>
  <c r="D252" i="11"/>
  <c r="D157" i="11"/>
  <c r="D620" i="11"/>
  <c r="D438" i="11"/>
  <c r="D714" i="4"/>
  <c r="D652" i="11"/>
  <c r="D197" i="11"/>
  <c r="D193" i="11"/>
  <c r="D387" i="11"/>
  <c r="D95" i="11"/>
  <c r="D595" i="11"/>
  <c r="D274" i="11"/>
  <c r="D265" i="4"/>
  <c r="D241" i="11"/>
  <c r="D874" i="11"/>
  <c r="D493" i="11"/>
  <c r="D269" i="11"/>
  <c r="D535" i="11"/>
  <c r="D254" i="11"/>
  <c r="D213" i="11"/>
  <c r="D208" i="11"/>
  <c r="D585" i="11"/>
  <c r="D398" i="11"/>
  <c r="D680" i="4"/>
  <c r="D617" i="11"/>
  <c r="D143" i="11"/>
  <c r="D140" i="11"/>
  <c r="D355" i="11"/>
  <c r="D63" i="11"/>
  <c r="D563" i="11"/>
  <c r="D242" i="11"/>
  <c r="D233" i="4"/>
  <c r="D209" i="11"/>
  <c r="D786" i="11"/>
  <c r="D831" i="11"/>
  <c r="D715" i="11"/>
  <c r="D975" i="4"/>
  <c r="D763" i="11"/>
  <c r="D681" i="11"/>
  <c r="D230" i="11"/>
  <c r="D496" i="11"/>
  <c r="D7" i="11"/>
  <c r="D871" i="11"/>
  <c r="D453" i="11"/>
  <c r="D297" i="11"/>
  <c r="D215" i="11"/>
  <c r="D164" i="11"/>
  <c r="D160" i="11"/>
  <c r="D42" i="11"/>
  <c r="D361" i="11"/>
  <c r="D647" i="4"/>
  <c r="D582" i="11"/>
  <c r="D92" i="11"/>
  <c r="D88" i="11"/>
  <c r="D323" i="11"/>
  <c r="D30" i="11"/>
  <c r="D531" i="11"/>
  <c r="D210" i="11"/>
  <c r="D201" i="4"/>
  <c r="D177" i="11"/>
  <c r="D925" i="4"/>
  <c r="D538" i="4"/>
  <c r="D962" i="11"/>
  <c r="D752" i="11"/>
  <c r="D970" i="11"/>
  <c r="D966" i="11"/>
  <c r="D310" i="4"/>
  <c r="D732" i="11"/>
  <c r="D781" i="11"/>
  <c r="D126" i="4"/>
  <c r="D941" i="4"/>
  <c r="D820" i="11"/>
  <c r="D708" i="11"/>
  <c r="D459" i="11"/>
  <c r="D381" i="11"/>
  <c r="D838" i="11"/>
  <c r="D414" i="11"/>
  <c r="D257" i="11"/>
  <c r="D108" i="11"/>
  <c r="D321" i="11"/>
  <c r="D614" i="4"/>
  <c r="D547" i="11"/>
  <c r="D28" i="11"/>
  <c r="D24" i="11"/>
  <c r="D291" i="11"/>
  <c r="D29" i="11"/>
  <c r="D499" i="11"/>
  <c r="D178" i="11"/>
  <c r="D169" i="4"/>
  <c r="D145" i="11"/>
  <c r="D932" i="11"/>
  <c r="D672" i="11"/>
  <c r="D992" i="11"/>
  <c r="D724" i="11"/>
  <c r="D578" i="11"/>
  <c r="D907" i="4"/>
  <c r="D611" i="11"/>
  <c r="D133" i="11"/>
  <c r="D422" i="11"/>
  <c r="D343" i="11"/>
  <c r="D805" i="11"/>
  <c r="D377" i="11"/>
  <c r="D111" i="11"/>
  <c r="D51" i="11"/>
  <c r="D46" i="11"/>
  <c r="D516" i="11"/>
  <c r="D476" i="11"/>
  <c r="D282" i="11"/>
  <c r="D510" i="11"/>
  <c r="D580" i="11"/>
  <c r="D76" i="11"/>
  <c r="D259" i="11"/>
  <c r="D187" i="11"/>
  <c r="D467" i="11"/>
  <c r="D146" i="11"/>
  <c r="D137" i="4"/>
  <c r="D113" i="11"/>
  <c r="D993" i="11"/>
  <c r="D662" i="11"/>
  <c r="D463" i="4"/>
  <c r="D576" i="11"/>
  <c r="D77" i="11"/>
  <c r="D384" i="11"/>
  <c r="D302" i="11"/>
  <c r="D772" i="11"/>
  <c r="D170" i="11"/>
  <c r="D56" i="11"/>
  <c r="D556" i="11"/>
  <c r="D406" i="11"/>
  <c r="D478" i="11"/>
  <c r="D439" i="11"/>
  <c r="D244" i="11"/>
  <c r="D473" i="11"/>
  <c r="D545" i="11"/>
  <c r="D43" i="11"/>
  <c r="D227" i="11"/>
  <c r="D155" i="11"/>
  <c r="D435" i="11"/>
  <c r="D114" i="11"/>
  <c r="D105" i="4"/>
  <c r="D81" i="11"/>
  <c r="D611" i="4"/>
  <c r="D893" i="11"/>
  <c r="D752" i="4"/>
  <c r="D604" i="11"/>
  <c r="D755" i="4"/>
  <c r="D890" i="4"/>
  <c r="D893" i="4"/>
  <c r="D878" i="4"/>
  <c r="D997" i="4"/>
  <c r="D461" i="11"/>
  <c r="D558" i="11"/>
  <c r="D852" i="11"/>
  <c r="D848" i="11"/>
  <c r="D965" i="11"/>
  <c r="D341" i="4"/>
  <c r="D522" i="11"/>
  <c r="D917" i="11"/>
  <c r="D97" i="4"/>
  <c r="D596" i="11"/>
  <c r="D332" i="4"/>
  <c r="D601" i="4"/>
  <c r="D838" i="4"/>
  <c r="D645" i="11"/>
  <c r="D429" i="4"/>
  <c r="D477" i="11"/>
  <c r="D186" i="4"/>
  <c r="D540" i="11"/>
  <c r="D13" i="11"/>
  <c r="D345" i="11"/>
  <c r="D739" i="11"/>
  <c r="D298" i="11"/>
  <c r="D116" i="11"/>
  <c r="D373" i="11"/>
  <c r="D366" i="11"/>
  <c r="D441" i="11"/>
  <c r="D399" i="11"/>
  <c r="D928" i="11"/>
  <c r="D684" i="4"/>
  <c r="D391" i="11"/>
  <c r="D918" i="11"/>
  <c r="D984" i="11"/>
  <c r="D504" i="11"/>
  <c r="D304" i="11"/>
  <c r="D706" i="11"/>
  <c r="D258" i="11"/>
  <c r="D60" i="11"/>
  <c r="D332" i="11"/>
  <c r="D484" i="11"/>
  <c r="D404" i="11"/>
  <c r="D362" i="11"/>
  <c r="D149" i="11"/>
  <c r="D396" i="11"/>
  <c r="D471" i="11"/>
  <c r="D359" i="11"/>
  <c r="D163" i="11"/>
  <c r="D91" i="11"/>
  <c r="D371" i="11"/>
  <c r="D49" i="11"/>
  <c r="D41" i="4"/>
  <c r="D15" i="11"/>
  <c r="D887" i="11"/>
  <c r="D313" i="11"/>
  <c r="D986" i="11"/>
  <c r="D948" i="11"/>
  <c r="D533" i="4"/>
  <c r="D770" i="4"/>
  <c r="D347" i="11"/>
  <c r="D175" i="11"/>
  <c r="D671" i="11"/>
  <c r="D219" i="11"/>
  <c r="D412" i="11"/>
  <c r="D293" i="11"/>
  <c r="D445" i="11"/>
  <c r="D288" i="11"/>
  <c r="D364" i="11"/>
  <c r="D322" i="11"/>
  <c r="D449" i="4"/>
  <c r="D358" i="11"/>
  <c r="D431" i="11"/>
  <c r="D327" i="11"/>
  <c r="D131" i="11"/>
  <c r="D59" i="11"/>
  <c r="D339" i="11"/>
  <c r="D16" i="11"/>
  <c r="D9" i="4"/>
  <c r="D142" i="11"/>
  <c r="D991" i="11"/>
  <c r="D950" i="11"/>
  <c r="D636" i="11"/>
  <c r="D375" i="11"/>
  <c r="D253" i="11"/>
  <c r="D408" i="11"/>
  <c r="D249" i="11"/>
  <c r="D325" i="11"/>
  <c r="D35" i="11"/>
  <c r="D318" i="11"/>
  <c r="D394" i="11"/>
  <c r="D295" i="11"/>
  <c r="D99" i="11"/>
  <c r="D26" i="11"/>
  <c r="D1001" i="4"/>
  <c r="D977" i="11"/>
  <c r="D110" i="11"/>
  <c r="D188" i="11"/>
  <c r="D777" i="11"/>
  <c r="D382" i="11"/>
  <c r="D341" i="11"/>
  <c r="D738" i="11"/>
  <c r="D599" i="11"/>
  <c r="D523" i="11"/>
  <c r="D485" i="11"/>
  <c r="D482" i="11"/>
  <c r="D405" i="11"/>
  <c r="D825" i="11"/>
  <c r="D654" i="11"/>
  <c r="D912" i="4"/>
  <c r="D855" i="11"/>
  <c r="D432" i="11"/>
  <c r="D430" i="11"/>
  <c r="D69" i="11"/>
  <c r="D287" i="11"/>
  <c r="D86" i="11"/>
  <c r="D466" i="11"/>
  <c r="D457" i="4"/>
  <c r="D433" i="11"/>
  <c r="D835" i="12"/>
  <c r="D575" i="12"/>
  <c r="D795" i="12"/>
  <c r="D525" i="12"/>
  <c r="D180" i="12"/>
  <c r="D751" i="12"/>
  <c r="D958" i="12"/>
  <c r="D12" i="12"/>
  <c r="D227" i="12"/>
  <c r="D841" i="12"/>
  <c r="D225" i="12"/>
  <c r="D429" i="12"/>
  <c r="D376" i="12"/>
  <c r="D360" i="12"/>
  <c r="D193" i="12"/>
  <c r="D806" i="12"/>
  <c r="D191" i="12"/>
  <c r="D344" i="12"/>
  <c r="D328" i="12"/>
  <c r="D159" i="12"/>
  <c r="D361" i="12"/>
  <c r="D312" i="12"/>
  <c r="D296" i="12"/>
  <c r="D123" i="12"/>
  <c r="D280" i="12"/>
  <c r="D264" i="12"/>
  <c r="D704" i="12"/>
  <c r="D89" i="12"/>
  <c r="D248" i="12"/>
  <c r="D232" i="12"/>
  <c r="D292" i="11"/>
  <c r="D289" i="11"/>
  <c r="D206" i="11"/>
  <c r="D655" i="11"/>
  <c r="D475" i="11"/>
  <c r="D747" i="4"/>
  <c r="D687" i="11"/>
  <c r="D238" i="11"/>
  <c r="D236" i="11"/>
  <c r="D419" i="11"/>
  <c r="D127" i="11"/>
  <c r="D627" i="11"/>
  <c r="D306" i="11"/>
  <c r="D297" i="4"/>
  <c r="D273" i="11"/>
  <c r="D427" i="12"/>
  <c r="D57" i="12"/>
  <c r="D670" i="12"/>
  <c r="D54" i="12"/>
  <c r="D258" i="12"/>
  <c r="D200" i="12"/>
  <c r="D805" i="12"/>
  <c r="D994" i="12"/>
  <c r="D468" i="12"/>
  <c r="D22" i="12"/>
  <c r="D636" i="12"/>
  <c r="D20" i="12"/>
  <c r="D224" i="12"/>
  <c r="D155" i="12"/>
  <c r="D53" i="11"/>
  <c r="D966" i="12"/>
  <c r="D997" i="12"/>
  <c r="D959" i="12"/>
  <c r="D366" i="12"/>
  <c r="D602" i="12"/>
  <c r="D190" i="12"/>
  <c r="D121" i="12"/>
  <c r="D152" i="12"/>
  <c r="D136" i="12"/>
  <c r="D21" i="11"/>
  <c r="D868" i="12"/>
  <c r="D931" i="12"/>
  <c r="D962" i="12"/>
  <c r="D546" i="12"/>
  <c r="D567" i="12"/>
  <c r="D156" i="12"/>
  <c r="D86" i="12"/>
  <c r="D120" i="12"/>
  <c r="D104" i="12"/>
  <c r="D832" i="12"/>
  <c r="D506" i="12"/>
  <c r="D418" i="12"/>
  <c r="D298" i="12"/>
  <c r="D533" i="12"/>
  <c r="D122" i="12"/>
  <c r="D88" i="12"/>
  <c r="D72" i="12"/>
  <c r="D980" i="12"/>
  <c r="D796" i="12"/>
  <c r="D263" i="12"/>
  <c r="D499" i="12"/>
  <c r="D87" i="12"/>
  <c r="D18" i="12"/>
  <c r="D56" i="12"/>
  <c r="D40" i="12"/>
  <c r="D857" i="12"/>
  <c r="D350" i="12"/>
  <c r="D570" i="12"/>
  <c r="D465" i="12"/>
  <c r="D53" i="12"/>
  <c r="D24" i="12"/>
  <c r="D8" i="12"/>
  <c r="D202" i="11"/>
  <c r="D515" i="4"/>
  <c r="D436" i="11"/>
  <c r="D508" i="11"/>
  <c r="D10" i="11"/>
  <c r="D195" i="11"/>
  <c r="D123" i="11"/>
  <c r="D403" i="11"/>
  <c r="D82" i="11"/>
  <c r="D73" i="4"/>
  <c r="D48" i="11"/>
  <c r="D624" i="12"/>
  <c r="D910" i="12"/>
  <c r="D653" i="12"/>
  <c r="D723" i="12"/>
  <c r="D755" i="12"/>
  <c r="D2" i="12"/>
  <c r="D788" i="12"/>
  <c r="D820" i="12"/>
  <c r="D510" i="12"/>
  <c r="D166" i="12"/>
  <c r="D372" i="12"/>
  <c r="D26" i="12"/>
  <c r="D195" i="12"/>
  <c r="D535" i="12"/>
  <c r="D431" i="12"/>
  <c r="D1000" i="12"/>
  <c r="D998" i="12"/>
  <c r="D501" i="12"/>
  <c r="D984" i="12"/>
  <c r="D968" i="12"/>
  <c r="D932" i="12"/>
  <c r="D467" i="12"/>
  <c r="D363" i="12"/>
  <c r="D952" i="12"/>
  <c r="D936" i="12"/>
  <c r="D897" i="12"/>
  <c r="D928" i="12"/>
  <c r="D34" i="12"/>
  <c r="D433" i="12"/>
  <c r="D329" i="12"/>
  <c r="D920" i="12"/>
  <c r="D904" i="12"/>
  <c r="D59" i="12"/>
  <c r="D294" i="12"/>
  <c r="D888" i="12"/>
  <c r="D872" i="12"/>
  <c r="D335" i="12"/>
  <c r="D25" i="12"/>
  <c r="D260" i="12"/>
  <c r="D856" i="12"/>
  <c r="D840" i="12"/>
  <c r="D301" i="12"/>
  <c r="D331" i="12"/>
  <c r="D824" i="12"/>
  <c r="D808" i="12"/>
  <c r="D550" i="12"/>
  <c r="D297" i="12"/>
  <c r="D192" i="12"/>
  <c r="D669" i="12"/>
  <c r="D792" i="12"/>
  <c r="D776" i="12"/>
  <c r="D964" i="12"/>
  <c r="D43" i="12"/>
  <c r="D176" i="12"/>
  <c r="D262" i="12"/>
  <c r="D158" i="12"/>
  <c r="D635" i="12"/>
  <c r="D760" i="12"/>
  <c r="D744" i="12"/>
  <c r="D98" i="11"/>
  <c r="D58" i="11"/>
  <c r="D115" i="11"/>
  <c r="D809" i="4"/>
  <c r="D785" i="11"/>
  <c r="D996" i="12"/>
  <c r="D724" i="12"/>
  <c r="D30" i="12"/>
  <c r="D589" i="12"/>
  <c r="D973" i="12"/>
  <c r="D198" i="12"/>
  <c r="D603" i="12"/>
  <c r="D124" i="12"/>
  <c r="D601" i="12"/>
  <c r="D728" i="12"/>
  <c r="D712" i="12"/>
  <c r="D901" i="12"/>
  <c r="D894" i="12"/>
  <c r="D939" i="12"/>
  <c r="D194" i="12"/>
  <c r="D569" i="12"/>
  <c r="D90" i="12"/>
  <c r="D566" i="12"/>
  <c r="D696" i="12"/>
  <c r="D680" i="12"/>
  <c r="D905" i="12"/>
  <c r="D74" i="12"/>
  <c r="D130" i="12"/>
  <c r="D160" i="12"/>
  <c r="D534" i="12"/>
  <c r="D55" i="12"/>
  <c r="D532" i="12"/>
  <c r="D664" i="12"/>
  <c r="D742" i="11"/>
  <c r="D308" i="4"/>
  <c r="D922" i="11"/>
  <c r="D644" i="4"/>
  <c r="D609" i="4"/>
  <c r="D779" i="4"/>
  <c r="D506" i="11"/>
  <c r="D873" i="11"/>
  <c r="D272" i="11"/>
  <c r="D330" i="4"/>
  <c r="D192" i="4"/>
  <c r="D430" i="4"/>
  <c r="D767" i="11"/>
  <c r="D709" i="11"/>
  <c r="D13" i="4"/>
  <c r="D703" i="11"/>
  <c r="D18" i="11"/>
  <c r="D129" i="11"/>
  <c r="D675" i="11"/>
  <c r="D222" i="11"/>
  <c r="D299" i="11"/>
  <c r="D869" i="11"/>
  <c r="D801" i="11"/>
  <c r="D766" i="11"/>
  <c r="D764" i="11"/>
  <c r="D696" i="11"/>
  <c r="D363" i="11"/>
  <c r="D923" i="11"/>
  <c r="D281" i="11"/>
  <c r="D119" i="4"/>
  <c r="D722" i="11"/>
  <c r="D719" i="11"/>
  <c r="D4" i="11"/>
  <c r="D543" i="11"/>
  <c r="D151" i="11"/>
  <c r="D17" i="11"/>
  <c r="D713" i="4"/>
  <c r="D689" i="11"/>
  <c r="D697" i="12"/>
  <c r="D730" i="12"/>
  <c r="D871" i="12"/>
  <c r="D612" i="12"/>
  <c r="D822" i="12"/>
  <c r="D870" i="12"/>
  <c r="D39" i="12"/>
  <c r="D126" i="12"/>
  <c r="D500" i="12"/>
  <c r="D498" i="12"/>
  <c r="D616" i="12"/>
  <c r="D786" i="12"/>
  <c r="D346" i="12"/>
  <c r="D62" i="12"/>
  <c r="D466" i="12"/>
  <c r="D464" i="12"/>
  <c r="D600" i="12"/>
  <c r="D584" i="12"/>
  <c r="D750" i="12"/>
  <c r="D311" i="12"/>
  <c r="D28" i="12"/>
  <c r="D432" i="12"/>
  <c r="D430" i="12"/>
  <c r="D568" i="12"/>
  <c r="D552" i="12"/>
  <c r="D574" i="11"/>
  <c r="D481" i="11"/>
  <c r="D900" i="11"/>
  <c r="D468" i="11"/>
  <c r="D389" i="11"/>
  <c r="D942" i="11"/>
  <c r="D570" i="11"/>
  <c r="D65" i="11"/>
  <c r="D172" i="11"/>
  <c r="D770" i="11"/>
  <c r="D702" i="11"/>
  <c r="D665" i="11"/>
  <c r="D663" i="11"/>
  <c r="D588" i="11"/>
  <c r="D246" i="11"/>
  <c r="D824" i="11"/>
  <c r="D148" i="11"/>
  <c r="D20" i="4"/>
  <c r="D614" i="11"/>
  <c r="D134" i="11"/>
  <c r="D447" i="11"/>
  <c r="D55" i="11"/>
  <c r="D626" i="11"/>
  <c r="D617" i="4"/>
  <c r="D593" i="11"/>
  <c r="D762" i="12"/>
  <c r="D471" i="12"/>
  <c r="D536" i="12"/>
  <c r="D520" i="12"/>
  <c r="D22" i="11"/>
  <c r="D594" i="11"/>
  <c r="D585" i="4"/>
  <c r="D561" i="11"/>
  <c r="D925" i="12"/>
  <c r="D842" i="12"/>
  <c r="D579" i="12"/>
  <c r="D978" i="12"/>
  <c r="D725" i="12"/>
  <c r="D389" i="12"/>
  <c r="D425" i="12"/>
  <c r="D734" i="12"/>
  <c r="D362" i="12"/>
  <c r="D504" i="12"/>
  <c r="D488" i="12"/>
  <c r="D209" i="12"/>
  <c r="D330" i="12"/>
  <c r="D327" i="12"/>
  <c r="D472" i="12"/>
  <c r="D456" i="12"/>
  <c r="D5" i="11"/>
  <c r="D175" i="12"/>
  <c r="D295" i="12"/>
  <c r="D293" i="12"/>
  <c r="D440" i="12"/>
  <c r="D424" i="12"/>
  <c r="D261" i="12"/>
  <c r="D259" i="12"/>
  <c r="D408" i="12"/>
  <c r="D392" i="12"/>
  <c r="B2" i="1" l="1"/>
  <c r="E3" i="11" s="1"/>
  <c r="I87" i="5"/>
  <c r="I119" i="5"/>
  <c r="I151" i="5"/>
  <c r="I183" i="5"/>
  <c r="I215" i="5"/>
  <c r="I247" i="5"/>
  <c r="I279" i="5"/>
  <c r="I311" i="5"/>
  <c r="I343" i="5"/>
  <c r="I375" i="5"/>
  <c r="I407" i="5"/>
  <c r="I439" i="5"/>
  <c r="I471" i="5"/>
  <c r="I503" i="5"/>
  <c r="I535" i="5"/>
  <c r="I567" i="5"/>
  <c r="I599" i="5"/>
  <c r="I631" i="5"/>
  <c r="I663" i="5"/>
  <c r="I695" i="5"/>
  <c r="I12" i="5"/>
  <c r="I45" i="5"/>
  <c r="I78" i="5"/>
  <c r="I111" i="5"/>
  <c r="I144" i="5"/>
  <c r="I409" i="5"/>
  <c r="I442" i="5"/>
  <c r="I475" i="5"/>
  <c r="I508" i="5"/>
  <c r="I541" i="5"/>
  <c r="I574" i="5"/>
  <c r="I607" i="5"/>
  <c r="I640" i="5"/>
  <c r="I673" i="5"/>
  <c r="I706" i="5"/>
  <c r="I738" i="5"/>
  <c r="I770" i="5"/>
  <c r="I802" i="5"/>
  <c r="I834" i="5"/>
  <c r="I866" i="5"/>
  <c r="I898" i="5"/>
  <c r="I930" i="5"/>
  <c r="I962" i="5"/>
  <c r="I994" i="5"/>
  <c r="I10" i="5"/>
  <c r="I44" i="5"/>
  <c r="I79" i="5"/>
  <c r="I113" i="5"/>
  <c r="I147" i="5"/>
  <c r="I181" i="5"/>
  <c r="I420" i="5"/>
  <c r="I454" i="5"/>
  <c r="I488" i="5"/>
  <c r="I522" i="5"/>
  <c r="I556" i="5"/>
  <c r="I590" i="5"/>
  <c r="I624" i="5"/>
  <c r="I658" i="5"/>
  <c r="I692" i="5"/>
  <c r="I726" i="5"/>
  <c r="I759" i="5"/>
  <c r="I792" i="5"/>
  <c r="I825" i="5"/>
  <c r="I858" i="5"/>
  <c r="I891" i="5"/>
  <c r="I924" i="5"/>
  <c r="I957" i="5"/>
  <c r="I990" i="5"/>
  <c r="I25" i="5"/>
  <c r="I60" i="5"/>
  <c r="I95" i="5"/>
  <c r="I130" i="5"/>
  <c r="I165" i="5"/>
  <c r="I200" i="5"/>
  <c r="I235" i="5"/>
  <c r="I270" i="5"/>
  <c r="I412" i="5"/>
  <c r="I17" i="5"/>
  <c r="I53" i="5"/>
  <c r="I90" i="5"/>
  <c r="I126" i="5"/>
  <c r="I162" i="5"/>
  <c r="I198" i="5"/>
  <c r="I234" i="5"/>
  <c r="I271" i="5"/>
  <c r="I307" i="5"/>
  <c r="I345" i="5"/>
  <c r="I381" i="5"/>
  <c r="I417" i="5"/>
  <c r="I453" i="5"/>
  <c r="I490" i="5"/>
  <c r="I525" i="5"/>
  <c r="I560" i="5"/>
  <c r="I595" i="5"/>
  <c r="I630" i="5"/>
  <c r="I666" i="5"/>
  <c r="I701" i="5"/>
  <c r="I735" i="5"/>
  <c r="I769" i="5"/>
  <c r="I804" i="5"/>
  <c r="I838" i="5"/>
  <c r="I872" i="5"/>
  <c r="I906" i="5"/>
  <c r="I3" i="5"/>
  <c r="I77" i="5"/>
  <c r="I116" i="5"/>
  <c r="I154" i="5"/>
  <c r="I191" i="5"/>
  <c r="I228" i="5"/>
  <c r="I265" i="5"/>
  <c r="I302" i="5"/>
  <c r="I339" i="5"/>
  <c r="I379" i="5"/>
  <c r="I416" i="5"/>
  <c r="I455" i="5"/>
  <c r="I492" i="5"/>
  <c r="I528" i="5"/>
  <c r="I564" i="5"/>
  <c r="I601" i="5"/>
  <c r="I637" i="5"/>
  <c r="I674" i="5"/>
  <c r="I710" i="5"/>
  <c r="I745" i="5"/>
  <c r="I780" i="5"/>
  <c r="I815" i="5"/>
  <c r="I850" i="5"/>
  <c r="I885" i="5"/>
  <c r="I920" i="5"/>
  <c r="I955" i="5"/>
  <c r="I991" i="5"/>
  <c r="I18" i="5"/>
  <c r="I168" i="5"/>
  <c r="I242" i="5"/>
  <c r="I281" i="5"/>
  <c r="I35" i="5"/>
  <c r="I75" i="5"/>
  <c r="I117" i="5"/>
  <c r="I157" i="5"/>
  <c r="I196" i="5"/>
  <c r="I237" i="5"/>
  <c r="I277" i="5"/>
  <c r="I317" i="5"/>
  <c r="I356" i="5"/>
  <c r="I394" i="5"/>
  <c r="I432" i="5"/>
  <c r="I470" i="5"/>
  <c r="I510" i="5"/>
  <c r="I547" i="5"/>
  <c r="I584" i="5"/>
  <c r="I621" i="5"/>
  <c r="I659" i="5"/>
  <c r="I697" i="5"/>
  <c r="I733" i="5"/>
  <c r="I771" i="5"/>
  <c r="I807" i="5"/>
  <c r="I843" i="5"/>
  <c r="I879" i="5"/>
  <c r="I915" i="5"/>
  <c r="I951" i="5"/>
  <c r="I118" i="5"/>
  <c r="I197" i="5"/>
  <c r="I238" i="5"/>
  <c r="I278" i="5"/>
  <c r="I319" i="5"/>
  <c r="I357" i="5"/>
  <c r="I395" i="5"/>
  <c r="I433" i="5"/>
  <c r="I472" i="5"/>
  <c r="I511" i="5"/>
  <c r="I548" i="5"/>
  <c r="I585" i="5"/>
  <c r="I622" i="5"/>
  <c r="I660" i="5"/>
  <c r="I698" i="5"/>
  <c r="I734" i="5"/>
  <c r="I772" i="5"/>
  <c r="I808" i="5"/>
  <c r="I844" i="5"/>
  <c r="I880" i="5"/>
  <c r="I916" i="5"/>
  <c r="I952" i="5"/>
  <c r="I988" i="5"/>
  <c r="I39" i="5"/>
  <c r="I81" i="5"/>
  <c r="I121" i="5"/>
  <c r="I160" i="5"/>
  <c r="I201" i="5"/>
  <c r="I359" i="5"/>
  <c r="I397" i="5"/>
  <c r="I435" i="5"/>
  <c r="I474" i="5"/>
  <c r="I513" i="5"/>
  <c r="I550" i="5"/>
  <c r="I587" i="5"/>
  <c r="I625" i="5"/>
  <c r="I662" i="5"/>
  <c r="I700" i="5"/>
  <c r="I737" i="5"/>
  <c r="I774" i="5"/>
  <c r="I9" i="5"/>
  <c r="I51" i="5"/>
  <c r="I92" i="5"/>
  <c r="I133" i="5"/>
  <c r="I172" i="5"/>
  <c r="I212" i="5"/>
  <c r="I253" i="5"/>
  <c r="I16" i="5"/>
  <c r="I59" i="5"/>
  <c r="I99" i="5"/>
  <c r="I138" i="5"/>
  <c r="I178" i="5"/>
  <c r="I219" i="5"/>
  <c r="I258" i="5"/>
  <c r="I297" i="5"/>
  <c r="I335" i="5"/>
  <c r="I373" i="5"/>
  <c r="I530" i="5"/>
  <c r="I568" i="5"/>
  <c r="I605" i="5"/>
  <c r="I643" i="5"/>
  <c r="I680" i="5"/>
  <c r="I717" i="5"/>
  <c r="I753" i="5"/>
  <c r="I789" i="5"/>
  <c r="I826" i="5"/>
  <c r="I862" i="5"/>
  <c r="I899" i="5"/>
  <c r="I935" i="5"/>
  <c r="I971" i="5"/>
  <c r="I5" i="5"/>
  <c r="I54" i="5"/>
  <c r="I102" i="5"/>
  <c r="I148" i="5"/>
  <c r="I194" i="5"/>
  <c r="I245" i="5"/>
  <c r="I291" i="5"/>
  <c r="I333" i="5"/>
  <c r="I380" i="5"/>
  <c r="I424" i="5"/>
  <c r="I466" i="5"/>
  <c r="I512" i="5"/>
  <c r="I554" i="5"/>
  <c r="I597" i="5"/>
  <c r="I641" i="5"/>
  <c r="I683" i="5"/>
  <c r="I848" i="5"/>
  <c r="I888" i="5"/>
  <c r="I928" i="5"/>
  <c r="I968" i="5"/>
  <c r="I7" i="5"/>
  <c r="I58" i="5"/>
  <c r="I104" i="5"/>
  <c r="I150" i="5"/>
  <c r="I199" i="5"/>
  <c r="I248" i="5"/>
  <c r="I293" i="5"/>
  <c r="I336" i="5"/>
  <c r="I383" i="5"/>
  <c r="I426" i="5"/>
  <c r="I468" i="5"/>
  <c r="I515" i="5"/>
  <c r="I557" i="5"/>
  <c r="I600" i="5"/>
  <c r="I644" i="5"/>
  <c r="I685" i="5"/>
  <c r="I727" i="5"/>
  <c r="I767" i="5"/>
  <c r="I811" i="5"/>
  <c r="I851" i="5"/>
  <c r="I890" i="5"/>
  <c r="I931" i="5"/>
  <c r="I970" i="5"/>
  <c r="I645" i="5"/>
  <c r="I8" i="5"/>
  <c r="I105" i="5"/>
  <c r="I152" i="5"/>
  <c r="I202" i="5"/>
  <c r="I249" i="5"/>
  <c r="I294" i="5"/>
  <c r="I337" i="5"/>
  <c r="I384" i="5"/>
  <c r="I427" i="5"/>
  <c r="I469" i="5"/>
  <c r="I516" i="5"/>
  <c r="I558" i="5"/>
  <c r="I602" i="5"/>
  <c r="I686" i="5"/>
  <c r="I728" i="5"/>
  <c r="I768" i="5"/>
  <c r="I812" i="5"/>
  <c r="I852" i="5"/>
  <c r="I892" i="5"/>
  <c r="I932" i="5"/>
  <c r="I972" i="5"/>
  <c r="I14" i="5"/>
  <c r="I64" i="5"/>
  <c r="I108" i="5"/>
  <c r="I156" i="5"/>
  <c r="I206" i="5"/>
  <c r="I254" i="5"/>
  <c r="I298" i="5"/>
  <c r="I344" i="5"/>
  <c r="I388" i="5"/>
  <c r="I430" i="5"/>
  <c r="I477" i="5"/>
  <c r="I562" i="5"/>
  <c r="I606" i="5"/>
  <c r="I648" i="5"/>
  <c r="I689" i="5"/>
  <c r="I731" i="5"/>
  <c r="I776" i="5"/>
  <c r="I816" i="5"/>
  <c r="I855" i="5"/>
  <c r="I895" i="5"/>
  <c r="I936" i="5"/>
  <c r="I976" i="5"/>
  <c r="I21" i="5"/>
  <c r="I68" i="5"/>
  <c r="I114" i="5"/>
  <c r="I164" i="5"/>
  <c r="I211" i="5"/>
  <c r="I259" i="5"/>
  <c r="I303" i="5"/>
  <c r="I349" i="5"/>
  <c r="I392" i="5"/>
  <c r="I31" i="5"/>
  <c r="I82" i="5"/>
  <c r="I128" i="5"/>
  <c r="I175" i="5"/>
  <c r="I223" i="5"/>
  <c r="I268" i="5"/>
  <c r="I315" i="5"/>
  <c r="I361" i="5"/>
  <c r="I403" i="5"/>
  <c r="I448" i="5"/>
  <c r="I494" i="5"/>
  <c r="I578" i="5"/>
  <c r="I619" i="5"/>
  <c r="I665" i="5"/>
  <c r="I708" i="5"/>
  <c r="I749" i="5"/>
  <c r="I790" i="5"/>
  <c r="I830" i="5"/>
  <c r="I870" i="5"/>
  <c r="I910" i="5"/>
  <c r="I949" i="5"/>
  <c r="I992" i="5"/>
  <c r="I47" i="5"/>
  <c r="I106" i="5"/>
  <c r="I167" i="5"/>
  <c r="I224" i="5"/>
  <c r="I283" i="5"/>
  <c r="I332" i="5"/>
  <c r="I391" i="5"/>
  <c r="I444" i="5"/>
  <c r="I497" i="5"/>
  <c r="I545" i="5"/>
  <c r="I596" i="5"/>
  <c r="I650" i="5"/>
  <c r="I702" i="5"/>
  <c r="I750" i="5"/>
  <c r="I797" i="5"/>
  <c r="I845" i="5"/>
  <c r="I894" i="5"/>
  <c r="I942" i="5"/>
  <c r="I48" i="5"/>
  <c r="I107" i="5"/>
  <c r="I225" i="5"/>
  <c r="I285" i="5"/>
  <c r="I334" i="5"/>
  <c r="I393" i="5"/>
  <c r="I445" i="5"/>
  <c r="I498" i="5"/>
  <c r="I546" i="5"/>
  <c r="I598" i="5"/>
  <c r="I651" i="5"/>
  <c r="I703" i="5"/>
  <c r="I751" i="5"/>
  <c r="I798" i="5"/>
  <c r="I846" i="5"/>
  <c r="I896" i="5"/>
  <c r="I943" i="5"/>
  <c r="I989" i="5"/>
  <c r="I50" i="5"/>
  <c r="I110" i="5"/>
  <c r="I171" i="5"/>
  <c r="I227" i="5"/>
  <c r="I287" i="5"/>
  <c r="I341" i="5"/>
  <c r="I398" i="5"/>
  <c r="I449" i="5"/>
  <c r="I500" i="5"/>
  <c r="I551" i="5"/>
  <c r="I604" i="5"/>
  <c r="I653" i="5"/>
  <c r="I705" i="5"/>
  <c r="I754" i="5"/>
  <c r="I800" i="5"/>
  <c r="I900" i="5"/>
  <c r="I945" i="5"/>
  <c r="I995" i="5"/>
  <c r="I399" i="5"/>
  <c r="I52" i="5"/>
  <c r="I112" i="5"/>
  <c r="I173" i="5"/>
  <c r="I229" i="5"/>
  <c r="I288" i="5"/>
  <c r="I346" i="5"/>
  <c r="I450" i="5"/>
  <c r="I501" i="5"/>
  <c r="I552" i="5"/>
  <c r="I608" i="5"/>
  <c r="I654" i="5"/>
  <c r="I707" i="5"/>
  <c r="I755" i="5"/>
  <c r="I801" i="5"/>
  <c r="I853" i="5"/>
  <c r="I901" i="5"/>
  <c r="I946" i="5"/>
  <c r="I996" i="5"/>
  <c r="I57" i="5"/>
  <c r="I115" i="5"/>
  <c r="I174" i="5"/>
  <c r="I230" i="5"/>
  <c r="I289" i="5"/>
  <c r="I347" i="5"/>
  <c r="I400" i="5"/>
  <c r="I451" i="5"/>
  <c r="I502" i="5"/>
  <c r="I609" i="5"/>
  <c r="I655" i="5"/>
  <c r="I709" i="5"/>
  <c r="I756" i="5"/>
  <c r="I803" i="5"/>
  <c r="I854" i="5"/>
  <c r="I902" i="5"/>
  <c r="I947" i="5"/>
  <c r="I997" i="5"/>
  <c r="I62" i="5"/>
  <c r="I120" i="5"/>
  <c r="I176" i="5"/>
  <c r="I231" i="5"/>
  <c r="I290" i="5"/>
  <c r="I348" i="5"/>
  <c r="I401" i="5"/>
  <c r="I456" i="5"/>
  <c r="I504" i="5"/>
  <c r="I555" i="5"/>
  <c r="I610" i="5"/>
  <c r="I656" i="5"/>
  <c r="I711" i="5"/>
  <c r="I757" i="5"/>
  <c r="I805" i="5"/>
  <c r="I856" i="5"/>
  <c r="I903" i="5"/>
  <c r="I948" i="5"/>
  <c r="I998" i="5"/>
  <c r="I63" i="5"/>
  <c r="I122" i="5"/>
  <c r="I179" i="5"/>
  <c r="I292" i="5"/>
  <c r="I350" i="5"/>
  <c r="I402" i="5"/>
  <c r="I457" i="5"/>
  <c r="I505" i="5"/>
  <c r="I559" i="5"/>
  <c r="I611" i="5"/>
  <c r="I657" i="5"/>
  <c r="I712" i="5"/>
  <c r="I758" i="5"/>
  <c r="I806" i="5"/>
  <c r="I857" i="5"/>
  <c r="I904" i="5"/>
  <c r="I950" i="5"/>
  <c r="I999" i="5"/>
  <c r="I65" i="5"/>
  <c r="I123" i="5"/>
  <c r="I180" i="5"/>
  <c r="I233" i="5"/>
  <c r="I295" i="5"/>
  <c r="I351" i="5"/>
  <c r="I404" i="5"/>
  <c r="I458" i="5"/>
  <c r="I506" i="5"/>
  <c r="I561" i="5"/>
  <c r="I612" i="5"/>
  <c r="I661" i="5"/>
  <c r="I713" i="5"/>
  <c r="I760" i="5"/>
  <c r="I810" i="5"/>
  <c r="I859" i="5"/>
  <c r="I953" i="5"/>
  <c r="I1000" i="5"/>
  <c r="I4" i="5"/>
  <c r="I67" i="5"/>
  <c r="I125" i="5"/>
  <c r="I184" i="5"/>
  <c r="I239" i="5"/>
  <c r="I299" i="5"/>
  <c r="I354" i="5"/>
  <c r="I406" i="5"/>
  <c r="I460" i="5"/>
  <c r="I509" i="5"/>
  <c r="I565" i="5"/>
  <c r="I614" i="5"/>
  <c r="I667" i="5"/>
  <c r="I715" i="5"/>
  <c r="I762" i="5"/>
  <c r="I814" i="5"/>
  <c r="I861" i="5"/>
  <c r="I908" i="5"/>
  <c r="I956" i="5"/>
  <c r="I2" i="5"/>
  <c r="I6" i="5"/>
  <c r="I69" i="5"/>
  <c r="I127" i="5"/>
  <c r="I185" i="5"/>
  <c r="I241" i="5"/>
  <c r="I300" i="5"/>
  <c r="I355" i="5"/>
  <c r="I408" i="5"/>
  <c r="I461" i="5"/>
  <c r="I566" i="5"/>
  <c r="I615" i="5"/>
  <c r="I668" i="5"/>
  <c r="I716" i="5"/>
  <c r="I763" i="5"/>
  <c r="I817" i="5"/>
  <c r="I863" i="5"/>
  <c r="I909" i="5"/>
  <c r="I958" i="5"/>
  <c r="I11" i="5"/>
  <c r="I70" i="5"/>
  <c r="I129" i="5"/>
  <c r="I186" i="5"/>
  <c r="I244" i="5"/>
  <c r="I301" i="5"/>
  <c r="I358" i="5"/>
  <c r="I410" i="5"/>
  <c r="I462" i="5"/>
  <c r="I517" i="5"/>
  <c r="I569" i="5"/>
  <c r="I616" i="5"/>
  <c r="I669" i="5"/>
  <c r="I718" i="5"/>
  <c r="I764" i="5"/>
  <c r="I818" i="5"/>
  <c r="I864" i="5"/>
  <c r="I911" i="5"/>
  <c r="I959" i="5"/>
  <c r="I13" i="5"/>
  <c r="I71" i="5"/>
  <c r="I132" i="5"/>
  <c r="I246" i="5"/>
  <c r="I304" i="5"/>
  <c r="I360" i="5"/>
  <c r="I411" i="5"/>
  <c r="I463" i="5"/>
  <c r="I518" i="5"/>
  <c r="I570" i="5"/>
  <c r="I617" i="5"/>
  <c r="I670" i="5"/>
  <c r="I719" i="5"/>
  <c r="I766" i="5"/>
  <c r="I819" i="5"/>
  <c r="I865" i="5"/>
  <c r="I912" i="5"/>
  <c r="I960" i="5"/>
  <c r="I15" i="5"/>
  <c r="I72" i="5"/>
  <c r="I134" i="5"/>
  <c r="I188" i="5"/>
  <c r="I251" i="5"/>
  <c r="I306" i="5"/>
  <c r="I362" i="5"/>
  <c r="I413" i="5"/>
  <c r="I464" i="5"/>
  <c r="I520" i="5"/>
  <c r="I571" i="5"/>
  <c r="I618" i="5"/>
  <c r="I671" i="5"/>
  <c r="I720" i="5"/>
  <c r="I773" i="5"/>
  <c r="I820" i="5"/>
  <c r="I913" i="5"/>
  <c r="I961" i="5"/>
  <c r="I19" i="5"/>
  <c r="I73" i="5"/>
  <c r="I135" i="5"/>
  <c r="I189" i="5"/>
  <c r="I252" i="5"/>
  <c r="I308" i="5"/>
  <c r="I363" i="5"/>
  <c r="I415" i="5"/>
  <c r="I465" i="5"/>
  <c r="I521" i="5"/>
  <c r="I572" i="5"/>
  <c r="I620" i="5"/>
  <c r="I672" i="5"/>
  <c r="I721" i="5"/>
  <c r="I775" i="5"/>
  <c r="I821" i="5"/>
  <c r="I868" i="5"/>
  <c r="I914" i="5"/>
  <c r="I963" i="5"/>
  <c r="I20" i="5"/>
  <c r="I74" i="5"/>
  <c r="I136" i="5"/>
  <c r="I190" i="5"/>
  <c r="I255" i="5"/>
  <c r="I310" i="5"/>
  <c r="I364" i="5"/>
  <c r="I418" i="5"/>
  <c r="I467" i="5"/>
  <c r="I523" i="5"/>
  <c r="I623" i="5"/>
  <c r="I675" i="5"/>
  <c r="I722" i="5"/>
  <c r="I777" i="5"/>
  <c r="I822" i="5"/>
  <c r="I869" i="5"/>
  <c r="I917" i="5"/>
  <c r="I22" i="5"/>
  <c r="I80" i="5"/>
  <c r="I137" i="5"/>
  <c r="I192" i="5"/>
  <c r="I256" i="5"/>
  <c r="I312" i="5"/>
  <c r="I365" i="5"/>
  <c r="I419" i="5"/>
  <c r="I473" i="5"/>
  <c r="I524" i="5"/>
  <c r="I575" i="5"/>
  <c r="I626" i="5"/>
  <c r="I676" i="5"/>
  <c r="I723" i="5"/>
  <c r="I778" i="5"/>
  <c r="I823" i="5"/>
  <c r="I26" i="5"/>
  <c r="I84" i="5"/>
  <c r="I140" i="5"/>
  <c r="I195" i="5"/>
  <c r="I260" i="5"/>
  <c r="I314" i="5"/>
  <c r="I367" i="5"/>
  <c r="I422" i="5"/>
  <c r="I527" i="5"/>
  <c r="I577" i="5"/>
  <c r="I628" i="5"/>
  <c r="I678" i="5"/>
  <c r="I729" i="5"/>
  <c r="I781" i="5"/>
  <c r="I827" i="5"/>
  <c r="I874" i="5"/>
  <c r="I921" i="5"/>
  <c r="I967" i="5"/>
  <c r="I32" i="5"/>
  <c r="I91" i="5"/>
  <c r="I146" i="5"/>
  <c r="I209" i="5"/>
  <c r="I266" i="5"/>
  <c r="I324" i="5"/>
  <c r="I372" i="5"/>
  <c r="I431" i="5"/>
  <c r="I484" i="5"/>
  <c r="I534" i="5"/>
  <c r="I583" i="5"/>
  <c r="I635" i="5"/>
  <c r="I687" i="5"/>
  <c r="I740" i="5"/>
  <c r="I786" i="5"/>
  <c r="I833" i="5"/>
  <c r="I881" i="5"/>
  <c r="I927" i="5"/>
  <c r="I978" i="5"/>
  <c r="I46" i="5"/>
  <c r="I103" i="5"/>
  <c r="I222" i="5"/>
  <c r="I280" i="5"/>
  <c r="I331" i="5"/>
  <c r="I390" i="5"/>
  <c r="I443" i="5"/>
  <c r="I496" i="5"/>
  <c r="I544" i="5"/>
  <c r="I594" i="5"/>
  <c r="I649" i="5"/>
  <c r="I699" i="5"/>
  <c r="I748" i="5"/>
  <c r="I796" i="5"/>
  <c r="I842" i="5"/>
  <c r="I893" i="5"/>
  <c r="I941" i="5"/>
  <c r="I985" i="5"/>
  <c r="I145" i="5"/>
  <c r="I275" i="5"/>
  <c r="I428" i="5"/>
  <c r="I542" i="5"/>
  <c r="I681" i="5"/>
  <c r="I793" i="5"/>
  <c r="I918" i="5"/>
  <c r="I149" i="5"/>
  <c r="I286" i="5"/>
  <c r="I429" i="5"/>
  <c r="I543" i="5"/>
  <c r="I682" i="5"/>
  <c r="I794" i="5"/>
  <c r="I919" i="5"/>
  <c r="I24" i="5"/>
  <c r="I296" i="5"/>
  <c r="I434" i="5"/>
  <c r="I549" i="5"/>
  <c r="I684" i="5"/>
  <c r="I795" i="5"/>
  <c r="I922" i="5"/>
  <c r="I27" i="5"/>
  <c r="I155" i="5"/>
  <c r="I313" i="5"/>
  <c r="I436" i="5"/>
  <c r="I563" i="5"/>
  <c r="I688" i="5"/>
  <c r="I799" i="5"/>
  <c r="I923" i="5"/>
  <c r="I28" i="5"/>
  <c r="I159" i="5"/>
  <c r="I316" i="5"/>
  <c r="I437" i="5"/>
  <c r="I576" i="5"/>
  <c r="I690" i="5"/>
  <c r="I813" i="5"/>
  <c r="I925" i="5"/>
  <c r="I29" i="5"/>
  <c r="I161" i="5"/>
  <c r="I320" i="5"/>
  <c r="I438" i="5"/>
  <c r="I579" i="5"/>
  <c r="I691" i="5"/>
  <c r="I824" i="5"/>
  <c r="I926" i="5"/>
  <c r="I30" i="5"/>
  <c r="I322" i="5"/>
  <c r="I440" i="5"/>
  <c r="I580" i="5"/>
  <c r="I693" i="5"/>
  <c r="I828" i="5"/>
  <c r="I929" i="5"/>
  <c r="I33" i="5"/>
  <c r="I170" i="5"/>
  <c r="I323" i="5"/>
  <c r="I441" i="5"/>
  <c r="I581" i="5"/>
  <c r="I694" i="5"/>
  <c r="I829" i="5"/>
  <c r="I933" i="5"/>
  <c r="I34" i="5"/>
  <c r="I182" i="5"/>
  <c r="I325" i="5"/>
  <c r="I446" i="5"/>
  <c r="I582" i="5"/>
  <c r="I696" i="5"/>
  <c r="I831" i="5"/>
  <c r="I934" i="5"/>
  <c r="I38" i="5"/>
  <c r="I193" i="5"/>
  <c r="I326" i="5"/>
  <c r="I459" i="5"/>
  <c r="I586" i="5"/>
  <c r="I704" i="5"/>
  <c r="I832" i="5"/>
  <c r="I937" i="5"/>
  <c r="I41" i="5"/>
  <c r="I327" i="5"/>
  <c r="I476" i="5"/>
  <c r="I588" i="5"/>
  <c r="I714" i="5"/>
  <c r="I835" i="5"/>
  <c r="I938" i="5"/>
  <c r="I42" i="5"/>
  <c r="I204" i="5"/>
  <c r="I328" i="5"/>
  <c r="I479" i="5"/>
  <c r="I589" i="5"/>
  <c r="I725" i="5"/>
  <c r="I836" i="5"/>
  <c r="I939" i="5"/>
  <c r="I43" i="5"/>
  <c r="I207" i="5"/>
  <c r="I329" i="5"/>
  <c r="I480" i="5"/>
  <c r="I591" i="5"/>
  <c r="I730" i="5"/>
  <c r="I837" i="5"/>
  <c r="I944" i="5"/>
  <c r="I49" i="5"/>
  <c r="I208" i="5"/>
  <c r="I330" i="5"/>
  <c r="I481" i="5"/>
  <c r="I592" i="5"/>
  <c r="I732" i="5"/>
  <c r="I839" i="5"/>
  <c r="I954" i="5"/>
  <c r="I66" i="5"/>
  <c r="I213" i="5"/>
  <c r="I338" i="5"/>
  <c r="I483" i="5"/>
  <c r="I593" i="5"/>
  <c r="I736" i="5"/>
  <c r="I840" i="5"/>
  <c r="I964" i="5"/>
  <c r="I83" i="5"/>
  <c r="I214" i="5"/>
  <c r="I353" i="5"/>
  <c r="I485" i="5"/>
  <c r="I603" i="5"/>
  <c r="I739" i="5"/>
  <c r="I841" i="5"/>
  <c r="I965" i="5"/>
  <c r="I85" i="5"/>
  <c r="I217" i="5"/>
  <c r="I366" i="5"/>
  <c r="I486" i="5"/>
  <c r="I613" i="5"/>
  <c r="I741" i="5"/>
  <c r="I847" i="5"/>
  <c r="I966" i="5"/>
  <c r="I86" i="5"/>
  <c r="I218" i="5"/>
  <c r="I368" i="5"/>
  <c r="I487" i="5"/>
  <c r="I627" i="5"/>
  <c r="I742" i="5"/>
  <c r="I860" i="5"/>
  <c r="I969" i="5"/>
  <c r="I88" i="5"/>
  <c r="I220" i="5"/>
  <c r="I369" i="5"/>
  <c r="I489" i="5"/>
  <c r="I629" i="5"/>
  <c r="I743" i="5"/>
  <c r="I871" i="5"/>
  <c r="I973" i="5"/>
  <c r="I499" i="5"/>
  <c r="I89" i="5"/>
  <c r="I221" i="5"/>
  <c r="I370" i="5"/>
  <c r="I491" i="5"/>
  <c r="I632" i="5"/>
  <c r="I744" i="5"/>
  <c r="I873" i="5"/>
  <c r="I975" i="5"/>
  <c r="I374" i="5"/>
  <c r="I94" i="5"/>
  <c r="I226" i="5"/>
  <c r="I371" i="5"/>
  <c r="I495" i="5"/>
  <c r="I633" i="5"/>
  <c r="I746" i="5"/>
  <c r="I875" i="5"/>
  <c r="I977" i="5"/>
  <c r="I96" i="5"/>
  <c r="I236" i="5"/>
  <c r="I634" i="5"/>
  <c r="I747" i="5"/>
  <c r="I876" i="5"/>
  <c r="I979" i="5"/>
  <c r="I98" i="5"/>
  <c r="I261" i="5"/>
  <c r="I382" i="5"/>
  <c r="I526" i="5"/>
  <c r="I638" i="5"/>
  <c r="I761" i="5"/>
  <c r="I878" i="5"/>
  <c r="I981" i="5"/>
  <c r="I100" i="5"/>
  <c r="I262" i="5"/>
  <c r="I385" i="5"/>
  <c r="I529" i="5"/>
  <c r="I639" i="5"/>
  <c r="I779" i="5"/>
  <c r="I882" i="5"/>
  <c r="I982" i="5"/>
  <c r="I101" i="5"/>
  <c r="I263" i="5"/>
  <c r="I387" i="5"/>
  <c r="I531" i="5"/>
  <c r="I642" i="5"/>
  <c r="I782" i="5"/>
  <c r="I883" i="5"/>
  <c r="I983" i="5"/>
  <c r="I139" i="5"/>
  <c r="I269" i="5"/>
  <c r="I405" i="5"/>
  <c r="I537" i="5"/>
  <c r="I652" i="5"/>
  <c r="I785" i="5"/>
  <c r="I887" i="5"/>
  <c r="I993" i="5"/>
  <c r="I141" i="5"/>
  <c r="I272" i="5"/>
  <c r="I421" i="5"/>
  <c r="I538" i="5"/>
  <c r="I664" i="5"/>
  <c r="I787" i="5"/>
  <c r="I889" i="5"/>
  <c r="I1001" i="5"/>
  <c r="I143" i="5"/>
  <c r="I274" i="5"/>
  <c r="I425" i="5"/>
  <c r="I540" i="5"/>
  <c r="I679" i="5"/>
  <c r="I791" i="5"/>
  <c r="I907" i="5"/>
  <c r="I97" i="5"/>
  <c r="I507" i="5"/>
  <c r="I532" i="5"/>
  <c r="I533" i="5"/>
  <c r="I539" i="5"/>
  <c r="I636" i="5"/>
  <c r="I273" i="5"/>
  <c r="I646" i="5"/>
  <c r="I647" i="5"/>
  <c r="I677" i="5"/>
  <c r="I752" i="5"/>
  <c r="I783" i="5"/>
  <c r="I784" i="5"/>
  <c r="I788" i="5"/>
  <c r="I877" i="5"/>
  <c r="I884" i="5"/>
  <c r="I886" i="5"/>
  <c r="I897" i="5"/>
  <c r="I980" i="5"/>
  <c r="I984" i="5"/>
  <c r="I986" i="5"/>
  <c r="I267" i="5"/>
  <c r="I109" i="5"/>
  <c r="I124" i="5"/>
  <c r="I142" i="5"/>
  <c r="I257" i="5"/>
  <c r="I264" i="5"/>
  <c r="I378" i="5"/>
  <c r="I389" i="5"/>
  <c r="I396" i="5"/>
  <c r="I423" i="5"/>
  <c r="G830" i="5"/>
  <c r="G499" i="5"/>
  <c r="G943" i="5"/>
  <c r="G388" i="5"/>
  <c r="G792" i="5"/>
  <c r="G494" i="5"/>
  <c r="G880" i="5"/>
  <c r="G464" i="5"/>
  <c r="G294" i="5"/>
  <c r="G16" i="5"/>
  <c r="G804" i="5"/>
  <c r="G252" i="5"/>
  <c r="G881" i="5"/>
  <c r="G367" i="5"/>
  <c r="G851" i="5"/>
  <c r="G734" i="5"/>
  <c r="G529" i="5"/>
  <c r="G623" i="5"/>
  <c r="G208" i="5"/>
  <c r="G248" i="5"/>
  <c r="G305" i="5"/>
  <c r="G15" i="5"/>
  <c r="G806" i="5"/>
  <c r="G614" i="5"/>
  <c r="G209" i="5"/>
  <c r="G607" i="5"/>
  <c r="G177" i="5"/>
  <c r="G746" i="5"/>
  <c r="G528" i="5"/>
  <c r="G625" i="5"/>
  <c r="G848" i="5"/>
  <c r="G835" i="5"/>
  <c r="G678" i="5"/>
  <c r="G112" i="5"/>
  <c r="G996" i="5"/>
  <c r="G721" i="5"/>
  <c r="G868" i="5"/>
  <c r="G646" i="5"/>
  <c r="G998" i="5"/>
  <c r="G342" i="5"/>
  <c r="G974" i="5"/>
  <c r="G582" i="5"/>
  <c r="G691" i="5"/>
  <c r="G304" i="5"/>
  <c r="G774" i="5"/>
  <c r="G399" i="5"/>
  <c r="G100" i="5"/>
  <c r="G347" i="5"/>
  <c r="G592" i="5"/>
  <c r="G742" i="5"/>
  <c r="G755" i="5"/>
  <c r="G846" i="5"/>
  <c r="G272" i="5"/>
  <c r="G961" i="5"/>
  <c r="G723" i="5"/>
  <c r="G710" i="5"/>
  <c r="G945" i="5"/>
  <c r="G627" i="5"/>
  <c r="G963" i="5"/>
  <c r="G595" i="5"/>
  <c r="G966" i="5"/>
  <c r="G531" i="5"/>
  <c r="G207" i="5"/>
  <c r="G976" i="5"/>
  <c r="G944" i="5"/>
  <c r="G785" i="5"/>
  <c r="G947" i="5"/>
  <c r="G979" i="5"/>
  <c r="G752" i="5"/>
  <c r="G497" i="5"/>
  <c r="G393" i="5"/>
  <c r="G676" i="5"/>
  <c r="G902" i="5"/>
  <c r="G518" i="5"/>
  <c r="G847" i="5"/>
  <c r="G591" i="5"/>
  <c r="G687" i="5"/>
  <c r="G720" i="5"/>
  <c r="G111" i="5"/>
  <c r="G819" i="5"/>
  <c r="G870" i="5"/>
  <c r="G496" i="5"/>
  <c r="G934" i="5"/>
  <c r="G686" i="5"/>
  <c r="G883" i="5"/>
  <c r="G176" i="5"/>
  <c r="G900" i="5"/>
  <c r="G401" i="5"/>
  <c r="G400" i="5"/>
  <c r="G593" i="5"/>
  <c r="G788" i="5"/>
  <c r="G975" i="5"/>
  <c r="G964" i="5"/>
  <c r="G708" i="5"/>
  <c r="G659" i="5"/>
  <c r="G495" i="5"/>
  <c r="G441" i="5"/>
  <c r="G839" i="5"/>
  <c r="G107" i="5"/>
  <c r="G433" i="5"/>
  <c r="G506" i="5"/>
  <c r="G88" i="5"/>
  <c r="G145" i="5"/>
  <c r="G999" i="5"/>
  <c r="G34" i="5"/>
  <c r="G126" i="5"/>
  <c r="G581" i="5"/>
  <c r="G110" i="5"/>
  <c r="G838" i="5"/>
  <c r="G884" i="5"/>
  <c r="G416" i="5"/>
  <c r="G889" i="5"/>
  <c r="G64" i="5"/>
  <c r="G877" i="5"/>
  <c r="G790" i="5"/>
  <c r="G477" i="5"/>
  <c r="G552" i="5"/>
  <c r="G260" i="5"/>
  <c r="G36" i="5"/>
  <c r="G754" i="5"/>
  <c r="G474" i="5"/>
  <c r="G862" i="5"/>
  <c r="G648" i="5"/>
  <c r="G53" i="5"/>
  <c r="G292" i="5"/>
  <c r="G583" i="5"/>
  <c r="G932" i="5"/>
  <c r="G369" i="5"/>
  <c r="G352" i="5"/>
  <c r="G214" i="5"/>
  <c r="G735" i="5"/>
  <c r="G922" i="5"/>
  <c r="G782" i="5"/>
  <c r="G781" i="5"/>
  <c r="G254" i="5"/>
  <c r="G780" i="5"/>
  <c r="G562" i="5"/>
  <c r="G658" i="5"/>
  <c r="G852" i="5"/>
  <c r="G56" i="5"/>
  <c r="G32" i="5"/>
  <c r="G101" i="5"/>
  <c r="G136" i="5"/>
  <c r="G897" i="5"/>
  <c r="G273" i="5"/>
  <c r="G337" i="5"/>
  <c r="G378" i="5"/>
  <c r="G482" i="5"/>
  <c r="G793" i="5"/>
  <c r="G203" i="5"/>
  <c r="G869" i="5"/>
  <c r="G727" i="5"/>
  <c r="G911" i="5"/>
  <c r="G385" i="5"/>
  <c r="G740" i="5"/>
  <c r="G372" i="5"/>
  <c r="G660" i="5"/>
  <c r="G160" i="5"/>
  <c r="G24" i="5"/>
  <c r="G798" i="5"/>
  <c r="G965" i="5"/>
  <c r="G285" i="5"/>
  <c r="G810" i="5"/>
  <c r="G615" i="5"/>
  <c r="G504" i="5"/>
  <c r="G154" i="5"/>
  <c r="G314" i="5"/>
  <c r="G761" i="5"/>
  <c r="G149" i="5"/>
  <c r="G817" i="5"/>
  <c r="G172" i="5"/>
  <c r="G328" i="5"/>
  <c r="G567" i="5"/>
  <c r="G816" i="5"/>
  <c r="G466" i="5"/>
  <c r="G875" i="5"/>
  <c r="G766" i="5"/>
  <c r="G315" i="5"/>
  <c r="G913" i="5"/>
  <c r="G987" i="5"/>
  <c r="G334" i="5"/>
  <c r="G137" i="5"/>
  <c r="G605" i="5"/>
  <c r="G986" i="5"/>
  <c r="G113" i="5"/>
  <c r="G6" i="5"/>
  <c r="G729" i="5"/>
  <c r="G219" i="5"/>
  <c r="G608" i="5"/>
  <c r="G421" i="5"/>
  <c r="G221" i="5"/>
  <c r="G663" i="5"/>
  <c r="G812" i="5"/>
  <c r="G470" i="5"/>
  <c r="G960" i="5"/>
  <c r="G850" i="5"/>
  <c r="G180" i="5"/>
  <c r="G931" i="5"/>
  <c r="G521" i="5"/>
  <c r="G638" i="5"/>
  <c r="G995" i="5"/>
  <c r="G8" i="5"/>
  <c r="G861" i="5"/>
  <c r="G471" i="5"/>
  <c r="G341" i="5"/>
  <c r="G239" i="5"/>
  <c r="G905" i="5"/>
  <c r="G377" i="5"/>
  <c r="G306" i="5"/>
  <c r="G857" i="5"/>
  <c r="G51" i="5"/>
  <c r="G665" i="5"/>
  <c r="G919" i="5"/>
  <c r="G151" i="5"/>
  <c r="G204" i="5"/>
  <c r="G28" i="5"/>
  <c r="G749" i="5"/>
  <c r="G656" i="5"/>
  <c r="G333" i="5"/>
  <c r="G210" i="5"/>
  <c r="G725" i="5"/>
  <c r="G81" i="5"/>
  <c r="G633" i="5"/>
  <c r="G446" i="5"/>
  <c r="G291" i="5"/>
  <c r="G612" i="5"/>
  <c r="G1000" i="5"/>
  <c r="G268" i="5"/>
  <c r="G453" i="5"/>
  <c r="G169" i="5"/>
  <c r="G278" i="5"/>
  <c r="G631" i="5"/>
  <c r="G116" i="5"/>
  <c r="G741" i="5"/>
  <c r="G350" i="5"/>
  <c r="G550" i="5"/>
  <c r="G451" i="5"/>
  <c r="G105" i="5"/>
  <c r="G775" i="5"/>
  <c r="G933" i="5"/>
  <c r="G249" i="5"/>
  <c r="G407" i="5"/>
  <c r="G124" i="5"/>
  <c r="G535" i="5"/>
  <c r="G409" i="5"/>
  <c r="G611" i="5"/>
  <c r="G836" i="5"/>
  <c r="G564" i="5"/>
  <c r="G155" i="5"/>
  <c r="G250" i="5"/>
  <c r="G904" i="5"/>
  <c r="G837" i="5"/>
  <c r="G9" i="5"/>
  <c r="G403" i="5"/>
  <c r="G697" i="5"/>
  <c r="G609" i="5"/>
  <c r="G12" i="5"/>
  <c r="G537" i="5"/>
  <c r="G97" i="5"/>
  <c r="G610" i="5"/>
  <c r="G296" i="5"/>
  <c r="G48" i="5"/>
  <c r="G74" i="5"/>
  <c r="G490" i="5"/>
  <c r="G751" i="5"/>
  <c r="G773" i="5"/>
  <c r="G318" i="5"/>
  <c r="G704" i="5"/>
  <c r="G674" i="5"/>
  <c r="G143" i="5"/>
  <c r="G821" i="5"/>
  <c r="G586" i="5"/>
  <c r="G703" i="5"/>
  <c r="G4" i="5"/>
  <c r="G834" i="5"/>
  <c r="G644" i="5"/>
  <c r="G484" i="5"/>
  <c r="G301" i="5"/>
  <c r="G908" i="5"/>
  <c r="G233" i="5"/>
  <c r="G168" i="5"/>
  <c r="G555" i="5"/>
  <c r="G371" i="5"/>
  <c r="G951" i="5"/>
  <c r="G695" i="5"/>
  <c r="G473" i="5"/>
  <c r="G511" i="5"/>
  <c r="G513" i="5"/>
  <c r="G344" i="5"/>
  <c r="G283" i="5"/>
  <c r="G229" i="5"/>
  <c r="G925" i="5"/>
  <c r="G44" i="5"/>
  <c r="G840" i="5"/>
  <c r="G75" i="5"/>
  <c r="G386" i="5"/>
  <c r="G222" i="5"/>
  <c r="G355" i="5"/>
  <c r="G348" i="5"/>
  <c r="G245" i="5"/>
  <c r="G458" i="5"/>
  <c r="G718" i="5"/>
  <c r="G565" i="5"/>
  <c r="G307" i="5"/>
  <c r="G78" i="5"/>
  <c r="G265" i="5"/>
  <c r="G977" i="5"/>
  <c r="G980" i="5"/>
  <c r="G548" i="5"/>
  <c r="G449" i="5"/>
  <c r="G391" i="5"/>
  <c r="G240" i="5"/>
  <c r="G938" i="5"/>
  <c r="G263" i="5"/>
  <c r="G698" i="5"/>
  <c r="G914" i="5"/>
  <c r="G946" i="5"/>
  <c r="G313" i="5"/>
  <c r="G926" i="5"/>
  <c r="G394" i="5"/>
  <c r="G339" i="5"/>
  <c r="G461" i="5"/>
  <c r="G311" i="5"/>
  <c r="G968" i="5"/>
  <c r="G171" i="5"/>
  <c r="G542" i="5"/>
  <c r="G822" i="5"/>
  <c r="G962" i="5"/>
  <c r="G435" i="5"/>
  <c r="G688" i="5"/>
  <c r="G501" i="5"/>
  <c r="G10" i="5"/>
  <c r="G677" i="5"/>
  <c r="G402" i="5"/>
  <c r="G123" i="5"/>
  <c r="G990" i="5"/>
  <c r="G547" i="5"/>
  <c r="G363" i="5"/>
  <c r="G417" i="5"/>
  <c r="G429" i="5"/>
  <c r="G509" i="5"/>
  <c r="G23" i="5"/>
  <c r="G37" i="5"/>
  <c r="G228" i="5"/>
  <c r="G179" i="5"/>
  <c r="G502" i="5"/>
  <c r="G576" i="5"/>
  <c r="G680" i="5"/>
  <c r="G891" i="5"/>
  <c r="G849" i="5"/>
  <c r="G791" i="5"/>
  <c r="G526" i="5"/>
  <c r="G955" i="5"/>
  <c r="G549" i="5"/>
  <c r="G757" i="5"/>
  <c r="G196" i="5"/>
  <c r="G489" i="5"/>
  <c r="G747" i="5"/>
  <c r="G27" i="5"/>
  <c r="G584" i="5"/>
  <c r="G598" i="5"/>
  <c r="G530" i="5"/>
  <c r="G563" i="5"/>
  <c r="G522" i="5"/>
  <c r="G553" i="5"/>
  <c r="G173" i="5"/>
  <c r="G396" i="5"/>
  <c r="G295" i="5"/>
  <c r="G952" i="5"/>
  <c r="G480" i="5"/>
  <c r="G534" i="5"/>
  <c r="G280" i="5"/>
  <c r="G807" i="5"/>
  <c r="G84" i="5"/>
  <c r="G560" i="5"/>
  <c r="G635" i="5"/>
  <c r="G844" i="5"/>
  <c r="G117" i="5"/>
  <c r="G437" i="5"/>
  <c r="G19" i="5"/>
  <c r="G753" i="5"/>
  <c r="G232" i="5"/>
  <c r="G216" i="5"/>
  <c r="G912" i="5"/>
  <c r="G345" i="5"/>
  <c r="G381" i="5"/>
  <c r="G362" i="5"/>
  <c r="G485" i="5"/>
  <c r="G164" i="5"/>
  <c r="G406" i="5"/>
  <c r="G438" i="5"/>
  <c r="G985" i="5"/>
  <c r="G287" i="5"/>
  <c r="G685" i="5"/>
  <c r="G264" i="5"/>
  <c r="G349" i="5"/>
  <c r="G427" i="5"/>
  <c r="G602" i="5"/>
  <c r="G184" i="5"/>
  <c r="G223" i="5"/>
  <c r="G57" i="5"/>
  <c r="G682" i="5"/>
  <c r="G618" i="5"/>
  <c r="G132" i="5"/>
  <c r="G918" i="5"/>
  <c r="G448" i="5"/>
  <c r="G953" i="5"/>
  <c r="G801" i="5"/>
  <c r="G994" i="5"/>
  <c r="G213" i="5"/>
  <c r="G833" i="5"/>
  <c r="G540" i="5"/>
  <c r="G541" i="5"/>
  <c r="G843" i="5"/>
  <c r="G235" i="5"/>
  <c r="G465" i="5"/>
  <c r="G40" i="5"/>
  <c r="G958" i="5"/>
  <c r="G603" i="5"/>
  <c r="G957" i="5"/>
  <c r="G469" i="5"/>
  <c r="G867" i="5"/>
  <c r="G492" i="5"/>
  <c r="G68" i="5"/>
  <c r="G270" i="5"/>
  <c r="G882" i="5"/>
  <c r="G661" i="5"/>
  <c r="G374" i="5"/>
  <c r="G896" i="5"/>
  <c r="G96" i="5"/>
  <c r="G128" i="5"/>
  <c r="G779" i="5"/>
  <c r="G871" i="5"/>
  <c r="G559" i="5"/>
  <c r="G423" i="5"/>
  <c r="G456" i="5"/>
  <c r="G20" i="5"/>
  <c r="G297" i="5"/>
  <c r="G622" i="5"/>
  <c r="G657" i="5"/>
  <c r="G594" i="5"/>
  <c r="G185" i="5"/>
  <c r="G255" i="5"/>
  <c r="G824" i="5"/>
  <c r="G653" i="5"/>
  <c r="G288" i="5"/>
  <c r="G637" i="5"/>
  <c r="G604" i="5"/>
  <c r="G557" i="5"/>
  <c r="G460" i="5"/>
  <c r="G629" i="5"/>
  <c r="G831" i="5"/>
  <c r="G972" i="5"/>
  <c r="G14" i="5"/>
  <c r="G719" i="5"/>
  <c r="G83" i="5"/>
  <c r="G115" i="5"/>
  <c r="G571" i="5"/>
  <c r="G289" i="5"/>
  <c r="G135" i="5"/>
  <c r="G69" i="5"/>
  <c r="G551" i="5"/>
  <c r="G765" i="5"/>
  <c r="G717" i="5"/>
  <c r="G104" i="5"/>
  <c r="G940" i="5"/>
  <c r="G274" i="5"/>
  <c r="G338" i="5"/>
  <c r="G425" i="5"/>
  <c r="G302" i="5"/>
  <c r="G398" i="5"/>
  <c r="G120" i="5"/>
  <c r="G828" i="5"/>
  <c r="G892" i="5"/>
  <c r="G992" i="5"/>
  <c r="G744" i="5"/>
  <c r="G941" i="5"/>
  <c r="G198" i="5"/>
  <c r="G157" i="5"/>
  <c r="G261" i="5"/>
  <c r="G390" i="5"/>
  <c r="G156" i="5"/>
  <c r="G915" i="5"/>
  <c r="G854" i="5"/>
  <c r="G505" i="5"/>
  <c r="G508" i="5"/>
  <c r="G700" i="5"/>
  <c r="G874" i="5"/>
  <c r="G879" i="5"/>
  <c r="G25" i="5"/>
  <c r="G668" i="5"/>
  <c r="G789" i="5"/>
  <c r="G989" i="5"/>
  <c r="G684" i="5"/>
  <c r="G601" i="5"/>
  <c r="G679" i="5"/>
  <c r="G878" i="5"/>
  <c r="G410" i="5"/>
  <c r="G442" i="5"/>
  <c r="G420" i="5"/>
  <c r="G671" i="5"/>
  <c r="G634" i="5"/>
  <c r="G800" i="5"/>
  <c r="G730" i="5"/>
  <c r="G707" i="5"/>
  <c r="G31" i="5"/>
  <c r="G129" i="5"/>
  <c r="G193" i="5"/>
  <c r="G71" i="5"/>
  <c r="G366" i="5"/>
  <c r="G379" i="5"/>
  <c r="G236" i="5"/>
  <c r="G39" i="5"/>
  <c r="G167" i="5"/>
  <c r="G178" i="5"/>
  <c r="G575" i="5"/>
  <c r="G767" i="5"/>
  <c r="G316" i="5"/>
  <c r="G515" i="5"/>
  <c r="G512" i="5"/>
  <c r="G55" i="5"/>
  <c r="G481" i="5"/>
  <c r="G148" i="5"/>
  <c r="G33" i="5"/>
  <c r="G382" i="5"/>
  <c r="G192" i="5"/>
  <c r="G845" i="5"/>
  <c r="G238" i="5"/>
  <c r="G50" i="5"/>
  <c r="G428" i="5"/>
  <c r="G524" i="5"/>
  <c r="G46" i="5"/>
  <c r="G920" i="5"/>
  <c r="G284" i="5"/>
  <c r="G483" i="5"/>
  <c r="G259" i="5"/>
  <c r="G452" i="5"/>
  <c r="G251" i="5"/>
  <c r="G195" i="5"/>
  <c r="G206" i="5"/>
  <c r="G54" i="5"/>
  <c r="G1001" i="5"/>
  <c r="G916" i="5"/>
  <c r="G756" i="5"/>
  <c r="G5" i="5"/>
  <c r="G527" i="5"/>
  <c r="G125" i="5"/>
  <c r="G640" i="5"/>
  <c r="G370" i="5"/>
  <c r="G588" i="5"/>
  <c r="G246" i="5"/>
  <c r="G802" i="5"/>
  <c r="G419" i="5"/>
  <c r="G930" i="5"/>
  <c r="G516" i="5"/>
  <c r="G864" i="5"/>
  <c r="G673" i="5"/>
  <c r="G558" i="5"/>
  <c r="G202" i="5"/>
  <c r="G652" i="5"/>
  <c r="G921" i="5"/>
  <c r="G876" i="5"/>
  <c r="G487" i="5"/>
  <c r="G825" i="5"/>
  <c r="G140" i="5"/>
  <c r="G60" i="5"/>
  <c r="G616" i="5"/>
  <c r="G22" i="5"/>
  <c r="G690" i="5"/>
  <c r="G696" i="5"/>
  <c r="G146" i="5"/>
  <c r="G577" i="5"/>
  <c r="G768" i="5"/>
  <c r="G737" i="5"/>
  <c r="G578" i="5"/>
  <c r="G346" i="5"/>
  <c r="G324" i="5"/>
  <c r="G340" i="5"/>
  <c r="G205" i="5"/>
  <c r="G150" i="5"/>
  <c r="G49" i="5"/>
  <c r="G424" i="5"/>
  <c r="G243" i="5"/>
  <c r="G803" i="5"/>
  <c r="G624" i="5"/>
  <c r="G58" i="5"/>
  <c r="G286" i="5"/>
  <c r="G639" i="5"/>
  <c r="G600" i="5"/>
  <c r="G139" i="5"/>
  <c r="G909" i="5"/>
  <c r="G72" i="5"/>
  <c r="G936" i="5"/>
  <c r="G61" i="5"/>
  <c r="G359" i="5"/>
  <c r="G266" i="5"/>
  <c r="G885" i="5"/>
  <c r="G3" i="5"/>
  <c r="G279" i="5"/>
  <c r="G121" i="5"/>
  <c r="G351" i="5"/>
  <c r="G472" i="5"/>
  <c r="G536" i="5"/>
  <c r="G218" i="5"/>
  <c r="G566" i="5"/>
  <c r="G325" i="5"/>
  <c r="G231" i="5"/>
  <c r="G317" i="5"/>
  <c r="G714" i="5"/>
  <c r="G199" i="5"/>
  <c r="G973" i="5"/>
  <c r="G970" i="5"/>
  <c r="G163" i="5"/>
  <c r="G323" i="5"/>
  <c r="G991" i="5"/>
  <c r="G787" i="5"/>
  <c r="G510" i="5"/>
  <c r="G795" i="5"/>
  <c r="G654" i="5"/>
  <c r="G842" i="5"/>
  <c r="G411" i="5"/>
  <c r="G82" i="5"/>
  <c r="G114" i="5"/>
  <c r="G182" i="5"/>
  <c r="G722" i="5"/>
  <c r="G929" i="5"/>
  <c r="G898" i="5"/>
  <c r="G392" i="5"/>
  <c r="G475" i="5"/>
  <c r="G299" i="5"/>
  <c r="G92" i="5"/>
  <c r="G247" i="5"/>
  <c r="G144" i="5"/>
  <c r="G91" i="5"/>
  <c r="G554" i="5"/>
  <c r="G375" i="5"/>
  <c r="G153" i="5"/>
  <c r="G771" i="5"/>
  <c r="G102" i="5"/>
  <c r="G65" i="5"/>
  <c r="G86" i="5"/>
  <c r="G118" i="5"/>
  <c r="G699" i="5"/>
  <c r="G705" i="5"/>
  <c r="G418" i="5"/>
  <c r="G450" i="5"/>
  <c r="G519" i="5"/>
  <c r="G732" i="5"/>
  <c r="G556" i="5"/>
  <c r="G778" i="5"/>
  <c r="G138" i="5"/>
  <c r="G597" i="5"/>
  <c r="G181" i="5"/>
  <c r="G77" i="5"/>
  <c r="G463" i="5"/>
  <c r="G432" i="5"/>
  <c r="G675" i="5"/>
  <c r="G430" i="5"/>
  <c r="G329" i="5"/>
  <c r="G776" i="5"/>
  <c r="G443" i="5"/>
  <c r="G539" i="5"/>
  <c r="G545" i="5"/>
  <c r="G632" i="5"/>
  <c r="G523" i="5"/>
  <c r="G436" i="5"/>
  <c r="G141" i="5"/>
  <c r="G731" i="5"/>
  <c r="G332" i="5"/>
  <c r="G860" i="5"/>
  <c r="G380" i="5"/>
  <c r="G187" i="5"/>
  <c r="G503" i="5"/>
  <c r="G412" i="5"/>
  <c r="G364" i="5"/>
  <c r="G80" i="5"/>
  <c r="G724" i="5"/>
  <c r="G923" i="5"/>
  <c r="G90" i="5"/>
  <c r="G365" i="5"/>
  <c r="G35" i="5"/>
  <c r="G131" i="5"/>
  <c r="G982" i="5"/>
  <c r="G161" i="5"/>
  <c r="G225" i="5"/>
  <c r="G939" i="5"/>
  <c r="G282" i="5"/>
  <c r="G651" i="5"/>
  <c r="G561" i="5"/>
  <c r="G823" i="5"/>
  <c r="G87" i="5"/>
  <c r="G599" i="5"/>
  <c r="G808" i="5"/>
  <c r="G813" i="5"/>
  <c r="G636" i="5"/>
  <c r="G455" i="5"/>
  <c r="G119" i="5"/>
  <c r="G935" i="5"/>
  <c r="G147" i="5"/>
  <c r="G368" i="5"/>
  <c r="G959" i="5"/>
  <c r="G928" i="5"/>
  <c r="G186" i="5"/>
  <c r="G479" i="5"/>
  <c r="G413" i="5"/>
  <c r="G45" i="5"/>
  <c r="G85" i="5"/>
  <c r="G408" i="5"/>
  <c r="G872" i="5"/>
  <c r="G715" i="5"/>
  <c r="G544" i="5"/>
  <c r="G543" i="5"/>
  <c r="G335" i="5"/>
  <c r="G244" i="5"/>
  <c r="G183" i="5"/>
  <c r="G942" i="5"/>
  <c r="G903" i="5"/>
  <c r="G493" i="5"/>
  <c r="G764" i="5"/>
  <c r="G589" i="5"/>
  <c r="G170" i="5"/>
  <c r="G797" i="5"/>
  <c r="G573" i="5"/>
  <c r="G988" i="5"/>
  <c r="G467" i="5"/>
  <c r="G738" i="5"/>
  <c r="G353" i="5"/>
  <c r="G769" i="5"/>
  <c r="G853" i="5"/>
  <c r="G197" i="5"/>
  <c r="G281" i="5"/>
  <c r="G165" i="5"/>
  <c r="G670" i="5"/>
  <c r="G109" i="5"/>
  <c r="G748" i="5"/>
  <c r="G13" i="5"/>
  <c r="G794" i="5"/>
  <c r="G226" i="5"/>
  <c r="G242" i="5"/>
  <c r="G162" i="5"/>
  <c r="G26" i="5"/>
  <c r="G18" i="5"/>
  <c r="G689" i="5"/>
  <c r="G647" i="5"/>
  <c r="G298" i="5"/>
  <c r="G66" i="5"/>
  <c r="G856" i="5"/>
  <c r="G666" i="5"/>
  <c r="G358" i="5"/>
  <c r="G217" i="5"/>
  <c r="G859" i="5"/>
  <c r="G189" i="5"/>
  <c r="G570" i="5"/>
  <c r="G166" i="5"/>
  <c r="G907" i="5"/>
  <c r="G667" i="5"/>
  <c r="G763" i="5"/>
  <c r="G21" i="5"/>
  <c r="G617" i="5"/>
  <c r="G643" i="5"/>
  <c r="G927" i="5"/>
  <c r="G491" i="5"/>
  <c r="G174" i="5"/>
  <c r="G579" i="5"/>
  <c r="G669" i="5"/>
  <c r="G692" i="5"/>
  <c r="G826" i="5"/>
  <c r="G759" i="5"/>
  <c r="G73" i="5"/>
  <c r="G978" i="5"/>
  <c r="G488" i="5"/>
  <c r="G733" i="5"/>
  <c r="G41" i="5"/>
  <c r="G360" i="5"/>
  <c r="G70" i="5"/>
  <c r="G431" i="5"/>
  <c r="G873" i="5"/>
  <c r="G103" i="5"/>
  <c r="G234" i="5"/>
  <c r="G716" i="5"/>
  <c r="G814" i="5"/>
  <c r="G357" i="5"/>
  <c r="G728" i="5"/>
  <c r="G133" i="5"/>
  <c r="G743" i="5"/>
  <c r="G500" i="5"/>
  <c r="G865" i="5"/>
  <c r="G59" i="5"/>
  <c r="G253" i="5"/>
  <c r="G262" i="5"/>
  <c r="G457" i="5"/>
  <c r="G736" i="5"/>
  <c r="G152" i="5"/>
  <c r="G783" i="5"/>
  <c r="G331" i="5"/>
  <c r="G354" i="5"/>
  <c r="G293" i="5"/>
  <c r="G276" i="5"/>
  <c r="G619" i="5"/>
  <c r="G910" i="5"/>
  <c r="G447" i="5"/>
  <c r="G568" i="5"/>
  <c r="G937" i="5"/>
  <c r="G713" i="5"/>
  <c r="G726" i="5"/>
  <c r="G376" i="5"/>
  <c r="G237" i="5"/>
  <c r="G241" i="5"/>
  <c r="G895" i="5"/>
  <c r="G2" i="5"/>
  <c r="G191" i="5"/>
  <c r="G694" i="5"/>
  <c r="G267" i="5"/>
  <c r="G303" i="5"/>
  <c r="G414" i="5"/>
  <c r="G954" i="5"/>
  <c r="G983" i="5"/>
  <c r="G387" i="5"/>
  <c r="G224" i="5"/>
  <c r="G290" i="5"/>
  <c r="G373" i="5"/>
  <c r="G662" i="5"/>
  <c r="G79" i="5"/>
  <c r="G546" i="5"/>
  <c r="G122" i="5"/>
  <c r="G95" i="5"/>
  <c r="G621" i="5"/>
  <c r="G159" i="5"/>
  <c r="G130" i="5"/>
  <c r="G655" i="5"/>
  <c r="G309" i="5"/>
  <c r="G188" i="5"/>
  <c r="G434" i="5"/>
  <c r="G478" i="5"/>
  <c r="G580" i="5"/>
  <c r="G336" i="5"/>
  <c r="G739" i="5"/>
  <c r="G361" i="5"/>
  <c r="G343" i="5"/>
  <c r="G38" i="5"/>
  <c r="G201" i="5"/>
  <c r="G215" i="5"/>
  <c r="G893" i="5"/>
  <c r="G650" i="5"/>
  <c r="G702" i="5"/>
  <c r="G310" i="5"/>
  <c r="G984" i="5"/>
  <c r="G596" i="5"/>
  <c r="G993" i="5"/>
  <c r="G395" i="5"/>
  <c r="G948" i="5"/>
  <c r="G94" i="5"/>
  <c r="G950" i="5"/>
  <c r="G745" i="5"/>
  <c r="G829" i="5"/>
  <c r="G42" i="5"/>
  <c r="G98" i="5"/>
  <c r="G444" i="5"/>
  <c r="G520" i="5"/>
  <c r="G422" i="5"/>
  <c r="G750" i="5"/>
  <c r="G275" i="5"/>
  <c r="G770" i="5"/>
  <c r="G917" i="5"/>
  <c r="G486" i="5"/>
  <c r="G194" i="5"/>
  <c r="G52" i="5"/>
  <c r="G971" i="5"/>
  <c r="G440" i="5"/>
  <c r="G569" i="5"/>
  <c r="G805" i="5"/>
  <c r="G227" i="5"/>
  <c r="G127" i="5"/>
  <c r="G630" i="5"/>
  <c r="G507" i="5"/>
  <c r="G899" i="5"/>
  <c r="G628" i="5"/>
  <c r="G271" i="5"/>
  <c r="G459" i="5"/>
  <c r="G649" i="5"/>
  <c r="G981" i="5"/>
  <c r="G809" i="5"/>
  <c r="G760" i="5"/>
  <c r="G890" i="5"/>
  <c r="G67" i="5"/>
  <c r="G158" i="5"/>
  <c r="G415" i="5"/>
  <c r="G277" i="5"/>
  <c r="G887" i="5"/>
  <c r="G476" i="5"/>
  <c r="G538" i="5"/>
  <c r="G230" i="5"/>
  <c r="G532" i="5"/>
  <c r="G711" i="5"/>
  <c r="G818" i="5"/>
  <c r="G863" i="5"/>
  <c r="G587" i="5"/>
  <c r="G606" i="5"/>
  <c r="G924" i="5"/>
  <c r="G439" i="5"/>
  <c r="G445" i="5"/>
  <c r="G969" i="5"/>
  <c r="G701" i="5"/>
  <c r="G664" i="5"/>
  <c r="G134" i="5"/>
  <c r="G693" i="5"/>
  <c r="G405" i="5"/>
  <c r="G468" i="5"/>
  <c r="G709" i="5"/>
  <c r="G712" i="5"/>
  <c r="G190" i="5"/>
  <c r="G799" i="5"/>
  <c r="G76" i="5"/>
  <c r="G384" i="5"/>
  <c r="G212" i="5"/>
  <c r="G681" i="5"/>
  <c r="G211" i="5"/>
  <c r="G758" i="5"/>
  <c r="G762" i="5"/>
  <c r="G89" i="5"/>
  <c r="G320" i="5"/>
  <c r="G142" i="5"/>
  <c r="G888" i="5"/>
  <c r="G321" i="5"/>
  <c r="G106" i="5"/>
  <c r="G7" i="5"/>
  <c r="G326" i="5"/>
  <c r="G706" i="5"/>
  <c r="G620" i="5"/>
  <c r="G672" i="5"/>
  <c r="G585" i="5"/>
  <c r="G17" i="5"/>
  <c r="G645" i="5"/>
  <c r="G906" i="5"/>
  <c r="G683" i="5"/>
  <c r="G901" i="5"/>
  <c r="G200" i="5"/>
  <c r="G517" i="5"/>
  <c r="G220" i="5"/>
  <c r="G454" i="5"/>
  <c r="G312" i="5"/>
  <c r="G43" i="5"/>
  <c r="G300" i="5"/>
  <c r="G777" i="5"/>
  <c r="G257" i="5"/>
  <c r="G997" i="5"/>
  <c r="G796" i="5"/>
  <c r="G827" i="5"/>
  <c r="G383" i="5"/>
  <c r="G858" i="5"/>
  <c r="G784" i="5"/>
  <c r="G63" i="5"/>
  <c r="G533" i="5"/>
  <c r="G772" i="5"/>
  <c r="G99" i="5"/>
  <c r="G949" i="5"/>
  <c r="G404" i="5"/>
  <c r="G967" i="5"/>
  <c r="G426" i="5"/>
  <c r="G866" i="5"/>
  <c r="G832" i="5"/>
  <c r="G330" i="5"/>
  <c r="G811" i="5"/>
  <c r="G308" i="5"/>
  <c r="G894" i="5"/>
  <c r="G886" i="5"/>
  <c r="G93" i="5"/>
  <c r="G108" i="5"/>
  <c r="G269" i="5"/>
  <c r="G389" i="5"/>
  <c r="G820" i="5"/>
  <c r="G256" i="5"/>
  <c r="G498" i="5"/>
  <c r="G641" i="5"/>
  <c r="G356" i="5"/>
  <c r="G613" i="5"/>
  <c r="G47" i="5"/>
  <c r="G626" i="5"/>
  <c r="G525" i="5"/>
  <c r="G29" i="5"/>
  <c r="G590" i="5"/>
  <c r="G574" i="5"/>
  <c r="G462" i="5"/>
  <c r="G319" i="5"/>
  <c r="G815" i="5"/>
  <c r="G572" i="5"/>
  <c r="G322" i="5"/>
  <c r="G841" i="5"/>
  <c r="G175" i="5"/>
  <c r="G642" i="5"/>
  <c r="G327" i="5"/>
  <c r="G786" i="5"/>
  <c r="G62" i="5"/>
  <c r="G11" i="5"/>
  <c r="G258" i="5"/>
  <c r="G30" i="5"/>
  <c r="G514" i="5"/>
  <c r="G397" i="5"/>
  <c r="G956" i="5"/>
  <c r="G855" i="5"/>
  <c r="B20" i="1"/>
  <c r="I376" i="5" l="1"/>
  <c r="I55" i="5"/>
  <c r="I482" i="5"/>
  <c r="I386" i="5"/>
  <c r="I342" i="5"/>
  <c r="I23" i="5"/>
  <c r="I158" i="5"/>
  <c r="I205" i="5"/>
  <c r="I40" i="5"/>
  <c r="I447" i="5"/>
  <c r="I352" i="5"/>
  <c r="I309" i="5"/>
  <c r="B5" i="1"/>
  <c r="I318" i="5"/>
  <c r="I276" i="5"/>
  <c r="B4" i="1"/>
  <c r="I809" i="5"/>
  <c r="I493" i="5"/>
  <c r="I321" i="5"/>
  <c r="I76" i="5"/>
  <c r="I131" i="5"/>
  <c r="I37" i="5"/>
  <c r="I377" i="5"/>
  <c r="I284" i="5"/>
  <c r="I243" i="5"/>
  <c r="B3" i="1"/>
  <c r="I765" i="5"/>
  <c r="I452" i="5"/>
  <c r="M452" i="5" s="1"/>
  <c r="I282" i="5"/>
  <c r="I36" i="5"/>
  <c r="I93" i="5"/>
  <c r="I974" i="5"/>
  <c r="I340" i="5"/>
  <c r="I250" i="5"/>
  <c r="I210" i="5"/>
  <c r="E2" i="11"/>
  <c r="I203" i="5"/>
  <c r="I163" i="5"/>
  <c r="I153" i="5"/>
  <c r="I166" i="5"/>
  <c r="I478" i="5"/>
  <c r="I573" i="5"/>
  <c r="I867" i="5"/>
  <c r="I187" i="5"/>
  <c r="I514" i="5"/>
  <c r="I905" i="5"/>
  <c r="I232" i="5"/>
  <c r="I553" i="5"/>
  <c r="I849" i="5"/>
  <c r="I169" i="5"/>
  <c r="I536" i="5"/>
  <c r="I519" i="5"/>
  <c r="I61" i="5"/>
  <c r="I724" i="5"/>
  <c r="I414" i="5"/>
  <c r="I240" i="5"/>
  <c r="I987" i="5"/>
  <c r="I56" i="5"/>
  <c r="I940" i="5"/>
  <c r="I305" i="5"/>
  <c r="B11" i="1" s="1"/>
  <c r="I216" i="5"/>
  <c r="I177" i="5"/>
  <c r="K626" i="5"/>
  <c r="J626" i="5"/>
  <c r="J525" i="5"/>
  <c r="K525" i="5"/>
  <c r="J796" i="5"/>
  <c r="K796" i="5"/>
  <c r="K212" i="5"/>
  <c r="J212" i="5"/>
  <c r="J760" i="5"/>
  <c r="K760" i="5"/>
  <c r="K948" i="5"/>
  <c r="J948" i="5"/>
  <c r="J224" i="5"/>
  <c r="K224" i="5"/>
  <c r="J865" i="5"/>
  <c r="K865" i="5"/>
  <c r="J907" i="5"/>
  <c r="K907" i="5"/>
  <c r="J573" i="5"/>
  <c r="K573" i="5"/>
  <c r="J87" i="5"/>
  <c r="K87" i="5"/>
  <c r="J329" i="5"/>
  <c r="K329" i="5"/>
  <c r="K898" i="5"/>
  <c r="J898" i="5"/>
  <c r="K359" i="5"/>
  <c r="J359" i="5"/>
  <c r="K487" i="5"/>
  <c r="J487" i="5"/>
  <c r="K524" i="5"/>
  <c r="J524" i="5"/>
  <c r="K442" i="5"/>
  <c r="J442" i="5"/>
  <c r="K274" i="5"/>
  <c r="J274" i="5"/>
  <c r="K423" i="5"/>
  <c r="J423" i="5"/>
  <c r="J618" i="5"/>
  <c r="K618" i="5"/>
  <c r="K534" i="5"/>
  <c r="J534" i="5"/>
  <c r="J417" i="5"/>
  <c r="K417" i="5"/>
  <c r="K977" i="5"/>
  <c r="J977" i="5"/>
  <c r="J834" i="5"/>
  <c r="K834" i="5"/>
  <c r="J124" i="5"/>
  <c r="K124" i="5"/>
  <c r="K51" i="5"/>
  <c r="J51" i="5"/>
  <c r="J913" i="5"/>
  <c r="K913" i="5"/>
  <c r="J378" i="5"/>
  <c r="K378" i="5"/>
  <c r="K790" i="5"/>
  <c r="J790" i="5"/>
  <c r="J934" i="5"/>
  <c r="K934" i="5"/>
  <c r="J755" i="5"/>
  <c r="K755" i="5"/>
  <c r="J208" i="5"/>
  <c r="K208" i="5"/>
  <c r="L897" i="5"/>
  <c r="M897" i="5"/>
  <c r="M141" i="5"/>
  <c r="L141" i="5"/>
  <c r="M98" i="5"/>
  <c r="L98" i="5"/>
  <c r="L88" i="5"/>
  <c r="M88" i="5"/>
  <c r="L66" i="5"/>
  <c r="M66" i="5"/>
  <c r="L41" i="5"/>
  <c r="M41" i="5"/>
  <c r="M30" i="5"/>
  <c r="L30" i="5"/>
  <c r="M24" i="5"/>
  <c r="L24" i="5"/>
  <c r="L103" i="5"/>
  <c r="M103" i="5"/>
  <c r="M422" i="5"/>
  <c r="L422" i="5"/>
  <c r="M523" i="5"/>
  <c r="L523" i="5"/>
  <c r="M820" i="5"/>
  <c r="L820" i="5"/>
  <c r="M132" i="5"/>
  <c r="L132" i="5"/>
  <c r="L461" i="5"/>
  <c r="M461" i="5"/>
  <c r="M859" i="5"/>
  <c r="L859" i="5"/>
  <c r="M179" i="5"/>
  <c r="L179" i="5"/>
  <c r="L502" i="5"/>
  <c r="M502" i="5"/>
  <c r="L800" i="5"/>
  <c r="M800" i="5"/>
  <c r="L107" i="5"/>
  <c r="M107" i="5"/>
  <c r="M494" i="5"/>
  <c r="L494" i="5"/>
  <c r="M477" i="5"/>
  <c r="L477" i="5"/>
  <c r="L8" i="5"/>
  <c r="M8" i="5"/>
  <c r="M683" i="5"/>
  <c r="L683" i="5"/>
  <c r="M373" i="5"/>
  <c r="L373" i="5"/>
  <c r="M201" i="5"/>
  <c r="L201" i="5"/>
  <c r="M951" i="5"/>
  <c r="L951" i="5"/>
  <c r="M18" i="5"/>
  <c r="L18" i="5"/>
  <c r="M906" i="5"/>
  <c r="L906" i="5"/>
  <c r="L270" i="5"/>
  <c r="M270" i="5"/>
  <c r="L181" i="5"/>
  <c r="M181" i="5"/>
  <c r="L144" i="5"/>
  <c r="M144" i="5"/>
  <c r="J929" i="5"/>
  <c r="K929" i="5"/>
  <c r="K410" i="5"/>
  <c r="J410" i="5"/>
  <c r="J940" i="5"/>
  <c r="K940" i="5"/>
  <c r="K559" i="5"/>
  <c r="J559" i="5"/>
  <c r="J682" i="5"/>
  <c r="K682" i="5"/>
  <c r="K480" i="5"/>
  <c r="J480" i="5"/>
  <c r="J363" i="5"/>
  <c r="K363" i="5"/>
  <c r="K265" i="5"/>
  <c r="J265" i="5"/>
  <c r="J4" i="5"/>
  <c r="K4" i="5"/>
  <c r="J407" i="5"/>
  <c r="K407" i="5"/>
  <c r="K857" i="5"/>
  <c r="J857" i="5"/>
  <c r="J315" i="5"/>
  <c r="K315" i="5"/>
  <c r="J337" i="5"/>
  <c r="K337" i="5"/>
  <c r="J877" i="5"/>
  <c r="K877" i="5"/>
  <c r="J496" i="5"/>
  <c r="K496" i="5"/>
  <c r="J742" i="5"/>
  <c r="K742" i="5"/>
  <c r="K623" i="5"/>
  <c r="J623" i="5"/>
  <c r="M886" i="5"/>
  <c r="L886" i="5"/>
  <c r="M993" i="5"/>
  <c r="L993" i="5"/>
  <c r="L979" i="5"/>
  <c r="M979" i="5"/>
  <c r="M969" i="5"/>
  <c r="L969" i="5"/>
  <c r="L954" i="5"/>
  <c r="M954" i="5"/>
  <c r="L937" i="5"/>
  <c r="M937" i="5"/>
  <c r="M926" i="5"/>
  <c r="L926" i="5"/>
  <c r="M919" i="5"/>
  <c r="L919" i="5"/>
  <c r="M46" i="5"/>
  <c r="L46" i="5"/>
  <c r="L367" i="5"/>
  <c r="M367" i="5"/>
  <c r="L467" i="5"/>
  <c r="M467" i="5"/>
  <c r="L773" i="5"/>
  <c r="M773" i="5"/>
  <c r="M71" i="5"/>
  <c r="L71" i="5"/>
  <c r="M408" i="5"/>
  <c r="L408" i="5"/>
  <c r="L810" i="5"/>
  <c r="M810" i="5"/>
  <c r="M122" i="5"/>
  <c r="L122" i="5"/>
  <c r="L451" i="5"/>
  <c r="M451" i="5"/>
  <c r="L754" i="5"/>
  <c r="M754" i="5"/>
  <c r="M48" i="5"/>
  <c r="L48" i="5"/>
  <c r="L448" i="5"/>
  <c r="M448" i="5"/>
  <c r="M430" i="5"/>
  <c r="L430" i="5"/>
  <c r="M645" i="5"/>
  <c r="L645" i="5"/>
  <c r="L641" i="5"/>
  <c r="M641" i="5"/>
  <c r="L335" i="5"/>
  <c r="M335" i="5"/>
  <c r="L160" i="5"/>
  <c r="M160" i="5"/>
  <c r="L915" i="5"/>
  <c r="M915" i="5"/>
  <c r="M991" i="5"/>
  <c r="L991" i="5"/>
  <c r="M872" i="5"/>
  <c r="L872" i="5"/>
  <c r="M235" i="5"/>
  <c r="L235" i="5"/>
  <c r="M147" i="5"/>
  <c r="L147" i="5"/>
  <c r="L111" i="5"/>
  <c r="M111" i="5"/>
  <c r="K743" i="5"/>
  <c r="J743" i="5"/>
  <c r="J547" i="5"/>
  <c r="K547" i="5"/>
  <c r="K78" i="5"/>
  <c r="J78" i="5"/>
  <c r="J703" i="5"/>
  <c r="K703" i="5"/>
  <c r="J249" i="5"/>
  <c r="K249" i="5"/>
  <c r="K306" i="5"/>
  <c r="J306" i="5"/>
  <c r="K766" i="5"/>
  <c r="J766" i="5"/>
  <c r="J273" i="5"/>
  <c r="K273" i="5"/>
  <c r="K64" i="5"/>
  <c r="J64" i="5"/>
  <c r="J870" i="5"/>
  <c r="K870" i="5"/>
  <c r="K592" i="5"/>
  <c r="J592" i="5"/>
  <c r="J529" i="5"/>
  <c r="K529" i="5"/>
  <c r="L884" i="5"/>
  <c r="M884" i="5"/>
  <c r="M887" i="5"/>
  <c r="L887" i="5"/>
  <c r="L876" i="5"/>
  <c r="M876" i="5"/>
  <c r="L860" i="5"/>
  <c r="M860" i="5"/>
  <c r="M839" i="5"/>
  <c r="L839" i="5"/>
  <c r="L832" i="5"/>
  <c r="M832" i="5"/>
  <c r="L824" i="5"/>
  <c r="M824" i="5"/>
  <c r="L794" i="5"/>
  <c r="M794" i="5"/>
  <c r="L978" i="5"/>
  <c r="M978" i="5"/>
  <c r="L314" i="5"/>
  <c r="M314" i="5"/>
  <c r="L418" i="5"/>
  <c r="M418" i="5"/>
  <c r="M720" i="5"/>
  <c r="L720" i="5"/>
  <c r="L13" i="5"/>
  <c r="M13" i="5"/>
  <c r="M355" i="5"/>
  <c r="L355" i="5"/>
  <c r="L760" i="5"/>
  <c r="M760" i="5"/>
  <c r="L63" i="5"/>
  <c r="M63" i="5"/>
  <c r="M400" i="5"/>
  <c r="L400" i="5"/>
  <c r="M705" i="5"/>
  <c r="L705" i="5"/>
  <c r="M942" i="5"/>
  <c r="L942" i="5"/>
  <c r="L403" i="5"/>
  <c r="M403" i="5"/>
  <c r="L388" i="5"/>
  <c r="M388" i="5"/>
  <c r="M970" i="5"/>
  <c r="L970" i="5"/>
  <c r="M597" i="5"/>
  <c r="L597" i="5"/>
  <c r="L297" i="5"/>
  <c r="M297" i="5"/>
  <c r="L121" i="5"/>
  <c r="M121" i="5"/>
  <c r="L879" i="5"/>
  <c r="M879" i="5"/>
  <c r="L955" i="5"/>
  <c r="M955" i="5"/>
  <c r="L838" i="5"/>
  <c r="M838" i="5"/>
  <c r="L200" i="5"/>
  <c r="M200" i="5"/>
  <c r="L113" i="5"/>
  <c r="M113" i="5"/>
  <c r="L78" i="5"/>
  <c r="M78" i="5"/>
  <c r="K500" i="5"/>
  <c r="J500" i="5"/>
  <c r="J649" i="5"/>
  <c r="K649" i="5"/>
  <c r="K679" i="5"/>
  <c r="J679" i="5"/>
  <c r="K717" i="5"/>
  <c r="J717" i="5"/>
  <c r="J779" i="5"/>
  <c r="K779" i="5"/>
  <c r="J223" i="5"/>
  <c r="K223" i="5"/>
  <c r="K295" i="5"/>
  <c r="J295" i="5"/>
  <c r="K990" i="5"/>
  <c r="J990" i="5"/>
  <c r="K307" i="5"/>
  <c r="J307" i="5"/>
  <c r="J586" i="5"/>
  <c r="K586" i="5"/>
  <c r="K933" i="5"/>
  <c r="J933" i="5"/>
  <c r="K377" i="5"/>
  <c r="J377" i="5"/>
  <c r="K875" i="5"/>
  <c r="J875" i="5"/>
  <c r="K897" i="5"/>
  <c r="J897" i="5"/>
  <c r="K889" i="5"/>
  <c r="J889" i="5"/>
  <c r="K819" i="5"/>
  <c r="J819" i="5"/>
  <c r="K347" i="5"/>
  <c r="J347" i="5"/>
  <c r="K734" i="5"/>
  <c r="J734" i="5"/>
  <c r="L877" i="5"/>
  <c r="M877" i="5"/>
  <c r="M785" i="5"/>
  <c r="L785" i="5"/>
  <c r="M747" i="5"/>
  <c r="L747" i="5"/>
  <c r="M742" i="5"/>
  <c r="L742" i="5"/>
  <c r="L732" i="5"/>
  <c r="M732" i="5"/>
  <c r="M704" i="5"/>
  <c r="L704" i="5"/>
  <c r="L691" i="5"/>
  <c r="M691" i="5"/>
  <c r="L682" i="5"/>
  <c r="M682" i="5"/>
  <c r="M927" i="5"/>
  <c r="L927" i="5"/>
  <c r="M260" i="5"/>
  <c r="L260" i="5"/>
  <c r="M364" i="5"/>
  <c r="L364" i="5"/>
  <c r="L671" i="5"/>
  <c r="M671" i="5"/>
  <c r="L959" i="5"/>
  <c r="M959" i="5"/>
  <c r="L300" i="5"/>
  <c r="M300" i="5"/>
  <c r="L713" i="5"/>
  <c r="M713" i="5"/>
  <c r="M998" i="5"/>
  <c r="L998" i="5"/>
  <c r="L347" i="5"/>
  <c r="M347" i="5"/>
  <c r="L653" i="5"/>
  <c r="M653" i="5"/>
  <c r="M894" i="5"/>
  <c r="L894" i="5"/>
  <c r="M361" i="5"/>
  <c r="L361" i="5"/>
  <c r="M344" i="5"/>
  <c r="L344" i="5"/>
  <c r="L931" i="5"/>
  <c r="M931" i="5"/>
  <c r="M554" i="5"/>
  <c r="L554" i="5"/>
  <c r="M258" i="5"/>
  <c r="L258" i="5"/>
  <c r="M81" i="5"/>
  <c r="L81" i="5"/>
  <c r="L843" i="5"/>
  <c r="M843" i="5"/>
  <c r="M920" i="5"/>
  <c r="L920" i="5"/>
  <c r="M804" i="5"/>
  <c r="L804" i="5"/>
  <c r="M165" i="5"/>
  <c r="L165" i="5"/>
  <c r="L79" i="5"/>
  <c r="M79" i="5"/>
  <c r="L45" i="5"/>
  <c r="M45" i="5"/>
  <c r="J570" i="5"/>
  <c r="K570" i="5"/>
  <c r="J601" i="5"/>
  <c r="K601" i="5"/>
  <c r="J765" i="5"/>
  <c r="K765" i="5"/>
  <c r="K128" i="5"/>
  <c r="J128" i="5"/>
  <c r="K184" i="5"/>
  <c r="J184" i="5"/>
  <c r="J396" i="5"/>
  <c r="K396" i="5"/>
  <c r="K123" i="5"/>
  <c r="J123" i="5"/>
  <c r="K565" i="5"/>
  <c r="J565" i="5"/>
  <c r="K821" i="5"/>
  <c r="J821" i="5"/>
  <c r="K775" i="5"/>
  <c r="J775" i="5"/>
  <c r="K905" i="5"/>
  <c r="J905" i="5"/>
  <c r="K466" i="5"/>
  <c r="J466" i="5"/>
  <c r="K136" i="5"/>
  <c r="J136" i="5"/>
  <c r="J416" i="5"/>
  <c r="K416" i="5"/>
  <c r="K111" i="5"/>
  <c r="J111" i="5"/>
  <c r="J100" i="5"/>
  <c r="K100" i="5"/>
  <c r="K851" i="5"/>
  <c r="J851" i="5"/>
  <c r="L788" i="5"/>
  <c r="M788" i="5"/>
  <c r="L652" i="5"/>
  <c r="M652" i="5"/>
  <c r="L634" i="5"/>
  <c r="M634" i="5"/>
  <c r="M627" i="5"/>
  <c r="L627" i="5"/>
  <c r="M592" i="5"/>
  <c r="L592" i="5"/>
  <c r="M586" i="5"/>
  <c r="L586" i="5"/>
  <c r="L579" i="5"/>
  <c r="M579" i="5"/>
  <c r="L543" i="5"/>
  <c r="M543" i="5"/>
  <c r="L881" i="5"/>
  <c r="M881" i="5"/>
  <c r="M195" i="5"/>
  <c r="L195" i="5"/>
  <c r="M310" i="5"/>
  <c r="L310" i="5"/>
  <c r="L618" i="5"/>
  <c r="M618" i="5"/>
  <c r="L911" i="5"/>
  <c r="M911" i="5"/>
  <c r="M241" i="5"/>
  <c r="L241" i="5"/>
  <c r="M661" i="5"/>
  <c r="L661" i="5"/>
  <c r="L948" i="5"/>
  <c r="M948" i="5"/>
  <c r="M289" i="5"/>
  <c r="L289" i="5"/>
  <c r="L604" i="5"/>
  <c r="M604" i="5"/>
  <c r="L845" i="5"/>
  <c r="M845" i="5"/>
  <c r="M315" i="5"/>
  <c r="L315" i="5"/>
  <c r="L298" i="5"/>
  <c r="M298" i="5"/>
  <c r="M890" i="5"/>
  <c r="L890" i="5"/>
  <c r="M512" i="5"/>
  <c r="L512" i="5"/>
  <c r="L219" i="5"/>
  <c r="M219" i="5"/>
  <c r="L39" i="5"/>
  <c r="M39" i="5"/>
  <c r="L807" i="5"/>
  <c r="M807" i="5"/>
  <c r="L885" i="5"/>
  <c r="M885" i="5"/>
  <c r="M769" i="5"/>
  <c r="L769" i="5"/>
  <c r="M130" i="5"/>
  <c r="L130" i="5"/>
  <c r="L44" i="5"/>
  <c r="M44" i="5"/>
  <c r="M12" i="5"/>
  <c r="L12" i="5"/>
  <c r="J981" i="5"/>
  <c r="K981" i="5"/>
  <c r="J57" i="5"/>
  <c r="K57" i="5"/>
  <c r="K558" i="5"/>
  <c r="J558" i="5"/>
  <c r="K192" i="5"/>
  <c r="J192" i="5"/>
  <c r="K684" i="5"/>
  <c r="J684" i="5"/>
  <c r="K551" i="5"/>
  <c r="J551" i="5"/>
  <c r="K96" i="5"/>
  <c r="J96" i="5"/>
  <c r="J602" i="5"/>
  <c r="K602" i="5"/>
  <c r="J173" i="5"/>
  <c r="K173" i="5"/>
  <c r="J402" i="5"/>
  <c r="K402" i="5"/>
  <c r="J718" i="5"/>
  <c r="K718" i="5"/>
  <c r="K143" i="5"/>
  <c r="J143" i="5"/>
  <c r="K105" i="5"/>
  <c r="J105" i="5"/>
  <c r="K239" i="5"/>
  <c r="J239" i="5"/>
  <c r="K816" i="5"/>
  <c r="J816" i="5"/>
  <c r="K101" i="5"/>
  <c r="J101" i="5"/>
  <c r="J884" i="5"/>
  <c r="K884" i="5"/>
  <c r="J720" i="5"/>
  <c r="K720" i="5"/>
  <c r="K399" i="5"/>
  <c r="J399" i="5"/>
  <c r="J367" i="5"/>
  <c r="K367" i="5"/>
  <c r="M784" i="5"/>
  <c r="L784" i="5"/>
  <c r="L537" i="5"/>
  <c r="M537" i="5"/>
  <c r="M236" i="5"/>
  <c r="L236" i="5"/>
  <c r="L487" i="5"/>
  <c r="M487" i="5"/>
  <c r="L481" i="5"/>
  <c r="M481" i="5"/>
  <c r="L459" i="5"/>
  <c r="M459" i="5"/>
  <c r="L438" i="5"/>
  <c r="M438" i="5"/>
  <c r="L429" i="5"/>
  <c r="M429" i="5"/>
  <c r="M833" i="5"/>
  <c r="L833" i="5"/>
  <c r="M140" i="5"/>
  <c r="L140" i="5"/>
  <c r="M255" i="5"/>
  <c r="L255" i="5"/>
  <c r="L571" i="5"/>
  <c r="M571" i="5"/>
  <c r="L864" i="5"/>
  <c r="M864" i="5"/>
  <c r="L185" i="5"/>
  <c r="M185" i="5"/>
  <c r="L612" i="5"/>
  <c r="M612" i="5"/>
  <c r="L903" i="5"/>
  <c r="M903" i="5"/>
  <c r="M230" i="5"/>
  <c r="L230" i="5"/>
  <c r="M551" i="5"/>
  <c r="L551" i="5"/>
  <c r="M797" i="5"/>
  <c r="L797" i="5"/>
  <c r="L268" i="5"/>
  <c r="M268" i="5"/>
  <c r="M254" i="5"/>
  <c r="L254" i="5"/>
  <c r="M851" i="5"/>
  <c r="L851" i="5"/>
  <c r="M466" i="5"/>
  <c r="L466" i="5"/>
  <c r="M178" i="5"/>
  <c r="L178" i="5"/>
  <c r="L988" i="5"/>
  <c r="M988" i="5"/>
  <c r="M771" i="5"/>
  <c r="L771" i="5"/>
  <c r="M850" i="5"/>
  <c r="L850" i="5"/>
  <c r="L735" i="5"/>
  <c r="M735" i="5"/>
  <c r="M95" i="5"/>
  <c r="L95" i="5"/>
  <c r="L10" i="5"/>
  <c r="M10" i="5"/>
  <c r="M695" i="5"/>
  <c r="L695" i="5"/>
  <c r="J47" i="5"/>
  <c r="K47" i="5"/>
  <c r="K952" i="5"/>
  <c r="J952" i="5"/>
  <c r="K303" i="5"/>
  <c r="J303" i="5"/>
  <c r="J358" i="5"/>
  <c r="K358" i="5"/>
  <c r="K903" i="5"/>
  <c r="J903" i="5"/>
  <c r="J225" i="5"/>
  <c r="K225" i="5"/>
  <c r="J181" i="5"/>
  <c r="K181" i="5"/>
  <c r="K411" i="5"/>
  <c r="J411" i="5"/>
  <c r="K600" i="5"/>
  <c r="J600" i="5"/>
  <c r="J673" i="5"/>
  <c r="K673" i="5"/>
  <c r="K382" i="5"/>
  <c r="J382" i="5"/>
  <c r="J989" i="5"/>
  <c r="K989" i="5"/>
  <c r="K69" i="5"/>
  <c r="J69" i="5"/>
  <c r="K896" i="5"/>
  <c r="J896" i="5"/>
  <c r="K427" i="5"/>
  <c r="J427" i="5"/>
  <c r="J553" i="5"/>
  <c r="K553" i="5"/>
  <c r="J677" i="5"/>
  <c r="K677" i="5"/>
  <c r="K458" i="5"/>
  <c r="J458" i="5"/>
  <c r="J674" i="5"/>
  <c r="K674" i="5"/>
  <c r="J451" i="5"/>
  <c r="K451" i="5"/>
  <c r="K341" i="5"/>
  <c r="J341" i="5"/>
  <c r="J567" i="5"/>
  <c r="K567" i="5"/>
  <c r="J32" i="5"/>
  <c r="K32" i="5"/>
  <c r="K838" i="5"/>
  <c r="J838" i="5"/>
  <c r="K687" i="5"/>
  <c r="J687" i="5"/>
  <c r="K774" i="5"/>
  <c r="J774" i="5"/>
  <c r="J881" i="5"/>
  <c r="K881" i="5"/>
  <c r="L783" i="5"/>
  <c r="M783" i="5"/>
  <c r="M405" i="5"/>
  <c r="L405" i="5"/>
  <c r="M96" i="5"/>
  <c r="L96" i="5"/>
  <c r="L368" i="5"/>
  <c r="M368" i="5"/>
  <c r="M330" i="5"/>
  <c r="L330" i="5"/>
  <c r="M326" i="5"/>
  <c r="L326" i="5"/>
  <c r="M320" i="5"/>
  <c r="L320" i="5"/>
  <c r="M286" i="5"/>
  <c r="L286" i="5"/>
  <c r="M786" i="5"/>
  <c r="L786" i="5"/>
  <c r="L84" i="5"/>
  <c r="M84" i="5"/>
  <c r="M190" i="5"/>
  <c r="L190" i="5"/>
  <c r="M520" i="5"/>
  <c r="L520" i="5"/>
  <c r="M818" i="5"/>
  <c r="L818" i="5"/>
  <c r="M127" i="5"/>
  <c r="L127" i="5"/>
  <c r="L561" i="5"/>
  <c r="M561" i="5"/>
  <c r="M856" i="5"/>
  <c r="L856" i="5"/>
  <c r="M174" i="5"/>
  <c r="L174" i="5"/>
  <c r="L500" i="5"/>
  <c r="M500" i="5"/>
  <c r="L750" i="5"/>
  <c r="M750" i="5"/>
  <c r="M223" i="5"/>
  <c r="L223" i="5"/>
  <c r="M206" i="5"/>
  <c r="L206" i="5"/>
  <c r="M811" i="5"/>
  <c r="L811" i="5"/>
  <c r="M424" i="5"/>
  <c r="L424" i="5"/>
  <c r="L138" i="5"/>
  <c r="M138" i="5"/>
  <c r="L952" i="5"/>
  <c r="M952" i="5"/>
  <c r="L733" i="5"/>
  <c r="M733" i="5"/>
  <c r="L815" i="5"/>
  <c r="M815" i="5"/>
  <c r="M701" i="5"/>
  <c r="L701" i="5"/>
  <c r="M60" i="5"/>
  <c r="L60" i="5"/>
  <c r="L994" i="5"/>
  <c r="M994" i="5"/>
  <c r="M663" i="5"/>
  <c r="L663" i="5"/>
  <c r="K722" i="5"/>
  <c r="J722" i="5"/>
  <c r="J189" i="5"/>
  <c r="K189" i="5"/>
  <c r="K300" i="5"/>
  <c r="J300" i="5"/>
  <c r="K310" i="5"/>
  <c r="J310" i="5"/>
  <c r="K374" i="5"/>
  <c r="J374" i="5"/>
  <c r="J349" i="5"/>
  <c r="K349" i="5"/>
  <c r="K522" i="5"/>
  <c r="J522" i="5"/>
  <c r="J10" i="5"/>
  <c r="K10" i="5"/>
  <c r="K245" i="5"/>
  <c r="J245" i="5"/>
  <c r="J704" i="5"/>
  <c r="K704" i="5"/>
  <c r="J550" i="5"/>
  <c r="K550" i="5"/>
  <c r="J471" i="5"/>
  <c r="K471" i="5"/>
  <c r="K328" i="5"/>
  <c r="J328" i="5"/>
  <c r="J56" i="5"/>
  <c r="K56" i="5"/>
  <c r="K110" i="5"/>
  <c r="J110" i="5"/>
  <c r="J591" i="5"/>
  <c r="K591" i="5"/>
  <c r="K304" i="5"/>
  <c r="J304" i="5"/>
  <c r="J252" i="5"/>
  <c r="K252" i="5"/>
  <c r="L752" i="5"/>
  <c r="M752" i="5"/>
  <c r="M269" i="5"/>
  <c r="L269" i="5"/>
  <c r="L977" i="5"/>
  <c r="M977" i="5"/>
  <c r="M218" i="5"/>
  <c r="L218" i="5"/>
  <c r="M208" i="5"/>
  <c r="L208" i="5"/>
  <c r="M193" i="5"/>
  <c r="L193" i="5"/>
  <c r="M161" i="5"/>
  <c r="L161" i="5"/>
  <c r="M149" i="5"/>
  <c r="L149" i="5"/>
  <c r="M740" i="5"/>
  <c r="L740" i="5"/>
  <c r="M26" i="5"/>
  <c r="L26" i="5"/>
  <c r="M136" i="5"/>
  <c r="L136" i="5"/>
  <c r="M464" i="5"/>
  <c r="L464" i="5"/>
  <c r="L764" i="5"/>
  <c r="M764" i="5"/>
  <c r="M69" i="5"/>
  <c r="L69" i="5"/>
  <c r="M506" i="5"/>
  <c r="L506" i="5"/>
  <c r="M805" i="5"/>
  <c r="L805" i="5"/>
  <c r="L115" i="5"/>
  <c r="M115" i="5"/>
  <c r="L449" i="5"/>
  <c r="M449" i="5"/>
  <c r="L702" i="5"/>
  <c r="M702" i="5"/>
  <c r="L175" i="5"/>
  <c r="M175" i="5"/>
  <c r="M156" i="5"/>
  <c r="L156" i="5"/>
  <c r="L767" i="5"/>
  <c r="M767" i="5"/>
  <c r="L380" i="5"/>
  <c r="M380" i="5"/>
  <c r="L99" i="5"/>
  <c r="M99" i="5"/>
  <c r="L916" i="5"/>
  <c r="M916" i="5"/>
  <c r="L697" i="5"/>
  <c r="M697" i="5"/>
  <c r="M780" i="5"/>
  <c r="L780" i="5"/>
  <c r="L666" i="5"/>
  <c r="M666" i="5"/>
  <c r="L25" i="5"/>
  <c r="M25" i="5"/>
  <c r="M962" i="5"/>
  <c r="L962" i="5"/>
  <c r="M631" i="5"/>
  <c r="L631" i="5"/>
  <c r="K170" i="5"/>
  <c r="J170" i="5"/>
  <c r="K728" i="5"/>
  <c r="J728" i="5"/>
  <c r="K139" i="5"/>
  <c r="J139" i="5"/>
  <c r="K820" i="5"/>
  <c r="J820" i="5"/>
  <c r="K220" i="5"/>
  <c r="J220" i="5"/>
  <c r="K405" i="5"/>
  <c r="J405" i="5"/>
  <c r="K507" i="5"/>
  <c r="J507" i="5"/>
  <c r="K893" i="5"/>
  <c r="J893" i="5"/>
  <c r="J191" i="5"/>
  <c r="K191" i="5"/>
  <c r="J234" i="5"/>
  <c r="K234" i="5"/>
  <c r="K856" i="5"/>
  <c r="J856" i="5"/>
  <c r="J183" i="5"/>
  <c r="K183" i="5"/>
  <c r="K982" i="5"/>
  <c r="J982" i="5"/>
  <c r="K138" i="5"/>
  <c r="J138" i="5"/>
  <c r="J654" i="5"/>
  <c r="K654" i="5"/>
  <c r="K286" i="5"/>
  <c r="J286" i="5"/>
  <c r="J516" i="5"/>
  <c r="K516" i="5"/>
  <c r="K148" i="5"/>
  <c r="J148" i="5"/>
  <c r="K668" i="5"/>
  <c r="J668" i="5"/>
  <c r="K289" i="5"/>
  <c r="J289" i="5"/>
  <c r="K661" i="5"/>
  <c r="J661" i="5"/>
  <c r="J264" i="5"/>
  <c r="K264" i="5"/>
  <c r="K563" i="5"/>
  <c r="J563" i="5"/>
  <c r="K501" i="5"/>
  <c r="J501" i="5"/>
  <c r="K348" i="5"/>
  <c r="J348" i="5"/>
  <c r="J318" i="5"/>
  <c r="K318" i="5"/>
  <c r="K350" i="5"/>
  <c r="J350" i="5"/>
  <c r="J861" i="5"/>
  <c r="K861" i="5"/>
  <c r="J172" i="5"/>
  <c r="K172" i="5"/>
  <c r="K852" i="5"/>
  <c r="J852" i="5"/>
  <c r="K581" i="5"/>
  <c r="J581" i="5"/>
  <c r="J847" i="5"/>
  <c r="K847" i="5"/>
  <c r="K691" i="5"/>
  <c r="J691" i="5"/>
  <c r="J804" i="5"/>
  <c r="K804" i="5"/>
  <c r="L677" i="5"/>
  <c r="M677" i="5"/>
  <c r="M139" i="5"/>
  <c r="L139" i="5"/>
  <c r="L875" i="5"/>
  <c r="M875" i="5"/>
  <c r="L86" i="5"/>
  <c r="M86" i="5"/>
  <c r="L49" i="5"/>
  <c r="M49" i="5"/>
  <c r="L38" i="5"/>
  <c r="M38" i="5"/>
  <c r="L29" i="5"/>
  <c r="M29" i="5"/>
  <c r="L918" i="5"/>
  <c r="M918" i="5"/>
  <c r="L687" i="5"/>
  <c r="M687" i="5"/>
  <c r="M823" i="5"/>
  <c r="L823" i="5"/>
  <c r="L74" i="5"/>
  <c r="M74" i="5"/>
  <c r="L413" i="5"/>
  <c r="M413" i="5"/>
  <c r="M718" i="5"/>
  <c r="L718" i="5"/>
  <c r="L6" i="5"/>
  <c r="M6" i="5"/>
  <c r="M458" i="5"/>
  <c r="L458" i="5"/>
  <c r="M757" i="5"/>
  <c r="L757" i="5"/>
  <c r="M57" i="5"/>
  <c r="L57" i="5"/>
  <c r="M398" i="5"/>
  <c r="L398" i="5"/>
  <c r="L650" i="5"/>
  <c r="M650" i="5"/>
  <c r="M128" i="5"/>
  <c r="L128" i="5"/>
  <c r="M108" i="5"/>
  <c r="L108" i="5"/>
  <c r="M727" i="5"/>
  <c r="L727" i="5"/>
  <c r="L333" i="5"/>
  <c r="M333" i="5"/>
  <c r="L59" i="5"/>
  <c r="M59" i="5"/>
  <c r="L880" i="5"/>
  <c r="M880" i="5"/>
  <c r="M659" i="5"/>
  <c r="L659" i="5"/>
  <c r="M745" i="5"/>
  <c r="L745" i="5"/>
  <c r="M630" i="5"/>
  <c r="L630" i="5"/>
  <c r="L990" i="5"/>
  <c r="M990" i="5"/>
  <c r="L930" i="5"/>
  <c r="M930" i="5"/>
  <c r="M599" i="5"/>
  <c r="L599" i="5"/>
  <c r="K993" i="5"/>
  <c r="J993" i="5"/>
  <c r="J954" i="5"/>
  <c r="K954" i="5"/>
  <c r="K256" i="5"/>
  <c r="J256" i="5"/>
  <c r="K131" i="5"/>
  <c r="J131" i="5"/>
  <c r="J25" i="5"/>
  <c r="K25" i="5"/>
  <c r="J571" i="5"/>
  <c r="K571" i="5"/>
  <c r="K882" i="5"/>
  <c r="J882" i="5"/>
  <c r="J685" i="5"/>
  <c r="K685" i="5"/>
  <c r="K530" i="5"/>
  <c r="J530" i="5"/>
  <c r="K688" i="5"/>
  <c r="J688" i="5"/>
  <c r="J355" i="5"/>
  <c r="K355" i="5"/>
  <c r="J773" i="5"/>
  <c r="K773" i="5"/>
  <c r="J741" i="5"/>
  <c r="K741" i="5"/>
  <c r="K8" i="5"/>
  <c r="J8" i="5"/>
  <c r="K817" i="5"/>
  <c r="J817" i="5"/>
  <c r="K658" i="5"/>
  <c r="J658" i="5"/>
  <c r="K126" i="5"/>
  <c r="J126" i="5"/>
  <c r="K518" i="5"/>
  <c r="J518" i="5"/>
  <c r="J582" i="5"/>
  <c r="K582" i="5"/>
  <c r="K16" i="5"/>
  <c r="J16" i="5"/>
  <c r="L647" i="5"/>
  <c r="M647" i="5"/>
  <c r="M983" i="5"/>
  <c r="L983" i="5"/>
  <c r="L746" i="5"/>
  <c r="M746" i="5"/>
  <c r="M966" i="5"/>
  <c r="L966" i="5"/>
  <c r="L944" i="5"/>
  <c r="M944" i="5"/>
  <c r="M934" i="5"/>
  <c r="L934" i="5"/>
  <c r="M925" i="5"/>
  <c r="L925" i="5"/>
  <c r="M793" i="5"/>
  <c r="L793" i="5"/>
  <c r="M635" i="5"/>
  <c r="L635" i="5"/>
  <c r="M778" i="5"/>
  <c r="L778" i="5"/>
  <c r="M20" i="5"/>
  <c r="L20" i="5"/>
  <c r="M362" i="5"/>
  <c r="L362" i="5"/>
  <c r="M669" i="5"/>
  <c r="L669" i="5"/>
  <c r="M2" i="5"/>
  <c r="L2" i="5"/>
  <c r="M404" i="5"/>
  <c r="L404" i="5"/>
  <c r="M711" i="5"/>
  <c r="L711" i="5"/>
  <c r="L996" i="5"/>
  <c r="M996" i="5"/>
  <c r="L341" i="5"/>
  <c r="M341" i="5"/>
  <c r="L596" i="5"/>
  <c r="M596" i="5"/>
  <c r="M82" i="5"/>
  <c r="L82" i="5"/>
  <c r="M64" i="5"/>
  <c r="L64" i="5"/>
  <c r="M685" i="5"/>
  <c r="L685" i="5"/>
  <c r="L291" i="5"/>
  <c r="M291" i="5"/>
  <c r="L16" i="5"/>
  <c r="M16" i="5"/>
  <c r="M844" i="5"/>
  <c r="L844" i="5"/>
  <c r="L621" i="5"/>
  <c r="M621" i="5"/>
  <c r="M710" i="5"/>
  <c r="L710" i="5"/>
  <c r="M595" i="5"/>
  <c r="L595" i="5"/>
  <c r="M957" i="5"/>
  <c r="L957" i="5"/>
  <c r="L898" i="5"/>
  <c r="M898" i="5"/>
  <c r="M567" i="5"/>
  <c r="L567" i="5"/>
  <c r="B21" i="1"/>
  <c r="B23" i="1"/>
  <c r="B22" i="1"/>
  <c r="R790" i="5"/>
  <c r="R918" i="5"/>
  <c r="R822" i="5"/>
  <c r="R950" i="5"/>
  <c r="R758" i="5"/>
  <c r="R982" i="5"/>
  <c r="R583" i="5"/>
  <c r="R625" i="5"/>
  <c r="R99" i="5"/>
  <c r="R175" i="5"/>
  <c r="R448" i="5"/>
  <c r="R237" i="5"/>
  <c r="R411" i="5"/>
  <c r="R21" i="5"/>
  <c r="R94" i="5"/>
  <c r="R418" i="5"/>
  <c r="R330" i="5"/>
  <c r="R198" i="5"/>
  <c r="R829" i="5"/>
  <c r="R262" i="5"/>
  <c r="R612" i="5"/>
  <c r="R656" i="5"/>
  <c r="R587" i="5"/>
  <c r="R544" i="5"/>
  <c r="R366" i="5"/>
  <c r="R595" i="5"/>
  <c r="R291" i="5"/>
  <c r="R31" i="5"/>
  <c r="R690" i="5"/>
  <c r="R809" i="5"/>
  <c r="R217" i="5"/>
  <c r="R713" i="5"/>
  <c r="R953" i="5"/>
  <c r="R912" i="5"/>
  <c r="R131" i="5"/>
  <c r="R704" i="5"/>
  <c r="R696" i="5"/>
  <c r="R236" i="5"/>
  <c r="R201" i="5"/>
  <c r="R459" i="5"/>
  <c r="R509" i="5"/>
  <c r="R710" i="5"/>
  <c r="R161" i="5"/>
  <c r="R870" i="5"/>
  <c r="R770" i="5"/>
  <c r="R488" i="5"/>
  <c r="R946" i="5"/>
  <c r="R479" i="5"/>
  <c r="R508" i="5"/>
  <c r="R500" i="5"/>
  <c r="R78" i="5"/>
  <c r="R847" i="5"/>
  <c r="R401" i="5"/>
  <c r="R775" i="5"/>
  <c r="R37" i="5"/>
  <c r="R515" i="5"/>
  <c r="R900" i="5"/>
  <c r="R151" i="5"/>
  <c r="R674" i="5"/>
  <c r="R972" i="5"/>
  <c r="R989" i="5"/>
  <c r="R259" i="5"/>
  <c r="R194" i="5"/>
  <c r="R249" i="5"/>
  <c r="R241" i="5"/>
  <c r="R134" i="5"/>
  <c r="R435" i="5"/>
  <c r="R324" i="5"/>
  <c r="R969" i="5"/>
  <c r="R906" i="5"/>
  <c r="R225" i="5"/>
  <c r="R778" i="5"/>
  <c r="R764" i="5"/>
  <c r="R153" i="5"/>
  <c r="R24" i="5"/>
  <c r="R150" i="5"/>
  <c r="R49" i="5"/>
  <c r="R660" i="5"/>
  <c r="R210" i="5"/>
  <c r="R904" i="5"/>
  <c r="R338" i="5"/>
  <c r="R425" i="5"/>
  <c r="R700" i="5"/>
  <c r="R304" i="5"/>
  <c r="R463" i="5"/>
  <c r="R921" i="5"/>
  <c r="R880" i="5"/>
  <c r="R857" i="5"/>
  <c r="R759" i="5"/>
  <c r="R517" i="5"/>
  <c r="R112" i="5"/>
  <c r="R805" i="5"/>
  <c r="R325" i="5"/>
  <c r="R505" i="5"/>
  <c r="R955" i="5"/>
  <c r="R205" i="5"/>
  <c r="R292" i="5"/>
  <c r="R365" i="5"/>
  <c r="R603" i="5"/>
  <c r="R499" i="5"/>
  <c r="R495" i="5"/>
  <c r="R731" i="5"/>
  <c r="R513" i="5"/>
  <c r="R192" i="5"/>
  <c r="R564" i="5"/>
  <c r="R138" i="5"/>
  <c r="R632" i="5"/>
  <c r="R807" i="5"/>
  <c r="R12" i="5"/>
  <c r="R490" i="5"/>
  <c r="R367" i="5"/>
  <c r="R523" i="5"/>
  <c r="R38" i="5"/>
  <c r="R498" i="5"/>
  <c r="R957" i="5"/>
  <c r="R144" i="5"/>
  <c r="R297" i="5"/>
  <c r="R931" i="5"/>
  <c r="R835" i="5"/>
  <c r="R121" i="5"/>
  <c r="R768" i="5"/>
  <c r="R848" i="5"/>
  <c r="R730" i="5"/>
  <c r="R70" i="5"/>
  <c r="R176" i="5"/>
  <c r="R426" i="5"/>
  <c r="R209" i="5"/>
  <c r="R887" i="5"/>
  <c r="R400" i="5"/>
  <c r="R414" i="5"/>
  <c r="R214" i="5"/>
  <c r="R127" i="5"/>
  <c r="R898" i="5"/>
  <c r="R792" i="5"/>
  <c r="R494" i="5"/>
  <c r="R281" i="5"/>
  <c r="R274" i="5"/>
  <c r="R333" i="5"/>
  <c r="R399" i="5"/>
  <c r="R85" i="5"/>
  <c r="R825" i="5"/>
  <c r="R842" i="5"/>
  <c r="R28" i="5"/>
  <c r="R543" i="5"/>
  <c r="R865" i="5"/>
  <c r="R476" i="5"/>
  <c r="R979" i="5"/>
  <c r="R925" i="5"/>
  <c r="R834" i="5"/>
  <c r="R359" i="5"/>
  <c r="R52" i="5"/>
  <c r="R988" i="5"/>
  <c r="R245" i="5"/>
  <c r="R471" i="5"/>
  <c r="R478" i="5"/>
  <c r="R360" i="5"/>
  <c r="R941" i="5"/>
  <c r="R193" i="5"/>
  <c r="R711" i="5"/>
  <c r="R800" i="5"/>
  <c r="R197" i="5"/>
  <c r="R465" i="5"/>
  <c r="R1000" i="5"/>
  <c r="R890" i="5"/>
  <c r="R239" i="5"/>
  <c r="R306" i="5"/>
  <c r="R187" i="5"/>
  <c r="R889" i="5"/>
  <c r="R155" i="5"/>
  <c r="R883" i="5"/>
  <c r="R592" i="5"/>
  <c r="R826" i="5"/>
  <c r="R71" i="5"/>
  <c r="R512" i="5"/>
  <c r="R794" i="5"/>
  <c r="R836" i="5"/>
  <c r="R296" i="5"/>
  <c r="R933" i="5"/>
  <c r="R510" i="5"/>
  <c r="R636" i="5"/>
  <c r="R851" i="5"/>
  <c r="R895" i="5"/>
  <c r="R395" i="5"/>
  <c r="R538" i="5"/>
  <c r="R384" i="5"/>
  <c r="R18" i="5"/>
  <c r="R720" i="5"/>
  <c r="R839" i="5"/>
  <c r="R724" i="5"/>
  <c r="R268" i="5"/>
  <c r="R549" i="5"/>
  <c r="R937" i="5"/>
  <c r="R445" i="5"/>
  <c r="R602" i="5"/>
  <c r="R75" i="5"/>
  <c r="R901" i="5"/>
  <c r="R159" i="5"/>
  <c r="R299" i="5"/>
  <c r="R526" i="5"/>
  <c r="R779" i="5"/>
  <c r="R940" i="5"/>
  <c r="R522" i="5"/>
  <c r="R189" i="5"/>
  <c r="R516" i="5"/>
  <c r="R475" i="5"/>
  <c r="R576" i="5"/>
  <c r="R808" i="5"/>
  <c r="R781" i="5"/>
  <c r="R227" i="5"/>
  <c r="R783" i="5"/>
  <c r="R483" i="5"/>
  <c r="R961" i="5"/>
  <c r="R73" i="5"/>
  <c r="R920" i="5"/>
  <c r="R750" i="5"/>
  <c r="R381" i="5"/>
  <c r="R282" i="5"/>
  <c r="R983" i="5"/>
  <c r="R803" i="5"/>
  <c r="R793" i="5"/>
  <c r="R854" i="5"/>
  <c r="R480" i="5"/>
  <c r="R760" i="5"/>
  <c r="R27" i="5"/>
  <c r="R125" i="5"/>
  <c r="R568" i="5"/>
  <c r="R422" i="5"/>
  <c r="R136" i="5"/>
  <c r="R573" i="5"/>
  <c r="R188" i="5"/>
  <c r="R637" i="5"/>
  <c r="R698" i="5"/>
  <c r="R230" i="5"/>
  <c r="R810" i="5"/>
  <c r="R755" i="5"/>
  <c r="R624" i="5"/>
  <c r="R428" i="5"/>
  <c r="R288" i="5"/>
  <c r="R23" i="5"/>
  <c r="R158" i="5"/>
  <c r="R323" i="5"/>
  <c r="R529" i="5"/>
  <c r="R947" i="5"/>
  <c r="R613" i="5"/>
  <c r="R891" i="5"/>
  <c r="R913" i="5"/>
  <c r="R945" i="5"/>
  <c r="R650" i="5"/>
  <c r="R722" i="5"/>
  <c r="R143" i="5"/>
  <c r="R20" i="5"/>
  <c r="R393" i="5"/>
  <c r="R745" i="5"/>
  <c r="R527" i="5"/>
  <c r="R537" i="5"/>
  <c r="R663" i="5"/>
  <c r="R644" i="5"/>
  <c r="R55" i="5"/>
  <c r="R455" i="5"/>
  <c r="R44" i="5"/>
  <c r="R922" i="5"/>
  <c r="R468" i="5"/>
  <c r="R334" i="5"/>
  <c r="R734" i="5"/>
  <c r="R743" i="5"/>
  <c r="R223" i="5"/>
  <c r="R72" i="5"/>
  <c r="R788" i="5"/>
  <c r="R777" i="5"/>
  <c r="R723" i="5"/>
  <c r="R943" i="5"/>
  <c r="R761" i="5"/>
  <c r="R676" i="5"/>
  <c r="R832" i="5"/>
  <c r="R709" i="5"/>
  <c r="R707" i="5"/>
  <c r="R763" i="5"/>
  <c r="R623" i="5"/>
  <c r="R930" i="5"/>
  <c r="R738" i="5"/>
  <c r="R130" i="5"/>
  <c r="R733" i="5"/>
  <c r="R966" i="5"/>
  <c r="R634" i="5"/>
  <c r="R163" i="5"/>
  <c r="R218" i="5"/>
  <c r="R934" i="5"/>
  <c r="R16" i="5"/>
  <c r="R712" i="5"/>
  <c r="R447" i="5"/>
  <c r="R279" i="5"/>
  <c r="R186" i="5"/>
  <c r="R892" i="5"/>
  <c r="R266" i="5"/>
  <c r="R352" i="5"/>
  <c r="R633" i="5"/>
  <c r="R622" i="5"/>
  <c r="R665" i="5"/>
  <c r="R293" i="5"/>
  <c r="R386" i="5"/>
  <c r="R655" i="5"/>
  <c r="R166" i="5"/>
  <c r="R601" i="5"/>
  <c r="R845" i="5"/>
  <c r="R753" i="5"/>
  <c r="R212" i="5"/>
  <c r="R546" i="5"/>
  <c r="R732" i="5"/>
  <c r="R300" i="5"/>
  <c r="R128" i="5"/>
  <c r="R504" i="5"/>
  <c r="R715" i="5"/>
  <c r="R64" i="5"/>
  <c r="R814" i="5"/>
  <c r="R351" i="5"/>
  <c r="R196" i="5"/>
  <c r="R363" i="5"/>
  <c r="R356" i="5"/>
  <c r="R66" i="5"/>
  <c r="R453" i="5"/>
  <c r="R419" i="5"/>
  <c r="R539" i="5"/>
  <c r="R540" i="5"/>
  <c r="R530" i="5"/>
  <c r="R619" i="5"/>
  <c r="R586" i="5"/>
  <c r="R591" i="5"/>
  <c r="R525" i="5"/>
  <c r="R118" i="5"/>
  <c r="R228" i="5"/>
  <c r="R938" i="5"/>
  <c r="R142" i="5"/>
  <c r="R767" i="5"/>
  <c r="R270" i="5"/>
  <c r="R41" i="5"/>
  <c r="R370" i="5"/>
  <c r="R802" i="5"/>
  <c r="R609" i="5"/>
  <c r="R207" i="5"/>
  <c r="R326" i="5"/>
  <c r="R350" i="5"/>
  <c r="R881" i="5"/>
  <c r="R126" i="5"/>
  <c r="R15" i="5"/>
  <c r="R341" i="5"/>
  <c r="R992" i="5"/>
  <c r="R331" i="5"/>
  <c r="R117" i="5"/>
  <c r="R93" i="5"/>
  <c r="R295" i="5"/>
  <c r="R145" i="5"/>
  <c r="R659" i="5"/>
  <c r="R413" i="5"/>
  <c r="R569" i="5"/>
  <c r="R108" i="5"/>
  <c r="R607" i="5"/>
  <c r="R909" i="5"/>
  <c r="R614" i="5"/>
  <c r="R305" i="5"/>
  <c r="R116" i="5"/>
  <c r="R148" i="5"/>
  <c r="R69" i="5"/>
  <c r="R689" i="5"/>
  <c r="R507" i="5"/>
  <c r="R649" i="5"/>
  <c r="R473" i="5"/>
  <c r="R981" i="5"/>
  <c r="R762" i="5"/>
  <c r="R786" i="5"/>
  <c r="R379" i="5"/>
  <c r="R616" i="5"/>
  <c r="R219" i="5"/>
  <c r="R582" i="5"/>
  <c r="R376" i="5"/>
  <c r="R563" i="5"/>
  <c r="R106" i="5"/>
  <c r="R798" i="5"/>
  <c r="R682" i="5"/>
  <c r="R283" i="5"/>
  <c r="R156" i="5"/>
  <c r="R307" i="5"/>
  <c r="R88" i="5"/>
  <c r="R628" i="5"/>
  <c r="R318" i="5"/>
  <c r="R824" i="5"/>
  <c r="R280" i="5"/>
  <c r="R868" i="5"/>
  <c r="R289" i="5"/>
  <c r="R908" i="5"/>
  <c r="R610" i="5"/>
  <c r="R162" i="5"/>
  <c r="R852" i="5"/>
  <c r="R60" i="5"/>
  <c r="R706" i="5"/>
  <c r="R477" i="5"/>
  <c r="R873" i="5"/>
  <c r="R19" i="5"/>
  <c r="R149" i="5"/>
  <c r="R456" i="5"/>
  <c r="R869" i="5"/>
  <c r="R493" i="5"/>
  <c r="R238" i="5"/>
  <c r="R506" i="5"/>
  <c r="R647" i="5"/>
  <c r="R621" i="5"/>
  <c r="R408" i="5"/>
  <c r="R780" i="5"/>
  <c r="R224" i="5"/>
  <c r="R336" i="5"/>
  <c r="R247" i="5"/>
  <c r="R876" i="5"/>
  <c r="R431" i="5"/>
  <c r="R36" i="5"/>
  <c r="R849" i="5"/>
  <c r="R725" i="5"/>
  <c r="R3" i="5"/>
  <c r="R588" i="5"/>
  <c r="R635" i="5"/>
  <c r="R215" i="5"/>
  <c r="R679" i="5"/>
  <c r="R867" i="5"/>
  <c r="R45" i="5"/>
  <c r="R589" i="5"/>
  <c r="R287" i="5"/>
  <c r="R58" i="5"/>
  <c r="R797" i="5"/>
  <c r="R272" i="5"/>
  <c r="R862" i="5"/>
  <c r="R460" i="5"/>
  <c r="R380" i="5"/>
  <c r="R574" i="5"/>
  <c r="R231" i="5"/>
  <c r="R986" i="5"/>
  <c r="R368" i="5"/>
  <c r="R746" i="5"/>
  <c r="R974" i="5"/>
  <c r="R531" i="5"/>
  <c r="R769" i="5"/>
  <c r="R434" i="5"/>
  <c r="R317" i="5"/>
  <c r="R470" i="5"/>
  <c r="R789" i="5"/>
  <c r="R519" i="5"/>
  <c r="R486" i="5"/>
  <c r="R2" i="5"/>
  <c r="R742" i="5"/>
  <c r="R67" i="5"/>
  <c r="R169" i="5"/>
  <c r="R316" i="5"/>
  <c r="R923" i="5"/>
  <c r="R751" i="5"/>
  <c r="R81" i="5"/>
  <c r="R727" i="5"/>
  <c r="R181" i="5"/>
  <c r="R818" i="5"/>
  <c r="R796" i="5"/>
  <c r="R407" i="5"/>
  <c r="R831" i="5"/>
  <c r="R314" i="5"/>
  <c r="R424" i="5"/>
  <c r="R600" i="5"/>
  <c r="R640" i="5"/>
  <c r="R978" i="5"/>
  <c r="R739" i="5"/>
  <c r="R562" i="5"/>
  <c r="R492" i="5"/>
  <c r="R827" i="5"/>
  <c r="R53" i="5"/>
  <c r="R199" i="5"/>
  <c r="R95" i="5"/>
  <c r="R472" i="5"/>
  <c r="R666" i="5"/>
  <c r="R627" i="5"/>
  <c r="R774" i="5"/>
  <c r="R948" i="5"/>
  <c r="R927" i="5"/>
  <c r="R975" i="5"/>
  <c r="R787" i="5"/>
  <c r="R823" i="5"/>
  <c r="R357" i="5"/>
  <c r="R423" i="5"/>
  <c r="R68" i="5"/>
  <c r="R740" i="5"/>
  <c r="R33" i="5"/>
  <c r="R467" i="5"/>
  <c r="R63" i="5"/>
  <c r="R491" i="5"/>
  <c r="R806" i="5"/>
  <c r="R879" i="5"/>
  <c r="R402" i="5"/>
  <c r="R261" i="5"/>
  <c r="R244" i="5"/>
  <c r="R558" i="5"/>
  <c r="R59" i="5"/>
  <c r="R40" i="5"/>
  <c r="R661" i="5"/>
  <c r="R561" i="5"/>
  <c r="R536" i="5"/>
  <c r="R51" i="5"/>
  <c r="R590" i="5"/>
  <c r="R168" i="5"/>
  <c r="R535" i="5"/>
  <c r="R415" i="5"/>
  <c r="R671" i="5"/>
  <c r="R277" i="5"/>
  <c r="R10" i="5"/>
  <c r="R838" i="5"/>
  <c r="R815" i="5"/>
  <c r="R799" i="5"/>
  <c r="R487" i="5"/>
  <c r="R104" i="5"/>
  <c r="R222" i="5"/>
  <c r="R668" i="5"/>
  <c r="R46" i="5"/>
  <c r="R146" i="5"/>
  <c r="R240" i="5"/>
  <c r="R378" i="5"/>
  <c r="R54" i="5"/>
  <c r="R120" i="5"/>
  <c r="R859" i="5"/>
  <c r="R382" i="5"/>
  <c r="R999" i="5"/>
  <c r="R122" i="5"/>
  <c r="R618" i="5"/>
  <c r="R254" i="5"/>
  <c r="R362" i="5"/>
  <c r="R103" i="5"/>
  <c r="R96" i="5"/>
  <c r="R100" i="5"/>
  <c r="R939" i="5"/>
  <c r="R97" i="5"/>
  <c r="R1001" i="5"/>
  <c r="R90" i="5"/>
  <c r="R263" i="5"/>
  <c r="R552" i="5"/>
  <c r="R17" i="5"/>
  <c r="R328" i="5"/>
  <c r="R396" i="5"/>
  <c r="R611" i="5"/>
  <c r="R929" i="5"/>
  <c r="R990" i="5"/>
  <c r="R871" i="5"/>
  <c r="R570" i="5"/>
  <c r="R91" i="5"/>
  <c r="R643" i="5"/>
  <c r="R26" i="5"/>
  <c r="R680" i="5"/>
  <c r="R631" i="5"/>
  <c r="R313" i="5"/>
  <c r="R903" i="5"/>
  <c r="R620" i="5"/>
  <c r="R377" i="5"/>
  <c r="R995" i="5"/>
  <c r="R220" i="5"/>
  <c r="R541" i="5"/>
  <c r="R260" i="5"/>
  <c r="R269" i="5"/>
  <c r="R902" i="5"/>
  <c r="R557" i="5"/>
  <c r="R412" i="5"/>
  <c r="R420" i="5"/>
  <c r="R267" i="5"/>
  <c r="R302" i="5"/>
  <c r="R532" i="5"/>
  <c r="R828" i="5"/>
  <c r="R123" i="5"/>
  <c r="R872" i="5"/>
  <c r="R105" i="5"/>
  <c r="R355" i="5"/>
  <c r="R639" i="5"/>
  <c r="R697" i="5"/>
  <c r="R748" i="5"/>
  <c r="R444" i="5"/>
  <c r="R861" i="5"/>
  <c r="R791" i="5"/>
  <c r="R34" i="5"/>
  <c r="R421" i="5"/>
  <c r="R256" i="5"/>
  <c r="R452" i="5"/>
  <c r="R29" i="5"/>
  <c r="R874" i="5"/>
  <c r="R388" i="5"/>
  <c r="R327" i="5"/>
  <c r="R48" i="5"/>
  <c r="R970" i="5"/>
  <c r="R65" i="5"/>
  <c r="R866" i="5"/>
  <c r="R439" i="5"/>
  <c r="R749" i="5"/>
  <c r="R915" i="5"/>
  <c r="R182" i="5"/>
  <c r="R235" i="5"/>
  <c r="R312" i="5"/>
  <c r="R907" i="5"/>
  <c r="R119" i="5"/>
  <c r="R133" i="5"/>
  <c r="R844" i="5"/>
  <c r="R406" i="5"/>
  <c r="R911" i="5"/>
  <c r="R936" i="5"/>
  <c r="R555" i="5"/>
  <c r="R629" i="5"/>
  <c r="R524" i="5"/>
  <c r="R856" i="5"/>
  <c r="R276" i="5"/>
  <c r="R935" i="5"/>
  <c r="R157" i="5"/>
  <c r="R165" i="5"/>
  <c r="R87" i="5"/>
  <c r="R987" i="5"/>
  <c r="R264" i="5"/>
  <c r="R398" i="5"/>
  <c r="R397" i="5"/>
  <c r="R164" i="5"/>
  <c r="R369" i="5"/>
  <c r="R257" i="5"/>
  <c r="R496" i="5"/>
  <c r="R394" i="5"/>
  <c r="R129" i="5"/>
  <c r="R5" i="5"/>
  <c r="R211" i="5"/>
  <c r="R430" i="5"/>
  <c r="R147" i="5"/>
  <c r="R968" i="5"/>
  <c r="R594" i="5"/>
  <c r="R547" i="5"/>
  <c r="R429" i="5"/>
  <c r="R32" i="5"/>
  <c r="R919" i="5"/>
  <c r="R485" i="5"/>
  <c r="R416" i="5"/>
  <c r="R737" i="5"/>
  <c r="R315" i="5"/>
  <c r="R571" i="5"/>
  <c r="R683" i="5"/>
  <c r="R298" i="5"/>
  <c r="R932" i="5"/>
  <c r="R208" i="5"/>
  <c r="R243" i="5"/>
  <c r="R232" i="5"/>
  <c r="R863" i="5"/>
  <c r="R436" i="5"/>
  <c r="R718" i="5"/>
  <c r="R320" i="5"/>
  <c r="R702" i="5"/>
  <c r="R80" i="5"/>
  <c r="R433" i="5"/>
  <c r="R383" i="5"/>
  <c r="R204" i="5"/>
  <c r="R967" i="5"/>
  <c r="R303" i="5"/>
  <c r="R556" i="5"/>
  <c r="R604" i="5"/>
  <c r="R265" i="5"/>
  <c r="R258" i="5"/>
  <c r="R993" i="5"/>
  <c r="R521" i="5"/>
  <c r="R9" i="5"/>
  <c r="R599" i="5"/>
  <c r="R339" i="5"/>
  <c r="R61" i="5"/>
  <c r="R84" i="5"/>
  <c r="R250" i="5"/>
  <c r="R617" i="5"/>
  <c r="R160" i="5"/>
  <c r="R888" i="5"/>
  <c r="R567" i="5"/>
  <c r="R942" i="5"/>
  <c r="R648" i="5"/>
  <c r="R860" i="5"/>
  <c r="R692" i="5"/>
  <c r="R812" i="5"/>
  <c r="R686" i="5"/>
  <c r="R74" i="5"/>
  <c r="R30" i="5"/>
  <c r="R608" i="5"/>
  <c r="R597" i="5"/>
  <c r="R474" i="5"/>
  <c r="R688" i="5"/>
  <c r="R626" i="5"/>
  <c r="R914" i="5"/>
  <c r="R691" i="5"/>
  <c r="R141" i="5"/>
  <c r="R550" i="5"/>
  <c r="R811" i="5"/>
  <c r="R843" i="5"/>
  <c r="R605" i="5"/>
  <c r="R86" i="5"/>
  <c r="R102" i="5"/>
  <c r="R998" i="5"/>
  <c r="R353" i="5"/>
  <c r="R615" i="5"/>
  <c r="R184" i="5"/>
  <c r="R651" i="5"/>
  <c r="R410" i="5"/>
  <c r="R705" i="5"/>
  <c r="R846" i="5"/>
  <c r="R497" i="5"/>
  <c r="R440" i="5"/>
  <c r="R248" i="5"/>
  <c r="R191" i="5"/>
  <c r="R454" i="5"/>
  <c r="R654" i="5"/>
  <c r="R340" i="5"/>
  <c r="R389" i="5"/>
  <c r="R716" i="5"/>
  <c r="R875" i="5"/>
  <c r="R344" i="5"/>
  <c r="R841" i="5"/>
  <c r="R994" i="5"/>
  <c r="R813" i="5"/>
  <c r="R335" i="5"/>
  <c r="R221" i="5"/>
  <c r="R391" i="5"/>
  <c r="R11" i="5"/>
  <c r="R520" i="5"/>
  <c r="R703" i="5"/>
  <c r="R572" i="5"/>
  <c r="R646" i="5"/>
  <c r="R206" i="5"/>
  <c r="R349" i="5"/>
  <c r="R252" i="5"/>
  <c r="R528" i="5"/>
  <c r="R756" i="5"/>
  <c r="R910" i="5"/>
  <c r="R482" i="5"/>
  <c r="R450" i="5"/>
  <c r="R672" i="5"/>
  <c r="R580" i="5"/>
  <c r="R886" i="5"/>
  <c r="R984" i="5"/>
  <c r="R233" i="5"/>
  <c r="R951" i="5"/>
  <c r="R178" i="5"/>
  <c r="R101" i="5"/>
  <c r="R173" i="5"/>
  <c r="R13" i="5"/>
  <c r="R6" i="5"/>
  <c r="R928" i="5"/>
  <c r="R855" i="5"/>
  <c r="R766" i="5"/>
  <c r="R719" i="5"/>
  <c r="R653" i="5"/>
  <c r="R337" i="5"/>
  <c r="R332" i="5"/>
  <c r="R446" i="5"/>
  <c r="R462" i="5"/>
  <c r="R273" i="5"/>
  <c r="R171" i="5"/>
  <c r="R924" i="5"/>
  <c r="R466" i="5"/>
  <c r="R952" i="5"/>
  <c r="R820" i="5"/>
  <c r="R4" i="5"/>
  <c r="R817" i="5"/>
  <c r="R124" i="5"/>
  <c r="R830" i="5"/>
  <c r="R693" i="5"/>
  <c r="R701" i="5"/>
  <c r="R956" i="5"/>
  <c r="R514" i="5"/>
  <c r="R816" i="5"/>
  <c r="R347" i="5"/>
  <c r="R42" i="5"/>
  <c r="R271" i="5"/>
  <c r="R687" i="5"/>
  <c r="R735" i="5"/>
  <c r="R234" i="5"/>
  <c r="R554" i="5"/>
  <c r="R708" i="5"/>
  <c r="R82" i="5"/>
  <c r="R308" i="5"/>
  <c r="R170" i="5"/>
  <c r="R174" i="5"/>
  <c r="R392" i="5"/>
  <c r="R678" i="5"/>
  <c r="R596" i="5"/>
  <c r="R958" i="5"/>
  <c r="R578" i="5"/>
  <c r="R180" i="5"/>
  <c r="R518" i="5"/>
  <c r="R25" i="5"/>
  <c r="R253" i="5"/>
  <c r="R438" i="5"/>
  <c r="R135" i="5"/>
  <c r="R403" i="5"/>
  <c r="R985" i="5"/>
  <c r="R721" i="5"/>
  <c r="R560" i="5"/>
  <c r="R286" i="5"/>
  <c r="R115" i="5"/>
  <c r="R771" i="5"/>
  <c r="R997" i="5"/>
  <c r="R658" i="5"/>
  <c r="R559" i="5"/>
  <c r="R677" i="5"/>
  <c r="R177" i="5"/>
  <c r="R765" i="5"/>
  <c r="R348" i="5"/>
  <c r="R575" i="5"/>
  <c r="R322" i="5"/>
  <c r="R714" i="5"/>
  <c r="R427" i="5"/>
  <c r="R670" i="5"/>
  <c r="R246" i="5"/>
  <c r="R840" i="5"/>
  <c r="R83" i="5"/>
  <c r="R22" i="5"/>
  <c r="R642" i="5"/>
  <c r="R443" i="5"/>
  <c r="R167" i="5"/>
  <c r="R954" i="5"/>
  <c r="R417" i="5"/>
  <c r="R548" i="5"/>
  <c r="R364" i="5"/>
  <c r="R991" i="5"/>
  <c r="R137" i="5"/>
  <c r="R553" i="5"/>
  <c r="R213" i="5"/>
  <c r="R113" i="5"/>
  <c r="R242" i="5"/>
  <c r="R833" i="5"/>
  <c r="R785" i="5"/>
  <c r="R484" i="5"/>
  <c r="R965" i="5"/>
  <c r="R385" i="5"/>
  <c r="R216" i="5"/>
  <c r="R681" i="5"/>
  <c r="R584" i="5"/>
  <c r="R321" i="5"/>
  <c r="R747" i="5"/>
  <c r="R673" i="5"/>
  <c r="R511" i="5"/>
  <c r="R451" i="5"/>
  <c r="R641" i="5"/>
  <c r="R962" i="5"/>
  <c r="R301" i="5"/>
  <c r="R358" i="5"/>
  <c r="R669" i="5"/>
  <c r="R290" i="5"/>
  <c r="R354" i="5"/>
  <c r="R630" i="5"/>
  <c r="R864" i="5"/>
  <c r="R784" i="5"/>
  <c r="R657" i="5"/>
  <c r="R76" i="5"/>
  <c r="R741" i="5"/>
  <c r="R489" i="5"/>
  <c r="R837" i="5"/>
  <c r="R62" i="5"/>
  <c r="R752" i="5"/>
  <c r="R963" i="5"/>
  <c r="R804" i="5"/>
  <c r="R346" i="5"/>
  <c r="R202" i="5"/>
  <c r="R152" i="5"/>
  <c r="R685" i="5"/>
  <c r="R203" i="5"/>
  <c r="R329" i="5"/>
  <c r="R190" i="5"/>
  <c r="R139" i="5"/>
  <c r="R894" i="5"/>
  <c r="R728" i="5"/>
  <c r="R598" i="5"/>
  <c r="R229" i="5"/>
  <c r="R882" i="5"/>
  <c r="R917" i="5"/>
  <c r="R405" i="5"/>
  <c r="R877" i="5"/>
  <c r="R502" i="5"/>
  <c r="R50" i="5"/>
  <c r="R645" i="5"/>
  <c r="R853" i="5"/>
  <c r="R695" i="5"/>
  <c r="R729" i="5"/>
  <c r="R884" i="5"/>
  <c r="R361" i="5"/>
  <c r="R503" i="5"/>
  <c r="R585" i="5"/>
  <c r="R179" i="5"/>
  <c r="R667" i="5"/>
  <c r="R79" i="5"/>
  <c r="R579" i="5"/>
  <c r="R278" i="5"/>
  <c r="R310" i="5"/>
  <c r="R185" i="5"/>
  <c r="R684" i="5"/>
  <c r="R481" i="5"/>
  <c r="R980" i="5"/>
  <c r="R114" i="5"/>
  <c r="R976" i="5"/>
  <c r="R294" i="5"/>
  <c r="R533" i="5"/>
  <c r="R744" i="5"/>
  <c r="R959" i="5"/>
  <c r="R35" i="5"/>
  <c r="R973" i="5"/>
  <c r="R916" i="5"/>
  <c r="R821" i="5"/>
  <c r="R996" i="5"/>
  <c r="R409" i="5"/>
  <c r="R944" i="5"/>
  <c r="R390" i="5"/>
  <c r="R699" i="5"/>
  <c r="R374" i="5"/>
  <c r="R449" i="5"/>
  <c r="R551" i="5"/>
  <c r="R387" i="5"/>
  <c r="R375" i="5"/>
  <c r="R772" i="5"/>
  <c r="R776" i="5"/>
  <c r="R309" i="5"/>
  <c r="R56" i="5"/>
  <c r="R255" i="5"/>
  <c r="R345" i="5"/>
  <c r="R858" i="5"/>
  <c r="R226" i="5"/>
  <c r="R251" i="5"/>
  <c r="R200" i="5"/>
  <c r="R7" i="5"/>
  <c r="R773" i="5"/>
  <c r="R662" i="5"/>
  <c r="R782" i="5"/>
  <c r="R311" i="5"/>
  <c r="R464" i="5"/>
  <c r="R77" i="5"/>
  <c r="R319" i="5"/>
  <c r="R404" i="5"/>
  <c r="R717" i="5"/>
  <c r="R566" i="5"/>
  <c r="R371" i="5"/>
  <c r="R39" i="5"/>
  <c r="R109" i="5"/>
  <c r="R606" i="5"/>
  <c r="R726" i="5"/>
  <c r="R132" i="5"/>
  <c r="R897" i="5"/>
  <c r="R926" i="5"/>
  <c r="R577" i="5"/>
  <c r="R469" i="5"/>
  <c r="R111" i="5"/>
  <c r="R971" i="5"/>
  <c r="R664" i="5"/>
  <c r="R154" i="5"/>
  <c r="R893" i="5"/>
  <c r="R195" i="5"/>
  <c r="R284" i="5"/>
  <c r="R442" i="5"/>
  <c r="R92" i="5"/>
  <c r="R501" i="5"/>
  <c r="R977" i="5"/>
  <c r="R795" i="5"/>
  <c r="R140" i="5"/>
  <c r="R885" i="5"/>
  <c r="R850" i="5"/>
  <c r="R183" i="5"/>
  <c r="R461" i="5"/>
  <c r="R14" i="5"/>
  <c r="R736" i="5"/>
  <c r="R275" i="5"/>
  <c r="R343" i="5"/>
  <c r="R757" i="5"/>
  <c r="R57" i="5"/>
  <c r="R801" i="5"/>
  <c r="R565" i="5"/>
  <c r="R964" i="5"/>
  <c r="R98" i="5"/>
  <c r="R107" i="5"/>
  <c r="R949" i="5"/>
  <c r="R437" i="5"/>
  <c r="R878" i="5"/>
  <c r="R896" i="5"/>
  <c r="R581" i="5"/>
  <c r="R110" i="5"/>
  <c r="R47" i="5"/>
  <c r="R89" i="5"/>
  <c r="R285" i="5"/>
  <c r="R754" i="5"/>
  <c r="R457" i="5"/>
  <c r="R675" i="5"/>
  <c r="R542" i="5"/>
  <c r="R43" i="5"/>
  <c r="R432" i="5"/>
  <c r="R534" i="5"/>
  <c r="R441" i="5"/>
  <c r="R372" i="5"/>
  <c r="R342" i="5"/>
  <c r="R458" i="5"/>
  <c r="R960" i="5"/>
  <c r="R8" i="5"/>
  <c r="R899" i="5"/>
  <c r="R905" i="5"/>
  <c r="R638" i="5"/>
  <c r="R819" i="5"/>
  <c r="R694" i="5"/>
  <c r="R373" i="5"/>
  <c r="R545" i="5"/>
  <c r="R172" i="5"/>
  <c r="R652" i="5"/>
  <c r="R593" i="5"/>
  <c r="K35" i="5"/>
  <c r="J35" i="5"/>
  <c r="K510" i="5"/>
  <c r="J510" i="5"/>
  <c r="K624" i="5"/>
  <c r="J624" i="5"/>
  <c r="J419" i="5"/>
  <c r="K419" i="5"/>
  <c r="K55" i="5"/>
  <c r="J55" i="5"/>
  <c r="K879" i="5"/>
  <c r="J879" i="5"/>
  <c r="J115" i="5"/>
  <c r="K115" i="5"/>
  <c r="J270" i="5"/>
  <c r="K270" i="5"/>
  <c r="J287" i="5"/>
  <c r="K287" i="5"/>
  <c r="K598" i="5"/>
  <c r="J598" i="5"/>
  <c r="K435" i="5"/>
  <c r="J435" i="5"/>
  <c r="J222" i="5"/>
  <c r="K222" i="5"/>
  <c r="J751" i="5"/>
  <c r="K751" i="5"/>
  <c r="K116" i="5"/>
  <c r="J116" i="5"/>
  <c r="J995" i="5"/>
  <c r="K995" i="5"/>
  <c r="K149" i="5"/>
  <c r="J149" i="5"/>
  <c r="K562" i="5"/>
  <c r="J562" i="5"/>
  <c r="K34" i="5"/>
  <c r="J34" i="5"/>
  <c r="J902" i="5"/>
  <c r="K902" i="5"/>
  <c r="K974" i="5"/>
  <c r="J974" i="5"/>
  <c r="K294" i="5"/>
  <c r="J294" i="5"/>
  <c r="M646" i="5"/>
  <c r="L646" i="5"/>
  <c r="L883" i="5"/>
  <c r="M883" i="5"/>
  <c r="L633" i="5"/>
  <c r="M633" i="5"/>
  <c r="L847" i="5"/>
  <c r="M847" i="5"/>
  <c r="L837" i="5"/>
  <c r="M837" i="5"/>
  <c r="L831" i="5"/>
  <c r="M831" i="5"/>
  <c r="M813" i="5"/>
  <c r="L813" i="5"/>
  <c r="M681" i="5"/>
  <c r="L681" i="5"/>
  <c r="M583" i="5"/>
  <c r="L583" i="5"/>
  <c r="M723" i="5"/>
  <c r="L723" i="5"/>
  <c r="M963" i="5"/>
  <c r="L963" i="5"/>
  <c r="L306" i="5"/>
  <c r="M306" i="5"/>
  <c r="L616" i="5"/>
  <c r="M616" i="5"/>
  <c r="L956" i="5"/>
  <c r="M956" i="5"/>
  <c r="L351" i="5"/>
  <c r="M351" i="5"/>
  <c r="M656" i="5"/>
  <c r="L656" i="5"/>
  <c r="L946" i="5"/>
  <c r="M946" i="5"/>
  <c r="L287" i="5"/>
  <c r="M287" i="5"/>
  <c r="M545" i="5"/>
  <c r="L545" i="5"/>
  <c r="M31" i="5"/>
  <c r="L31" i="5"/>
  <c r="L14" i="5"/>
  <c r="M14" i="5"/>
  <c r="L644" i="5"/>
  <c r="M644" i="5"/>
  <c r="M245" i="5"/>
  <c r="L245" i="5"/>
  <c r="L253" i="5"/>
  <c r="M253" i="5"/>
  <c r="M808" i="5"/>
  <c r="L808" i="5"/>
  <c r="L584" i="5"/>
  <c r="M584" i="5"/>
  <c r="M674" i="5"/>
  <c r="L674" i="5"/>
  <c r="M560" i="5"/>
  <c r="L560" i="5"/>
  <c r="M924" i="5"/>
  <c r="L924" i="5"/>
  <c r="L866" i="5"/>
  <c r="M866" i="5"/>
  <c r="M535" i="5"/>
  <c r="L535" i="5"/>
  <c r="K823" i="5"/>
  <c r="J823" i="5"/>
  <c r="J589" i="5"/>
  <c r="K589" i="5"/>
  <c r="J764" i="5"/>
  <c r="K764" i="5"/>
  <c r="K641" i="5"/>
  <c r="J641" i="5"/>
  <c r="J628" i="5"/>
  <c r="K628" i="5"/>
  <c r="K650" i="5"/>
  <c r="J650" i="5"/>
  <c r="K930" i="5"/>
  <c r="J930" i="5"/>
  <c r="J227" i="5"/>
  <c r="K227" i="5"/>
  <c r="J431" i="5"/>
  <c r="K431" i="5"/>
  <c r="J543" i="5"/>
  <c r="K543" i="5"/>
  <c r="K732" i="5"/>
  <c r="J732" i="5"/>
  <c r="K803" i="5"/>
  <c r="J803" i="5"/>
  <c r="K83" i="5"/>
  <c r="J83" i="5"/>
  <c r="K68" i="5"/>
  <c r="J68" i="5"/>
  <c r="K985" i="5"/>
  <c r="J985" i="5"/>
  <c r="K584" i="5"/>
  <c r="J584" i="5"/>
  <c r="K962" i="5"/>
  <c r="J962" i="5"/>
  <c r="K386" i="5"/>
  <c r="J386" i="5"/>
  <c r="K490" i="5"/>
  <c r="J490" i="5"/>
  <c r="J631" i="5"/>
  <c r="K631" i="5"/>
  <c r="J638" i="5"/>
  <c r="K638" i="5"/>
  <c r="J761" i="5"/>
  <c r="K761" i="5"/>
  <c r="J780" i="5"/>
  <c r="K780" i="5"/>
  <c r="K999" i="5"/>
  <c r="J999" i="5"/>
  <c r="J676" i="5"/>
  <c r="K676" i="5"/>
  <c r="J342" i="5"/>
  <c r="K342" i="5"/>
  <c r="K464" i="5"/>
  <c r="J464" i="5"/>
  <c r="M273" i="5"/>
  <c r="L273" i="5"/>
  <c r="M782" i="5"/>
  <c r="L782" i="5"/>
  <c r="L495" i="5"/>
  <c r="M495" i="5"/>
  <c r="M741" i="5"/>
  <c r="L741" i="5"/>
  <c r="L730" i="5"/>
  <c r="M730" i="5"/>
  <c r="M696" i="5"/>
  <c r="L696" i="5"/>
  <c r="M690" i="5"/>
  <c r="L690" i="5"/>
  <c r="L542" i="5"/>
  <c r="M542" i="5"/>
  <c r="M534" i="5"/>
  <c r="L534" i="5"/>
  <c r="M676" i="5"/>
  <c r="L676" i="5"/>
  <c r="L914" i="5"/>
  <c r="M914" i="5"/>
  <c r="L251" i="5"/>
  <c r="M251" i="5"/>
  <c r="L569" i="5"/>
  <c r="M569" i="5"/>
  <c r="M908" i="5"/>
  <c r="L908" i="5"/>
  <c r="M295" i="5"/>
  <c r="L295" i="5"/>
  <c r="M610" i="5"/>
  <c r="L610" i="5"/>
  <c r="L901" i="5"/>
  <c r="M901" i="5"/>
  <c r="L227" i="5"/>
  <c r="M227" i="5"/>
  <c r="L497" i="5"/>
  <c r="M497" i="5"/>
  <c r="M392" i="5"/>
  <c r="L392" i="5"/>
  <c r="M972" i="5"/>
  <c r="L972" i="5"/>
  <c r="L600" i="5"/>
  <c r="M600" i="5"/>
  <c r="M194" i="5"/>
  <c r="L194" i="5"/>
  <c r="L212" i="5"/>
  <c r="M212" i="5"/>
  <c r="B19" i="1"/>
  <c r="B17" i="1"/>
  <c r="L772" i="5"/>
  <c r="M772" i="5"/>
  <c r="L547" i="5"/>
  <c r="M547" i="5"/>
  <c r="M637" i="5"/>
  <c r="L637" i="5"/>
  <c r="L525" i="5"/>
  <c r="M525" i="5"/>
  <c r="M891" i="5"/>
  <c r="L891" i="5"/>
  <c r="M834" i="5"/>
  <c r="L834" i="5"/>
  <c r="M503" i="5"/>
  <c r="L503" i="5"/>
  <c r="J997" i="5"/>
  <c r="K997" i="5"/>
  <c r="K387" i="5"/>
  <c r="J387" i="5"/>
  <c r="K675" i="5"/>
  <c r="J675" i="5"/>
  <c r="J356" i="5"/>
  <c r="K356" i="5"/>
  <c r="J468" i="5"/>
  <c r="K468" i="5"/>
  <c r="K864" i="5"/>
  <c r="J864" i="5"/>
  <c r="J873" i="5"/>
  <c r="K873" i="5"/>
  <c r="K901" i="5"/>
  <c r="J901" i="5"/>
  <c r="J664" i="5"/>
  <c r="K664" i="5"/>
  <c r="K38" i="5"/>
  <c r="J38" i="5"/>
  <c r="K241" i="5"/>
  <c r="J241" i="5"/>
  <c r="K647" i="5"/>
  <c r="J647" i="5"/>
  <c r="J365" i="5"/>
  <c r="K365" i="5"/>
  <c r="J787" i="5"/>
  <c r="K787" i="5"/>
  <c r="J802" i="5"/>
  <c r="K802" i="5"/>
  <c r="K512" i="5"/>
  <c r="J512" i="5"/>
  <c r="J874" i="5"/>
  <c r="K874" i="5"/>
  <c r="J956" i="5"/>
  <c r="K956" i="5"/>
  <c r="K93" i="5"/>
  <c r="J93" i="5"/>
  <c r="K683" i="5"/>
  <c r="J683" i="5"/>
  <c r="K701" i="5"/>
  <c r="J701" i="5"/>
  <c r="J805" i="5"/>
  <c r="K805" i="5"/>
  <c r="J343" i="5"/>
  <c r="K343" i="5"/>
  <c r="K237" i="5"/>
  <c r="J237" i="5"/>
  <c r="J70" i="5"/>
  <c r="K70" i="5"/>
  <c r="K689" i="5"/>
  <c r="J689" i="5"/>
  <c r="K544" i="5"/>
  <c r="J544" i="5"/>
  <c r="J90" i="5"/>
  <c r="K90" i="5"/>
  <c r="K519" i="5"/>
  <c r="J519" i="5"/>
  <c r="J991" i="5"/>
  <c r="K991" i="5"/>
  <c r="K243" i="5"/>
  <c r="J243" i="5"/>
  <c r="J246" i="5"/>
  <c r="K246" i="5"/>
  <c r="K515" i="5"/>
  <c r="J515" i="5"/>
  <c r="J700" i="5"/>
  <c r="K700" i="5"/>
  <c r="J719" i="5"/>
  <c r="K719" i="5"/>
  <c r="J492" i="5"/>
  <c r="K492" i="5"/>
  <c r="J438" i="5"/>
  <c r="K438" i="5"/>
  <c r="K27" i="5"/>
  <c r="J27" i="5"/>
  <c r="K822" i="5"/>
  <c r="J822" i="5"/>
  <c r="K75" i="5"/>
  <c r="J75" i="5"/>
  <c r="J74" i="5"/>
  <c r="K74" i="5"/>
  <c r="J278" i="5"/>
  <c r="K278" i="5"/>
  <c r="K521" i="5"/>
  <c r="J521" i="5"/>
  <c r="J314" i="5"/>
  <c r="K314" i="5"/>
  <c r="J254" i="5"/>
  <c r="K254" i="5"/>
  <c r="J145" i="5"/>
  <c r="K145" i="5"/>
  <c r="K393" i="5"/>
  <c r="J393" i="5"/>
  <c r="J998" i="5"/>
  <c r="K998" i="5"/>
  <c r="J880" i="5"/>
  <c r="K880" i="5"/>
  <c r="M636" i="5"/>
  <c r="L636" i="5"/>
  <c r="L642" i="5"/>
  <c r="M642" i="5"/>
  <c r="L371" i="5"/>
  <c r="M371" i="5"/>
  <c r="L613" i="5"/>
  <c r="M613" i="5"/>
  <c r="L591" i="5"/>
  <c r="M591" i="5"/>
  <c r="L582" i="5"/>
  <c r="M582" i="5"/>
  <c r="L576" i="5"/>
  <c r="M576" i="5"/>
  <c r="M428" i="5"/>
  <c r="L428" i="5"/>
  <c r="M484" i="5"/>
  <c r="L484" i="5"/>
  <c r="M626" i="5"/>
  <c r="L626" i="5"/>
  <c r="L868" i="5"/>
  <c r="M868" i="5"/>
  <c r="M188" i="5"/>
  <c r="L188" i="5"/>
  <c r="M517" i="5"/>
  <c r="L517" i="5"/>
  <c r="L861" i="5"/>
  <c r="M861" i="5"/>
  <c r="M233" i="5"/>
  <c r="L233" i="5"/>
  <c r="L555" i="5"/>
  <c r="M555" i="5"/>
  <c r="M853" i="5"/>
  <c r="L853" i="5"/>
  <c r="L171" i="5"/>
  <c r="M171" i="5"/>
  <c r="M444" i="5"/>
  <c r="L444" i="5"/>
  <c r="L349" i="5"/>
  <c r="M349" i="5"/>
  <c r="M932" i="5"/>
  <c r="L932" i="5"/>
  <c r="M557" i="5"/>
  <c r="L557" i="5"/>
  <c r="L148" i="5"/>
  <c r="M148" i="5"/>
  <c r="M172" i="5"/>
  <c r="L172" i="5"/>
  <c r="L734" i="5"/>
  <c r="M734" i="5"/>
  <c r="L510" i="5"/>
  <c r="M510" i="5"/>
  <c r="L601" i="5"/>
  <c r="M601" i="5"/>
  <c r="L490" i="5"/>
  <c r="M490" i="5"/>
  <c r="M858" i="5"/>
  <c r="L858" i="5"/>
  <c r="L802" i="5"/>
  <c r="M802" i="5"/>
  <c r="M471" i="5"/>
  <c r="L471" i="5"/>
  <c r="K983" i="5"/>
  <c r="J983" i="5"/>
  <c r="J114" i="5"/>
  <c r="K114" i="5"/>
  <c r="K454" i="5"/>
  <c r="J454" i="5"/>
  <c r="K630" i="5"/>
  <c r="J630" i="5"/>
  <c r="J588" i="5"/>
  <c r="K588" i="5"/>
  <c r="K406" i="5"/>
  <c r="J406" i="5"/>
  <c r="K747" i="5"/>
  <c r="J747" i="5"/>
  <c r="K542" i="5"/>
  <c r="J542" i="5"/>
  <c r="J840" i="5"/>
  <c r="K840" i="5"/>
  <c r="J48" i="5"/>
  <c r="K48" i="5"/>
  <c r="K169" i="5"/>
  <c r="J169" i="5"/>
  <c r="J931" i="5"/>
  <c r="K931" i="5"/>
  <c r="J154" i="5"/>
  <c r="K154" i="5"/>
  <c r="J781" i="5"/>
  <c r="K781" i="5"/>
  <c r="K88" i="5"/>
  <c r="J88" i="5"/>
  <c r="J497" i="5"/>
  <c r="K497" i="5"/>
  <c r="K646" i="5"/>
  <c r="J646" i="5"/>
  <c r="J494" i="5"/>
  <c r="K494" i="5"/>
  <c r="M539" i="5"/>
  <c r="L539" i="5"/>
  <c r="L531" i="5"/>
  <c r="M531" i="5"/>
  <c r="M226" i="5"/>
  <c r="L226" i="5"/>
  <c r="L486" i="5"/>
  <c r="M486" i="5"/>
  <c r="M480" i="5"/>
  <c r="L480" i="5"/>
  <c r="M446" i="5"/>
  <c r="L446" i="5"/>
  <c r="M437" i="5"/>
  <c r="L437" i="5"/>
  <c r="M275" i="5"/>
  <c r="L275" i="5"/>
  <c r="L431" i="5"/>
  <c r="M431" i="5"/>
  <c r="M575" i="5"/>
  <c r="L575" i="5"/>
  <c r="M821" i="5"/>
  <c r="L821" i="5"/>
  <c r="M134" i="5"/>
  <c r="L134" i="5"/>
  <c r="L462" i="5"/>
  <c r="M462" i="5"/>
  <c r="M814" i="5"/>
  <c r="L814" i="5"/>
  <c r="M180" i="5"/>
  <c r="L180" i="5"/>
  <c r="M504" i="5"/>
  <c r="L504" i="5"/>
  <c r="L801" i="5"/>
  <c r="M801" i="5"/>
  <c r="L110" i="5"/>
  <c r="M110" i="5"/>
  <c r="M391" i="5"/>
  <c r="L391" i="5"/>
  <c r="L303" i="5"/>
  <c r="M303" i="5"/>
  <c r="M892" i="5"/>
  <c r="L892" i="5"/>
  <c r="M515" i="5"/>
  <c r="L515" i="5"/>
  <c r="L102" i="5"/>
  <c r="M102" i="5"/>
  <c r="L133" i="5"/>
  <c r="M133" i="5"/>
  <c r="M698" i="5"/>
  <c r="L698" i="5"/>
  <c r="M470" i="5"/>
  <c r="L470" i="5"/>
  <c r="M564" i="5"/>
  <c r="L564" i="5"/>
  <c r="L453" i="5"/>
  <c r="M453" i="5"/>
  <c r="L825" i="5"/>
  <c r="M825" i="5"/>
  <c r="L770" i="5"/>
  <c r="M770" i="5"/>
  <c r="M439" i="5"/>
  <c r="L439" i="5"/>
  <c r="K428" i="5"/>
  <c r="J428" i="5"/>
  <c r="K777" i="5"/>
  <c r="J777" i="5"/>
  <c r="J282" i="5"/>
  <c r="K282" i="5"/>
  <c r="J942" i="5"/>
  <c r="K942" i="5"/>
  <c r="K693" i="5"/>
  <c r="J693" i="5"/>
  <c r="J244" i="5"/>
  <c r="K244" i="5"/>
  <c r="K556" i="5"/>
  <c r="J556" i="5"/>
  <c r="K49" i="5"/>
  <c r="J49" i="5"/>
  <c r="J171" i="5"/>
  <c r="K171" i="5"/>
  <c r="K44" i="5"/>
  <c r="J44" i="5"/>
  <c r="K296" i="5"/>
  <c r="J296" i="5"/>
  <c r="K453" i="5"/>
  <c r="J453" i="5"/>
  <c r="K180" i="5"/>
  <c r="J180" i="5"/>
  <c r="J504" i="5"/>
  <c r="K504" i="5"/>
  <c r="J782" i="5"/>
  <c r="K782" i="5"/>
  <c r="K506" i="5"/>
  <c r="J506" i="5"/>
  <c r="J752" i="5"/>
  <c r="K752" i="5"/>
  <c r="J868" i="5"/>
  <c r="K868" i="5"/>
  <c r="J792" i="5"/>
  <c r="K792" i="5"/>
  <c r="L533" i="5"/>
  <c r="M533" i="5"/>
  <c r="M387" i="5"/>
  <c r="L387" i="5"/>
  <c r="M94" i="5"/>
  <c r="L94" i="5"/>
  <c r="M366" i="5"/>
  <c r="L366" i="5"/>
  <c r="M329" i="5"/>
  <c r="L329" i="5"/>
  <c r="M325" i="5"/>
  <c r="L325" i="5"/>
  <c r="M316" i="5"/>
  <c r="L316" i="5"/>
  <c r="M145" i="5"/>
  <c r="L145" i="5"/>
  <c r="L372" i="5"/>
  <c r="M372" i="5"/>
  <c r="L524" i="5"/>
  <c r="M524" i="5"/>
  <c r="M775" i="5"/>
  <c r="L775" i="5"/>
  <c r="L72" i="5"/>
  <c r="M72" i="5"/>
  <c r="L410" i="5"/>
  <c r="M410" i="5"/>
  <c r="L762" i="5"/>
  <c r="M762" i="5"/>
  <c r="L123" i="5"/>
  <c r="M123" i="5"/>
  <c r="M456" i="5"/>
  <c r="L456" i="5"/>
  <c r="L755" i="5"/>
  <c r="M755" i="5"/>
  <c r="L50" i="5"/>
  <c r="M50" i="5"/>
  <c r="M332" i="5"/>
  <c r="L332" i="5"/>
  <c r="M259" i="5"/>
  <c r="L259" i="5"/>
  <c r="M852" i="5"/>
  <c r="L852" i="5"/>
  <c r="M468" i="5"/>
  <c r="L468" i="5"/>
  <c r="M54" i="5"/>
  <c r="L54" i="5"/>
  <c r="L92" i="5"/>
  <c r="M92" i="5"/>
  <c r="L660" i="5"/>
  <c r="M660" i="5"/>
  <c r="M432" i="5"/>
  <c r="L432" i="5"/>
  <c r="M528" i="5"/>
  <c r="L528" i="5"/>
  <c r="M417" i="5"/>
  <c r="L417" i="5"/>
  <c r="L792" i="5"/>
  <c r="M792" i="5"/>
  <c r="M738" i="5"/>
  <c r="L738" i="5"/>
  <c r="M407" i="5"/>
  <c r="L407" i="5"/>
  <c r="J809" i="5"/>
  <c r="K809" i="5"/>
  <c r="J133" i="5"/>
  <c r="K133" i="5"/>
  <c r="K182" i="5"/>
  <c r="J182" i="5"/>
  <c r="K414" i="5"/>
  <c r="J414" i="5"/>
  <c r="K939" i="5"/>
  <c r="J939" i="5"/>
  <c r="J517" i="5"/>
  <c r="K517" i="5"/>
  <c r="J66" i="5"/>
  <c r="K66" i="5"/>
  <c r="J895" i="5"/>
  <c r="K895" i="5"/>
  <c r="K450" i="5"/>
  <c r="J450" i="5"/>
  <c r="K316" i="5"/>
  <c r="J316" i="5"/>
  <c r="K41" i="5"/>
  <c r="J41" i="5"/>
  <c r="K439" i="5"/>
  <c r="J439" i="5"/>
  <c r="K733" i="5"/>
  <c r="J733" i="5"/>
  <c r="K408" i="5"/>
  <c r="J408" i="5"/>
  <c r="J80" i="5"/>
  <c r="K80" i="5"/>
  <c r="K970" i="5"/>
  <c r="J970" i="5"/>
  <c r="J575" i="5"/>
  <c r="K575" i="5"/>
  <c r="J831" i="5"/>
  <c r="K831" i="5"/>
  <c r="J957" i="5"/>
  <c r="K957" i="5"/>
  <c r="K196" i="5"/>
  <c r="J196" i="5"/>
  <c r="J925" i="5"/>
  <c r="K925" i="5"/>
  <c r="J610" i="5"/>
  <c r="K610" i="5"/>
  <c r="J268" i="5"/>
  <c r="K268" i="5"/>
  <c r="K850" i="5"/>
  <c r="J850" i="5"/>
  <c r="K615" i="5"/>
  <c r="J615" i="5"/>
  <c r="K922" i="5"/>
  <c r="J922" i="5"/>
  <c r="K433" i="5"/>
  <c r="J433" i="5"/>
  <c r="J979" i="5"/>
  <c r="K979" i="5"/>
  <c r="K721" i="5"/>
  <c r="J721" i="5"/>
  <c r="K388" i="5"/>
  <c r="J388" i="5"/>
  <c r="M532" i="5"/>
  <c r="L532" i="5"/>
  <c r="L263" i="5"/>
  <c r="M263" i="5"/>
  <c r="M374" i="5"/>
  <c r="L374" i="5"/>
  <c r="L217" i="5"/>
  <c r="M217" i="5"/>
  <c r="L207" i="5"/>
  <c r="M207" i="5"/>
  <c r="L182" i="5"/>
  <c r="M182" i="5"/>
  <c r="M159" i="5"/>
  <c r="L159" i="5"/>
  <c r="M985" i="5"/>
  <c r="L985" i="5"/>
  <c r="M324" i="5"/>
  <c r="L324" i="5"/>
  <c r="M473" i="5"/>
  <c r="L473" i="5"/>
  <c r="L721" i="5"/>
  <c r="M721" i="5"/>
  <c r="L15" i="5"/>
  <c r="M15" i="5"/>
  <c r="M358" i="5"/>
  <c r="L358" i="5"/>
  <c r="L715" i="5"/>
  <c r="M715" i="5"/>
  <c r="M65" i="5"/>
  <c r="L65" i="5"/>
  <c r="L401" i="5"/>
  <c r="M401" i="5"/>
  <c r="M707" i="5"/>
  <c r="L707" i="5"/>
  <c r="L989" i="5"/>
  <c r="M989" i="5"/>
  <c r="L283" i="5"/>
  <c r="M283" i="5"/>
  <c r="L211" i="5"/>
  <c r="M211" i="5"/>
  <c r="M812" i="5"/>
  <c r="L812" i="5"/>
  <c r="M426" i="5"/>
  <c r="L426" i="5"/>
  <c r="L5" i="5"/>
  <c r="M5" i="5"/>
  <c r="L51" i="5"/>
  <c r="M51" i="5"/>
  <c r="M622" i="5"/>
  <c r="L622" i="5"/>
  <c r="M394" i="5"/>
  <c r="L394" i="5"/>
  <c r="M492" i="5"/>
  <c r="L492" i="5"/>
  <c r="M381" i="5"/>
  <c r="L381" i="5"/>
  <c r="M759" i="5"/>
  <c r="L759" i="5"/>
  <c r="M706" i="5"/>
  <c r="L706" i="5"/>
  <c r="M375" i="5"/>
  <c r="L375" i="5"/>
  <c r="K871" i="5"/>
  <c r="J871" i="5"/>
  <c r="K202" i="5"/>
  <c r="J202" i="5"/>
  <c r="J215" i="5"/>
  <c r="K215" i="5"/>
  <c r="J397" i="5"/>
  <c r="K397" i="5"/>
  <c r="K424" i="5"/>
  <c r="J424" i="5"/>
  <c r="K894" i="5"/>
  <c r="J894" i="5"/>
  <c r="J872" i="5"/>
  <c r="K872" i="5"/>
  <c r="J505" i="5"/>
  <c r="K505" i="5"/>
  <c r="K713" i="5"/>
  <c r="J713" i="5"/>
  <c r="K162" i="5"/>
  <c r="J162" i="5"/>
  <c r="J705" i="5"/>
  <c r="K705" i="5"/>
  <c r="K150" i="5"/>
  <c r="J150" i="5"/>
  <c r="J640" i="5"/>
  <c r="K640" i="5"/>
  <c r="K854" i="5"/>
  <c r="J854" i="5"/>
  <c r="J485" i="5"/>
  <c r="K485" i="5"/>
  <c r="K968" i="5"/>
  <c r="J968" i="5"/>
  <c r="K258" i="5"/>
  <c r="J258" i="5"/>
  <c r="K811" i="5"/>
  <c r="J811" i="5"/>
  <c r="K585" i="5"/>
  <c r="J585" i="5"/>
  <c r="J924" i="5"/>
  <c r="K924" i="5"/>
  <c r="K52" i="5"/>
  <c r="J52" i="5"/>
  <c r="J580" i="5"/>
  <c r="K580" i="5"/>
  <c r="K937" i="5"/>
  <c r="J937" i="5"/>
  <c r="K488" i="5"/>
  <c r="J488" i="5"/>
  <c r="K242" i="5"/>
  <c r="J242" i="5"/>
  <c r="K85" i="5"/>
  <c r="J85" i="5"/>
  <c r="J364" i="5"/>
  <c r="K364" i="5"/>
  <c r="J699" i="5"/>
  <c r="K699" i="5"/>
  <c r="K973" i="5"/>
  <c r="J973" i="5"/>
  <c r="K205" i="5"/>
  <c r="J205" i="5"/>
  <c r="K125" i="5"/>
  <c r="J125" i="5"/>
  <c r="J178" i="5"/>
  <c r="K178" i="5"/>
  <c r="K915" i="5"/>
  <c r="J915" i="5"/>
  <c r="K629" i="5"/>
  <c r="J629" i="5"/>
  <c r="K603" i="5"/>
  <c r="J603" i="5"/>
  <c r="J362" i="5"/>
  <c r="K362" i="5"/>
  <c r="K757" i="5"/>
  <c r="J757" i="5"/>
  <c r="J311" i="5"/>
  <c r="K311" i="5"/>
  <c r="K229" i="5"/>
  <c r="J229" i="5"/>
  <c r="J97" i="5"/>
  <c r="K97" i="5"/>
  <c r="K1000" i="5"/>
  <c r="J1000" i="5"/>
  <c r="J960" i="5"/>
  <c r="K960" i="5"/>
  <c r="K810" i="5"/>
  <c r="J810" i="5"/>
  <c r="J735" i="5"/>
  <c r="K735" i="5"/>
  <c r="K107" i="5"/>
  <c r="J107" i="5"/>
  <c r="K947" i="5"/>
  <c r="J947" i="5"/>
  <c r="J996" i="5"/>
  <c r="K996" i="5"/>
  <c r="J943" i="5"/>
  <c r="K943" i="5"/>
  <c r="M507" i="5"/>
  <c r="L507" i="5"/>
  <c r="L101" i="5"/>
  <c r="M101" i="5"/>
  <c r="L975" i="5"/>
  <c r="M975" i="5"/>
  <c r="M85" i="5"/>
  <c r="L85" i="5"/>
  <c r="L43" i="5"/>
  <c r="M43" i="5"/>
  <c r="M34" i="5"/>
  <c r="L34" i="5"/>
  <c r="L28" i="5"/>
  <c r="M28" i="5"/>
  <c r="L941" i="5"/>
  <c r="M941" i="5"/>
  <c r="L266" i="5"/>
  <c r="M266" i="5"/>
  <c r="L419" i="5"/>
  <c r="M419" i="5"/>
  <c r="M672" i="5"/>
  <c r="L672" i="5"/>
  <c r="M960" i="5"/>
  <c r="L960" i="5"/>
  <c r="L301" i="5"/>
  <c r="M301" i="5"/>
  <c r="L667" i="5"/>
  <c r="M667" i="5"/>
  <c r="L999" i="5"/>
  <c r="M999" i="5"/>
  <c r="M348" i="5"/>
  <c r="L348" i="5"/>
  <c r="L654" i="5"/>
  <c r="M654" i="5"/>
  <c r="L943" i="5"/>
  <c r="M943" i="5"/>
  <c r="L224" i="5"/>
  <c r="M224" i="5"/>
  <c r="M164" i="5"/>
  <c r="L164" i="5"/>
  <c r="L768" i="5"/>
  <c r="M768" i="5"/>
  <c r="M383" i="5"/>
  <c r="L383" i="5"/>
  <c r="M971" i="5"/>
  <c r="L971" i="5"/>
  <c r="L9" i="5"/>
  <c r="M9" i="5"/>
  <c r="M585" i="5"/>
  <c r="L585" i="5"/>
  <c r="M356" i="5"/>
  <c r="L356" i="5"/>
  <c r="L455" i="5"/>
  <c r="M455" i="5"/>
  <c r="L345" i="5"/>
  <c r="M345" i="5"/>
  <c r="L726" i="5"/>
  <c r="M726" i="5"/>
  <c r="M673" i="5"/>
  <c r="L673" i="5"/>
  <c r="M343" i="5"/>
  <c r="L343" i="5"/>
  <c r="K430" i="5"/>
  <c r="J430" i="5"/>
  <c r="K789" i="5"/>
  <c r="J789" i="5"/>
  <c r="J508" i="5"/>
  <c r="K508" i="5"/>
  <c r="K514" i="5"/>
  <c r="J514" i="5"/>
  <c r="J478" i="5"/>
  <c r="K478" i="5"/>
  <c r="J156" i="5"/>
  <c r="K156" i="5"/>
  <c r="K460" i="5"/>
  <c r="J460" i="5"/>
  <c r="K958" i="5"/>
  <c r="J958" i="5"/>
  <c r="J381" i="5"/>
  <c r="K381" i="5"/>
  <c r="K549" i="5"/>
  <c r="J549" i="5"/>
  <c r="J461" i="5"/>
  <c r="K461" i="5"/>
  <c r="K283" i="5"/>
  <c r="J283" i="5"/>
  <c r="K537" i="5"/>
  <c r="J537" i="5"/>
  <c r="K612" i="5"/>
  <c r="J612" i="5"/>
  <c r="K470" i="5"/>
  <c r="J470" i="5"/>
  <c r="J285" i="5"/>
  <c r="K285" i="5"/>
  <c r="J214" i="5"/>
  <c r="K214" i="5"/>
  <c r="K839" i="5"/>
  <c r="J839" i="5"/>
  <c r="K785" i="5"/>
  <c r="J785" i="5"/>
  <c r="J112" i="5"/>
  <c r="K112" i="5"/>
  <c r="J499" i="5"/>
  <c r="K499" i="5"/>
  <c r="M97" i="5"/>
  <c r="L97" i="5"/>
  <c r="L982" i="5"/>
  <c r="M982" i="5"/>
  <c r="M873" i="5"/>
  <c r="L873" i="5"/>
  <c r="L965" i="5"/>
  <c r="M965" i="5"/>
  <c r="L939" i="5"/>
  <c r="M939" i="5"/>
  <c r="M933" i="5"/>
  <c r="L933" i="5"/>
  <c r="M923" i="5"/>
  <c r="L923" i="5"/>
  <c r="M893" i="5"/>
  <c r="L893" i="5"/>
  <c r="L209" i="5"/>
  <c r="M209" i="5"/>
  <c r="M365" i="5"/>
  <c r="L365" i="5"/>
  <c r="L620" i="5"/>
  <c r="M620" i="5"/>
  <c r="L912" i="5"/>
  <c r="M912" i="5"/>
  <c r="L244" i="5"/>
  <c r="M244" i="5"/>
  <c r="M614" i="5"/>
  <c r="L614" i="5"/>
  <c r="L950" i="5"/>
  <c r="M950" i="5"/>
  <c r="M290" i="5"/>
  <c r="L290" i="5"/>
  <c r="L608" i="5"/>
  <c r="M608" i="5"/>
  <c r="L896" i="5"/>
  <c r="M896" i="5"/>
  <c r="M167" i="5"/>
  <c r="L167" i="5"/>
  <c r="M114" i="5"/>
  <c r="L114" i="5"/>
  <c r="L728" i="5"/>
  <c r="M728" i="5"/>
  <c r="L336" i="5"/>
  <c r="M336" i="5"/>
  <c r="M935" i="5"/>
  <c r="L935" i="5"/>
  <c r="M774" i="5"/>
  <c r="L774" i="5"/>
  <c r="M548" i="5"/>
  <c r="L548" i="5"/>
  <c r="L317" i="5"/>
  <c r="M317" i="5"/>
  <c r="L416" i="5"/>
  <c r="M416" i="5"/>
  <c r="M307" i="5"/>
  <c r="L307" i="5"/>
  <c r="L692" i="5"/>
  <c r="M692" i="5"/>
  <c r="L640" i="5"/>
  <c r="M640" i="5"/>
  <c r="M311" i="5"/>
  <c r="L311" i="5"/>
  <c r="K166" i="5"/>
  <c r="J166" i="5"/>
  <c r="J845" i="5"/>
  <c r="K845" i="5"/>
  <c r="K335" i="5"/>
  <c r="J335" i="5"/>
  <c r="J469" i="5"/>
  <c r="K469" i="5"/>
  <c r="J345" i="5"/>
  <c r="K345" i="5"/>
  <c r="K955" i="5"/>
  <c r="J955" i="5"/>
  <c r="J339" i="5"/>
  <c r="K339" i="5"/>
  <c r="K344" i="5"/>
  <c r="J344" i="5"/>
  <c r="K12" i="5"/>
  <c r="J12" i="5"/>
  <c r="J291" i="5"/>
  <c r="K291" i="5"/>
  <c r="J812" i="5"/>
  <c r="K812" i="5"/>
  <c r="J965" i="5"/>
  <c r="K965" i="5"/>
  <c r="J352" i="5"/>
  <c r="K352" i="5"/>
  <c r="J441" i="5"/>
  <c r="K441" i="5"/>
  <c r="J944" i="5"/>
  <c r="K944" i="5"/>
  <c r="K678" i="5"/>
  <c r="J678" i="5"/>
  <c r="K830" i="5"/>
  <c r="J830" i="5"/>
  <c r="M907" i="5"/>
  <c r="L907" i="5"/>
  <c r="M882" i="5"/>
  <c r="L882" i="5"/>
  <c r="M744" i="5"/>
  <c r="L744" i="5"/>
  <c r="M841" i="5"/>
  <c r="L841" i="5"/>
  <c r="L836" i="5"/>
  <c r="M836" i="5"/>
  <c r="L829" i="5"/>
  <c r="M829" i="5"/>
  <c r="L799" i="5"/>
  <c r="M799" i="5"/>
  <c r="L842" i="5"/>
  <c r="M842" i="5"/>
  <c r="M146" i="5"/>
  <c r="L146" i="5"/>
  <c r="M312" i="5"/>
  <c r="L312" i="5"/>
  <c r="M572" i="5"/>
  <c r="L572" i="5"/>
  <c r="L865" i="5"/>
  <c r="M865" i="5"/>
  <c r="L186" i="5"/>
  <c r="M186" i="5"/>
  <c r="L565" i="5"/>
  <c r="M565" i="5"/>
  <c r="L904" i="5"/>
  <c r="M904" i="5"/>
  <c r="M231" i="5"/>
  <c r="L231" i="5"/>
  <c r="M552" i="5"/>
  <c r="L552" i="5"/>
  <c r="M846" i="5"/>
  <c r="L846" i="5"/>
  <c r="M106" i="5"/>
  <c r="L106" i="5"/>
  <c r="M68" i="5"/>
  <c r="L68" i="5"/>
  <c r="L686" i="5"/>
  <c r="M686" i="5"/>
  <c r="M293" i="5"/>
  <c r="L293" i="5"/>
  <c r="M899" i="5"/>
  <c r="L899" i="5"/>
  <c r="M737" i="5"/>
  <c r="L737" i="5"/>
  <c r="M511" i="5"/>
  <c r="L511" i="5"/>
  <c r="M277" i="5"/>
  <c r="L277" i="5"/>
  <c r="M379" i="5"/>
  <c r="L379" i="5"/>
  <c r="L271" i="5"/>
  <c r="M271" i="5"/>
  <c r="L658" i="5"/>
  <c r="M658" i="5"/>
  <c r="M607" i="5"/>
  <c r="L607" i="5"/>
  <c r="M279" i="5"/>
  <c r="L279" i="5"/>
  <c r="K936" i="5"/>
  <c r="J936" i="5"/>
  <c r="K267" i="5"/>
  <c r="J267" i="5"/>
  <c r="K298" i="5"/>
  <c r="J298" i="5"/>
  <c r="K969" i="5"/>
  <c r="J969" i="5"/>
  <c r="J715" i="5"/>
  <c r="K715" i="5"/>
  <c r="K164" i="5"/>
  <c r="J164" i="5"/>
  <c r="K167" i="5"/>
  <c r="J167" i="5"/>
  <c r="J866" i="5"/>
  <c r="K866" i="5"/>
  <c r="J513" i="5"/>
  <c r="K513" i="5"/>
  <c r="K609" i="5"/>
  <c r="J609" i="5"/>
  <c r="K446" i="5"/>
  <c r="J446" i="5"/>
  <c r="J663" i="5"/>
  <c r="K663" i="5"/>
  <c r="J798" i="5"/>
  <c r="K798" i="5"/>
  <c r="K369" i="5"/>
  <c r="J369" i="5"/>
  <c r="K495" i="5"/>
  <c r="J495" i="5"/>
  <c r="J976" i="5"/>
  <c r="K976" i="5"/>
  <c r="J835" i="5"/>
  <c r="K835" i="5"/>
  <c r="L423" i="5"/>
  <c r="M423" i="5"/>
  <c r="M791" i="5"/>
  <c r="L791" i="5"/>
  <c r="M779" i="5"/>
  <c r="L779" i="5"/>
  <c r="M632" i="5"/>
  <c r="L632" i="5"/>
  <c r="M739" i="5"/>
  <c r="L739" i="5"/>
  <c r="L725" i="5"/>
  <c r="M725" i="5"/>
  <c r="L694" i="5"/>
  <c r="M694" i="5"/>
  <c r="M688" i="5"/>
  <c r="L688" i="5"/>
  <c r="M796" i="5"/>
  <c r="L796" i="5"/>
  <c r="M91" i="5"/>
  <c r="L91" i="5"/>
  <c r="L256" i="5"/>
  <c r="M256" i="5"/>
  <c r="L521" i="5"/>
  <c r="M521" i="5"/>
  <c r="M819" i="5"/>
  <c r="L819" i="5"/>
  <c r="M129" i="5"/>
  <c r="L129" i="5"/>
  <c r="L509" i="5"/>
  <c r="M509" i="5"/>
  <c r="M857" i="5"/>
  <c r="L857" i="5"/>
  <c r="L176" i="5"/>
  <c r="M176" i="5"/>
  <c r="M501" i="5"/>
  <c r="L501" i="5"/>
  <c r="M798" i="5"/>
  <c r="L798" i="5"/>
  <c r="L47" i="5"/>
  <c r="M47" i="5"/>
  <c r="M21" i="5"/>
  <c r="L21" i="5"/>
  <c r="M602" i="5"/>
  <c r="L602" i="5"/>
  <c r="M248" i="5"/>
  <c r="L248" i="5"/>
  <c r="L862" i="5"/>
  <c r="M862" i="5"/>
  <c r="L700" i="5"/>
  <c r="M700" i="5"/>
  <c r="M472" i="5"/>
  <c r="L472" i="5"/>
  <c r="L237" i="5"/>
  <c r="M237" i="5"/>
  <c r="L339" i="5"/>
  <c r="M339" i="5"/>
  <c r="M234" i="5"/>
  <c r="L234" i="5"/>
  <c r="L624" i="5"/>
  <c r="M624" i="5"/>
  <c r="L574" i="5"/>
  <c r="M574" i="5"/>
  <c r="M247" i="5"/>
  <c r="L247" i="5"/>
  <c r="J384" i="5"/>
  <c r="K384" i="5"/>
  <c r="K257" i="5"/>
  <c r="J257" i="5"/>
  <c r="K238" i="5"/>
  <c r="J238" i="5"/>
  <c r="J694" i="5"/>
  <c r="K694" i="5"/>
  <c r="J127" i="5"/>
  <c r="K127" i="5"/>
  <c r="J108" i="5"/>
  <c r="K108" i="5"/>
  <c r="K445" i="5"/>
  <c r="J445" i="5"/>
  <c r="K672" i="5"/>
  <c r="J672" i="5"/>
  <c r="K73" i="5"/>
  <c r="J73" i="5"/>
  <c r="K390" i="5"/>
  <c r="J390" i="5"/>
  <c r="J756" i="5"/>
  <c r="K756" i="5"/>
  <c r="J102" i="5"/>
  <c r="K102" i="5"/>
  <c r="J637" i="5"/>
  <c r="K637" i="5"/>
  <c r="J235" i="5"/>
  <c r="K235" i="5"/>
  <c r="K216" i="5"/>
  <c r="J216" i="5"/>
  <c r="K791" i="5"/>
  <c r="J791" i="5"/>
  <c r="K926" i="5"/>
  <c r="J926" i="5"/>
  <c r="J511" i="5"/>
  <c r="K511" i="5"/>
  <c r="J697" i="5"/>
  <c r="K697" i="5"/>
  <c r="J633" i="5"/>
  <c r="K633" i="5"/>
  <c r="K221" i="5"/>
  <c r="J221" i="5"/>
  <c r="J24" i="5"/>
  <c r="K24" i="5"/>
  <c r="K932" i="5"/>
  <c r="J932" i="5"/>
  <c r="J659" i="5"/>
  <c r="K659" i="5"/>
  <c r="K207" i="5"/>
  <c r="J207" i="5"/>
  <c r="J848" i="5"/>
  <c r="K848" i="5"/>
  <c r="M396" i="5"/>
  <c r="L396" i="5"/>
  <c r="L679" i="5"/>
  <c r="M679" i="5"/>
  <c r="L639" i="5"/>
  <c r="M639" i="5"/>
  <c r="L491" i="5"/>
  <c r="M491" i="5"/>
  <c r="L603" i="5"/>
  <c r="M603" i="5"/>
  <c r="L589" i="5"/>
  <c r="M589" i="5"/>
  <c r="M581" i="5"/>
  <c r="L581" i="5"/>
  <c r="L563" i="5"/>
  <c r="M563" i="5"/>
  <c r="M748" i="5"/>
  <c r="L748" i="5"/>
  <c r="L32" i="5"/>
  <c r="M32" i="5"/>
  <c r="M192" i="5"/>
  <c r="L192" i="5"/>
  <c r="M465" i="5"/>
  <c r="L465" i="5"/>
  <c r="L766" i="5"/>
  <c r="M766" i="5"/>
  <c r="M70" i="5"/>
  <c r="L70" i="5"/>
  <c r="M460" i="5"/>
  <c r="L460" i="5"/>
  <c r="L806" i="5"/>
  <c r="M806" i="5"/>
  <c r="L120" i="5"/>
  <c r="M120" i="5"/>
  <c r="L450" i="5"/>
  <c r="M450" i="5"/>
  <c r="L751" i="5"/>
  <c r="M751" i="5"/>
  <c r="L992" i="5"/>
  <c r="M992" i="5"/>
  <c r="M976" i="5"/>
  <c r="L976" i="5"/>
  <c r="L558" i="5"/>
  <c r="M558" i="5"/>
  <c r="M199" i="5"/>
  <c r="L199" i="5"/>
  <c r="L826" i="5"/>
  <c r="M826" i="5"/>
  <c r="M662" i="5"/>
  <c r="L662" i="5"/>
  <c r="M433" i="5"/>
  <c r="L433" i="5"/>
  <c r="M196" i="5"/>
  <c r="L196" i="5"/>
  <c r="L302" i="5"/>
  <c r="M302" i="5"/>
  <c r="M198" i="5"/>
  <c r="L198" i="5"/>
  <c r="M590" i="5"/>
  <c r="L590" i="5"/>
  <c r="L541" i="5"/>
  <c r="M541" i="5"/>
  <c r="M215" i="5"/>
  <c r="L215" i="5"/>
  <c r="K50" i="5"/>
  <c r="J50" i="5"/>
  <c r="J613" i="5"/>
  <c r="K613" i="5"/>
  <c r="K493" i="5"/>
  <c r="J493" i="5"/>
  <c r="K498" i="5"/>
  <c r="J498" i="5"/>
  <c r="K135" i="5"/>
  <c r="J135" i="5"/>
  <c r="J569" i="5"/>
  <c r="K569" i="5"/>
  <c r="J376" i="5"/>
  <c r="K376" i="5"/>
  <c r="J323" i="5"/>
  <c r="K323" i="5"/>
  <c r="K645" i="5"/>
  <c r="J645" i="5"/>
  <c r="K724" i="5"/>
  <c r="J724" i="5"/>
  <c r="J767" i="5"/>
  <c r="K767" i="5"/>
  <c r="K412" i="5"/>
  <c r="J412" i="5"/>
  <c r="K527" i="5"/>
  <c r="J527" i="5"/>
  <c r="K832" i="5"/>
  <c r="J832" i="5"/>
  <c r="K794" i="5"/>
  <c r="J794" i="5"/>
  <c r="K39" i="5"/>
  <c r="J39" i="5"/>
  <c r="J187" i="5"/>
  <c r="K187" i="5"/>
  <c r="K912" i="5"/>
  <c r="J912" i="5"/>
  <c r="K327" i="5"/>
  <c r="J327" i="5"/>
  <c r="K619" i="5"/>
  <c r="J619" i="5"/>
  <c r="K711" i="5"/>
  <c r="J711" i="5"/>
  <c r="K275" i="5"/>
  <c r="J275" i="5"/>
  <c r="J655" i="5"/>
  <c r="K655" i="5"/>
  <c r="K276" i="5"/>
  <c r="J276" i="5"/>
  <c r="K692" i="5"/>
  <c r="J692" i="5"/>
  <c r="J109" i="5"/>
  <c r="K109" i="5"/>
  <c r="J928" i="5"/>
  <c r="K928" i="5"/>
  <c r="K860" i="5"/>
  <c r="J860" i="5"/>
  <c r="K771" i="5"/>
  <c r="J771" i="5"/>
  <c r="J325" i="5"/>
  <c r="K325" i="5"/>
  <c r="J737" i="5"/>
  <c r="K737" i="5"/>
  <c r="J1001" i="5"/>
  <c r="K1001" i="5"/>
  <c r="K366" i="5"/>
  <c r="J366" i="5"/>
  <c r="J198" i="5"/>
  <c r="K198" i="5"/>
  <c r="J288" i="5"/>
  <c r="K288" i="5"/>
  <c r="K843" i="5"/>
  <c r="J843" i="5"/>
  <c r="K232" i="5"/>
  <c r="J232" i="5"/>
  <c r="J849" i="5"/>
  <c r="K849" i="5"/>
  <c r="K313" i="5"/>
  <c r="J313" i="5"/>
  <c r="J473" i="5"/>
  <c r="K473" i="5"/>
  <c r="K403" i="5"/>
  <c r="J403" i="5"/>
  <c r="K81" i="5"/>
  <c r="J81" i="5"/>
  <c r="K421" i="5"/>
  <c r="J421" i="5"/>
  <c r="K160" i="5"/>
  <c r="J160" i="5"/>
  <c r="K583" i="5"/>
  <c r="J583" i="5"/>
  <c r="J708" i="5"/>
  <c r="K708" i="5"/>
  <c r="J531" i="5"/>
  <c r="K531" i="5"/>
  <c r="K625" i="5"/>
  <c r="J625" i="5"/>
  <c r="M389" i="5"/>
  <c r="L389" i="5"/>
  <c r="M540" i="5"/>
  <c r="L540" i="5"/>
  <c r="L529" i="5"/>
  <c r="M529" i="5"/>
  <c r="L370" i="5"/>
  <c r="M370" i="5"/>
  <c r="M485" i="5"/>
  <c r="L485" i="5"/>
  <c r="M479" i="5"/>
  <c r="L479" i="5"/>
  <c r="M441" i="5"/>
  <c r="L441" i="5"/>
  <c r="L436" i="5"/>
  <c r="M436" i="5"/>
  <c r="M699" i="5"/>
  <c r="L699" i="5"/>
  <c r="M967" i="5"/>
  <c r="L967" i="5"/>
  <c r="L137" i="5"/>
  <c r="M137" i="5"/>
  <c r="L415" i="5"/>
  <c r="M415" i="5"/>
  <c r="L719" i="5"/>
  <c r="M719" i="5"/>
  <c r="M11" i="5"/>
  <c r="L11" i="5"/>
  <c r="M406" i="5"/>
  <c r="L406" i="5"/>
  <c r="L758" i="5"/>
  <c r="M758" i="5"/>
  <c r="M62" i="5"/>
  <c r="L62" i="5"/>
  <c r="M346" i="5"/>
  <c r="L346" i="5"/>
  <c r="M703" i="5"/>
  <c r="L703" i="5"/>
  <c r="L949" i="5"/>
  <c r="M949" i="5"/>
  <c r="L936" i="5"/>
  <c r="M936" i="5"/>
  <c r="M516" i="5"/>
  <c r="L516" i="5"/>
  <c r="M150" i="5"/>
  <c r="L150" i="5"/>
  <c r="L789" i="5"/>
  <c r="M789" i="5"/>
  <c r="M625" i="5"/>
  <c r="L625" i="5"/>
  <c r="M395" i="5"/>
  <c r="L395" i="5"/>
  <c r="M157" i="5"/>
  <c r="L157" i="5"/>
  <c r="L265" i="5"/>
  <c r="M265" i="5"/>
  <c r="M162" i="5"/>
  <c r="L162" i="5"/>
  <c r="M556" i="5"/>
  <c r="L556" i="5"/>
  <c r="M508" i="5"/>
  <c r="L508" i="5"/>
  <c r="M183" i="5"/>
  <c r="L183" i="5"/>
  <c r="K561" i="5"/>
  <c r="J561" i="5"/>
  <c r="K652" i="5"/>
  <c r="J652" i="5"/>
  <c r="J217" i="5"/>
  <c r="K217" i="5"/>
  <c r="K842" i="5"/>
  <c r="J842" i="5"/>
  <c r="J972" i="5"/>
  <c r="K972" i="5"/>
  <c r="K11" i="5"/>
  <c r="J11" i="5"/>
  <c r="J568" i="5"/>
  <c r="K568" i="5"/>
  <c r="J447" i="5"/>
  <c r="K447" i="5"/>
  <c r="K40" i="5"/>
  <c r="J40" i="5"/>
  <c r="K706" i="5"/>
  <c r="J706" i="5"/>
  <c r="J863" i="5"/>
  <c r="K863" i="5"/>
  <c r="J759" i="5"/>
  <c r="K759" i="5"/>
  <c r="J309" i="5"/>
  <c r="K309" i="5"/>
  <c r="K380" i="5"/>
  <c r="J380" i="5"/>
  <c r="J379" i="5"/>
  <c r="K379" i="5"/>
  <c r="J404" i="5"/>
  <c r="K404" i="5"/>
  <c r="J293" i="5"/>
  <c r="K293" i="5"/>
  <c r="K332" i="5"/>
  <c r="J332" i="5"/>
  <c r="J768" i="5"/>
  <c r="K768" i="5"/>
  <c r="J54" i="5"/>
  <c r="K54" i="5"/>
  <c r="J653" i="5"/>
  <c r="K653" i="5"/>
  <c r="K891" i="5"/>
  <c r="J891" i="5"/>
  <c r="J695" i="5"/>
  <c r="K695" i="5"/>
  <c r="J725" i="5"/>
  <c r="K725" i="5"/>
  <c r="K608" i="5"/>
  <c r="J608" i="5"/>
  <c r="K660" i="5"/>
  <c r="J660" i="5"/>
  <c r="J292" i="5"/>
  <c r="K292" i="5"/>
  <c r="K964" i="5"/>
  <c r="J964" i="5"/>
  <c r="J966" i="5"/>
  <c r="K966" i="5"/>
  <c r="K528" i="5"/>
  <c r="J528" i="5"/>
  <c r="L378" i="5"/>
  <c r="M378" i="5"/>
  <c r="L425" i="5"/>
  <c r="M425" i="5"/>
  <c r="L385" i="5"/>
  <c r="M385" i="5"/>
  <c r="M221" i="5"/>
  <c r="L221" i="5"/>
  <c r="M353" i="5"/>
  <c r="L353" i="5"/>
  <c r="M328" i="5"/>
  <c r="L328" i="5"/>
  <c r="M323" i="5"/>
  <c r="L323" i="5"/>
  <c r="M313" i="5"/>
  <c r="L313" i="5"/>
  <c r="L649" i="5"/>
  <c r="M649" i="5"/>
  <c r="M921" i="5"/>
  <c r="L921" i="5"/>
  <c r="L80" i="5"/>
  <c r="M80" i="5"/>
  <c r="M363" i="5"/>
  <c r="L363" i="5"/>
  <c r="M670" i="5"/>
  <c r="L670" i="5"/>
  <c r="M958" i="5"/>
  <c r="L958" i="5"/>
  <c r="M354" i="5"/>
  <c r="L354" i="5"/>
  <c r="L712" i="5"/>
  <c r="M712" i="5"/>
  <c r="L997" i="5"/>
  <c r="M997" i="5"/>
  <c r="L288" i="5"/>
  <c r="M288" i="5"/>
  <c r="M651" i="5"/>
  <c r="L651" i="5"/>
  <c r="M910" i="5"/>
  <c r="L910" i="5"/>
  <c r="M895" i="5"/>
  <c r="L895" i="5"/>
  <c r="L469" i="5"/>
  <c r="M469" i="5"/>
  <c r="M104" i="5"/>
  <c r="L104" i="5"/>
  <c r="L753" i="5"/>
  <c r="M753" i="5"/>
  <c r="M587" i="5"/>
  <c r="L587" i="5"/>
  <c r="M357" i="5"/>
  <c r="L357" i="5"/>
  <c r="M117" i="5"/>
  <c r="L117" i="5"/>
  <c r="L228" i="5"/>
  <c r="M228" i="5"/>
  <c r="M126" i="5"/>
  <c r="L126" i="5"/>
  <c r="M522" i="5"/>
  <c r="L522" i="5"/>
  <c r="M475" i="5"/>
  <c r="L475" i="5"/>
  <c r="M151" i="5"/>
  <c r="L151" i="5"/>
  <c r="K984" i="5"/>
  <c r="J984" i="5"/>
  <c r="J639" i="5"/>
  <c r="K639" i="5"/>
  <c r="K14" i="5"/>
  <c r="J14" i="5"/>
  <c r="K163" i="5"/>
  <c r="J163" i="5"/>
  <c r="J910" i="5"/>
  <c r="K910" i="5"/>
  <c r="J465" i="5"/>
  <c r="K465" i="5"/>
  <c r="J826" i="5"/>
  <c r="K826" i="5"/>
  <c r="K578" i="5"/>
  <c r="J578" i="5"/>
  <c r="K967" i="5"/>
  <c r="J967" i="5"/>
  <c r="K106" i="5"/>
  <c r="J106" i="5"/>
  <c r="K130" i="5"/>
  <c r="J130" i="5"/>
  <c r="J959" i="5"/>
  <c r="K959" i="5"/>
  <c r="J153" i="5"/>
  <c r="K153" i="5"/>
  <c r="J566" i="5"/>
  <c r="K566" i="5"/>
  <c r="K71" i="5"/>
  <c r="J71" i="5"/>
  <c r="J941" i="5"/>
  <c r="K941" i="5"/>
  <c r="K541" i="5"/>
  <c r="J541" i="5"/>
  <c r="J753" i="5"/>
  <c r="K753" i="5"/>
  <c r="J946" i="5"/>
  <c r="K946" i="5"/>
  <c r="K9" i="5"/>
  <c r="J9" i="5"/>
  <c r="K841" i="5"/>
  <c r="J841" i="5"/>
  <c r="K949" i="5"/>
  <c r="J949" i="5"/>
  <c r="J321" i="5"/>
  <c r="K321" i="5"/>
  <c r="J230" i="5"/>
  <c r="K230" i="5"/>
  <c r="J422" i="5"/>
  <c r="K422" i="5"/>
  <c r="J159" i="5"/>
  <c r="K159" i="5"/>
  <c r="J354" i="5"/>
  <c r="K354" i="5"/>
  <c r="J579" i="5"/>
  <c r="K579" i="5"/>
  <c r="J165" i="5"/>
  <c r="K165" i="5"/>
  <c r="K368" i="5"/>
  <c r="J368" i="5"/>
  <c r="K731" i="5"/>
  <c r="J731" i="5"/>
  <c r="J375" i="5"/>
  <c r="K375" i="5"/>
  <c r="K218" i="5"/>
  <c r="J218" i="5"/>
  <c r="K577" i="5"/>
  <c r="J577" i="5"/>
  <c r="J206" i="5"/>
  <c r="K206" i="5"/>
  <c r="J193" i="5"/>
  <c r="K193" i="5"/>
  <c r="K744" i="5"/>
  <c r="J744" i="5"/>
  <c r="K824" i="5"/>
  <c r="J824" i="5"/>
  <c r="K540" i="5"/>
  <c r="J540" i="5"/>
  <c r="K19" i="5"/>
  <c r="J19" i="5"/>
  <c r="J680" i="5"/>
  <c r="K680" i="5"/>
  <c r="J914" i="5"/>
  <c r="K914" i="5"/>
  <c r="K951" i="5"/>
  <c r="J951" i="5"/>
  <c r="K837" i="5"/>
  <c r="J837" i="5"/>
  <c r="K210" i="5"/>
  <c r="J210" i="5"/>
  <c r="J219" i="5"/>
  <c r="K219" i="5"/>
  <c r="K372" i="5"/>
  <c r="J372" i="5"/>
  <c r="K53" i="5"/>
  <c r="J53" i="5"/>
  <c r="K975" i="5"/>
  <c r="J975" i="5"/>
  <c r="K595" i="5"/>
  <c r="J595" i="5"/>
  <c r="K746" i="5"/>
  <c r="J746" i="5"/>
  <c r="L264" i="5"/>
  <c r="M264" i="5"/>
  <c r="M274" i="5"/>
  <c r="L274" i="5"/>
  <c r="L262" i="5"/>
  <c r="M262" i="5"/>
  <c r="M89" i="5"/>
  <c r="L89" i="5"/>
  <c r="M214" i="5"/>
  <c r="L214" i="5"/>
  <c r="L204" i="5"/>
  <c r="M204" i="5"/>
  <c r="M170" i="5"/>
  <c r="L170" i="5"/>
  <c r="M155" i="5"/>
  <c r="L155" i="5"/>
  <c r="M594" i="5"/>
  <c r="L594" i="5"/>
  <c r="M874" i="5"/>
  <c r="L874" i="5"/>
  <c r="L22" i="5"/>
  <c r="M22" i="5"/>
  <c r="L308" i="5"/>
  <c r="M308" i="5"/>
  <c r="M617" i="5"/>
  <c r="L617" i="5"/>
  <c r="L909" i="5"/>
  <c r="M909" i="5"/>
  <c r="L299" i="5"/>
  <c r="M299" i="5"/>
  <c r="M657" i="5"/>
  <c r="L657" i="5"/>
  <c r="M947" i="5"/>
  <c r="L947" i="5"/>
  <c r="L229" i="5"/>
  <c r="M229" i="5"/>
  <c r="M598" i="5"/>
  <c r="L598" i="5"/>
  <c r="L870" i="5"/>
  <c r="M870" i="5"/>
  <c r="M855" i="5"/>
  <c r="L855" i="5"/>
  <c r="M427" i="5"/>
  <c r="L427" i="5"/>
  <c r="M58" i="5"/>
  <c r="L58" i="5"/>
  <c r="L717" i="5"/>
  <c r="M717" i="5"/>
  <c r="M550" i="5"/>
  <c r="L550" i="5"/>
  <c r="M319" i="5"/>
  <c r="L319" i="5"/>
  <c r="L75" i="5"/>
  <c r="M75" i="5"/>
  <c r="M191" i="5"/>
  <c r="L191" i="5"/>
  <c r="M90" i="5"/>
  <c r="L90" i="5"/>
  <c r="L488" i="5"/>
  <c r="M488" i="5"/>
  <c r="M442" i="5"/>
  <c r="L442" i="5"/>
  <c r="M119" i="5"/>
  <c r="L119" i="5"/>
  <c r="K876" i="5"/>
  <c r="J876" i="5"/>
  <c r="K712" i="5"/>
  <c r="J712" i="5"/>
  <c r="J77" i="5"/>
  <c r="K77" i="5"/>
  <c r="K361" i="5"/>
  <c r="J361" i="5"/>
  <c r="K440" i="5"/>
  <c r="J440" i="5"/>
  <c r="K340" i="5"/>
  <c r="J340" i="5"/>
  <c r="K413" i="5"/>
  <c r="J413" i="5"/>
  <c r="K13" i="5"/>
  <c r="J13" i="5"/>
  <c r="K317" i="5"/>
  <c r="J317" i="5"/>
  <c r="K604" i="5"/>
  <c r="J604" i="5"/>
  <c r="J642" i="5"/>
  <c r="K642" i="5"/>
  <c r="J888" i="5"/>
  <c r="K888" i="5"/>
  <c r="K281" i="5"/>
  <c r="J281" i="5"/>
  <c r="K147" i="5"/>
  <c r="J147" i="5"/>
  <c r="J141" i="5"/>
  <c r="K141" i="5"/>
  <c r="J554" i="5"/>
  <c r="K554" i="5"/>
  <c r="J536" i="5"/>
  <c r="K536" i="5"/>
  <c r="K146" i="5"/>
  <c r="J146" i="5"/>
  <c r="K195" i="5"/>
  <c r="J195" i="5"/>
  <c r="K129" i="5"/>
  <c r="J129" i="5"/>
  <c r="K992" i="5"/>
  <c r="J992" i="5"/>
  <c r="J255" i="5"/>
  <c r="K255" i="5"/>
  <c r="K833" i="5"/>
  <c r="J833" i="5"/>
  <c r="K437" i="5"/>
  <c r="J437" i="5"/>
  <c r="J576" i="5"/>
  <c r="K576" i="5"/>
  <c r="K698" i="5"/>
  <c r="J698" i="5"/>
  <c r="J371" i="5"/>
  <c r="K371" i="5"/>
  <c r="J904" i="5"/>
  <c r="K904" i="5"/>
  <c r="J333" i="5"/>
  <c r="K333" i="5"/>
  <c r="K729" i="5"/>
  <c r="J729" i="5"/>
  <c r="J740" i="5"/>
  <c r="K740" i="5"/>
  <c r="K648" i="5"/>
  <c r="J648" i="5"/>
  <c r="K788" i="5"/>
  <c r="J788" i="5"/>
  <c r="K963" i="5"/>
  <c r="J963" i="5"/>
  <c r="J177" i="5"/>
  <c r="K177" i="5"/>
  <c r="M257" i="5"/>
  <c r="L257" i="5"/>
  <c r="L143" i="5"/>
  <c r="M143" i="5"/>
  <c r="M100" i="5"/>
  <c r="L100" i="5"/>
  <c r="M499" i="5"/>
  <c r="L499" i="5"/>
  <c r="L83" i="5"/>
  <c r="M83" i="5"/>
  <c r="L42" i="5"/>
  <c r="M42" i="5"/>
  <c r="M33" i="5"/>
  <c r="L33" i="5"/>
  <c r="L27" i="5"/>
  <c r="M27" i="5"/>
  <c r="M544" i="5"/>
  <c r="L544" i="5"/>
  <c r="L827" i="5"/>
  <c r="M827" i="5"/>
  <c r="L917" i="5"/>
  <c r="M917" i="5"/>
  <c r="M252" i="5"/>
  <c r="L252" i="5"/>
  <c r="M570" i="5"/>
  <c r="L570" i="5"/>
  <c r="L863" i="5"/>
  <c r="M863" i="5"/>
  <c r="L239" i="5"/>
  <c r="M239" i="5"/>
  <c r="M611" i="5"/>
  <c r="L611" i="5"/>
  <c r="L902" i="5"/>
  <c r="M902" i="5"/>
  <c r="L173" i="5"/>
  <c r="M173" i="5"/>
  <c r="L546" i="5"/>
  <c r="M546" i="5"/>
  <c r="L830" i="5"/>
  <c r="M830" i="5"/>
  <c r="M816" i="5"/>
  <c r="L816" i="5"/>
  <c r="L384" i="5"/>
  <c r="M384" i="5"/>
  <c r="L7" i="5"/>
  <c r="M7" i="5"/>
  <c r="L680" i="5"/>
  <c r="M680" i="5"/>
  <c r="M513" i="5"/>
  <c r="L513" i="5"/>
  <c r="M278" i="5"/>
  <c r="L278" i="5"/>
  <c r="M35" i="5"/>
  <c r="L35" i="5"/>
  <c r="M154" i="5"/>
  <c r="L154" i="5"/>
  <c r="M53" i="5"/>
  <c r="L53" i="5"/>
  <c r="L454" i="5"/>
  <c r="M454" i="5"/>
  <c r="M409" i="5"/>
  <c r="L409" i="5"/>
  <c r="M87" i="5"/>
  <c r="L87" i="5"/>
  <c r="J921" i="5"/>
  <c r="K921" i="5"/>
  <c r="K432" i="5"/>
  <c r="J432" i="5"/>
  <c r="K709" i="5"/>
  <c r="J709" i="5"/>
  <c r="K716" i="5"/>
  <c r="J716" i="5"/>
  <c r="J795" i="5"/>
  <c r="K795" i="5"/>
  <c r="J360" i="5"/>
  <c r="K360" i="5"/>
  <c r="J194" i="5"/>
  <c r="K194" i="5"/>
  <c r="K434" i="5"/>
  <c r="J434" i="5"/>
  <c r="K917" i="5"/>
  <c r="J917" i="5"/>
  <c r="J479" i="5"/>
  <c r="K479" i="5"/>
  <c r="K818" i="5"/>
  <c r="J818" i="5"/>
  <c r="J916" i="5"/>
  <c r="K916" i="5"/>
  <c r="J538" i="5"/>
  <c r="K538" i="5"/>
  <c r="K935" i="5"/>
  <c r="J935" i="5"/>
  <c r="J472" i="5"/>
  <c r="K472" i="5"/>
  <c r="K185" i="5"/>
  <c r="J185" i="5"/>
  <c r="K502" i="5"/>
  <c r="J502" i="5"/>
  <c r="K263" i="5"/>
  <c r="J263" i="5"/>
  <c r="K555" i="5"/>
  <c r="J555" i="5"/>
  <c r="K250" i="5"/>
  <c r="J250" i="5"/>
  <c r="J656" i="5"/>
  <c r="K656" i="5"/>
  <c r="J6" i="5"/>
  <c r="K6" i="5"/>
  <c r="J385" i="5"/>
  <c r="K385" i="5"/>
  <c r="K862" i="5"/>
  <c r="J862" i="5"/>
  <c r="K593" i="5"/>
  <c r="J593" i="5"/>
  <c r="K627" i="5"/>
  <c r="J627" i="5"/>
  <c r="J607" i="5"/>
  <c r="K607" i="5"/>
  <c r="L142" i="5"/>
  <c r="M142" i="5"/>
  <c r="M1001" i="5"/>
  <c r="L1001" i="5"/>
  <c r="M981" i="5"/>
  <c r="L981" i="5"/>
  <c r="M973" i="5"/>
  <c r="L973" i="5"/>
  <c r="L964" i="5"/>
  <c r="M964" i="5"/>
  <c r="L938" i="5"/>
  <c r="M938" i="5"/>
  <c r="M929" i="5"/>
  <c r="L929" i="5"/>
  <c r="L922" i="5"/>
  <c r="M922" i="5"/>
  <c r="L496" i="5"/>
  <c r="M496" i="5"/>
  <c r="M781" i="5"/>
  <c r="L781" i="5"/>
  <c r="M869" i="5"/>
  <c r="L869" i="5"/>
  <c r="L189" i="5"/>
  <c r="M189" i="5"/>
  <c r="M518" i="5"/>
  <c r="L518" i="5"/>
  <c r="M817" i="5"/>
  <c r="L817" i="5"/>
  <c r="L184" i="5"/>
  <c r="M184" i="5"/>
  <c r="L559" i="5"/>
  <c r="M559" i="5"/>
  <c r="M854" i="5"/>
  <c r="L854" i="5"/>
  <c r="M112" i="5"/>
  <c r="L112" i="5"/>
  <c r="M498" i="5"/>
  <c r="L498" i="5"/>
  <c r="L790" i="5"/>
  <c r="M790" i="5"/>
  <c r="M776" i="5"/>
  <c r="L776" i="5"/>
  <c r="L337" i="5"/>
  <c r="M337" i="5"/>
  <c r="M968" i="5"/>
  <c r="L968" i="5"/>
  <c r="M643" i="5"/>
  <c r="L643" i="5"/>
  <c r="L474" i="5"/>
  <c r="M474" i="5"/>
  <c r="M238" i="5"/>
  <c r="L238" i="5"/>
  <c r="M281" i="5"/>
  <c r="L281" i="5"/>
  <c r="L116" i="5"/>
  <c r="M116" i="5"/>
  <c r="M17" i="5"/>
  <c r="L17" i="5"/>
  <c r="L420" i="5"/>
  <c r="M420" i="5"/>
  <c r="L376" i="5"/>
  <c r="M376" i="5"/>
  <c r="M55" i="5"/>
  <c r="L55" i="5"/>
  <c r="K61" i="5"/>
  <c r="J61" i="5"/>
  <c r="J859" i="5"/>
  <c r="K859" i="5"/>
  <c r="J43" i="5"/>
  <c r="K43" i="5"/>
  <c r="J814" i="5"/>
  <c r="K814" i="5"/>
  <c r="K58" i="5"/>
  <c r="J58" i="5"/>
  <c r="J269" i="5"/>
  <c r="K269" i="5"/>
  <c r="K906" i="5"/>
  <c r="J906" i="5"/>
  <c r="K30" i="5"/>
  <c r="J30" i="5"/>
  <c r="K620" i="5"/>
  <c r="J620" i="5"/>
  <c r="K86" i="5"/>
  <c r="J86" i="5"/>
  <c r="K65" i="5"/>
  <c r="J65" i="5"/>
  <c r="K236" i="5"/>
  <c r="J236" i="5"/>
  <c r="K526" i="5"/>
  <c r="J526" i="5"/>
  <c r="J186" i="5"/>
  <c r="K186" i="5"/>
  <c r="K175" i="5"/>
  <c r="J175" i="5"/>
  <c r="J750" i="5"/>
  <c r="K750" i="5"/>
  <c r="K621" i="5"/>
  <c r="J621" i="5"/>
  <c r="K476" i="5"/>
  <c r="J476" i="5"/>
  <c r="K491" i="5"/>
  <c r="J491" i="5"/>
  <c r="J696" i="5"/>
  <c r="K696" i="5"/>
  <c r="J853" i="5"/>
  <c r="K853" i="5"/>
  <c r="K844" i="5"/>
  <c r="J844" i="5"/>
  <c r="J155" i="5"/>
  <c r="K155" i="5"/>
  <c r="K749" i="5"/>
  <c r="J749" i="5"/>
  <c r="J113" i="5"/>
  <c r="K113" i="5"/>
  <c r="K911" i="5"/>
  <c r="J911" i="5"/>
  <c r="K474" i="5"/>
  <c r="J474" i="5"/>
  <c r="J400" i="5"/>
  <c r="K400" i="5"/>
  <c r="J945" i="5"/>
  <c r="K945" i="5"/>
  <c r="J209" i="5"/>
  <c r="K209" i="5"/>
  <c r="M124" i="5"/>
  <c r="L124" i="5"/>
  <c r="M889" i="5"/>
  <c r="L889" i="5"/>
  <c r="L878" i="5"/>
  <c r="M878" i="5"/>
  <c r="M871" i="5"/>
  <c r="L871" i="5"/>
  <c r="M840" i="5"/>
  <c r="L840" i="5"/>
  <c r="M835" i="5"/>
  <c r="L835" i="5"/>
  <c r="L828" i="5"/>
  <c r="M828" i="5"/>
  <c r="M795" i="5"/>
  <c r="L795" i="5"/>
  <c r="M443" i="5"/>
  <c r="L443" i="5"/>
  <c r="M729" i="5"/>
  <c r="L729" i="5"/>
  <c r="L822" i="5"/>
  <c r="M822" i="5"/>
  <c r="M135" i="5"/>
  <c r="L135" i="5"/>
  <c r="L463" i="5"/>
  <c r="M463" i="5"/>
  <c r="L763" i="5"/>
  <c r="M763" i="5"/>
  <c r="L125" i="5"/>
  <c r="M125" i="5"/>
  <c r="M505" i="5"/>
  <c r="L505" i="5"/>
  <c r="L803" i="5"/>
  <c r="M803" i="5"/>
  <c r="M52" i="5"/>
  <c r="L52" i="5"/>
  <c r="M445" i="5"/>
  <c r="L445" i="5"/>
  <c r="L749" i="5"/>
  <c r="M749" i="5"/>
  <c r="M731" i="5"/>
  <c r="L731" i="5"/>
  <c r="M294" i="5"/>
  <c r="L294" i="5"/>
  <c r="M928" i="5"/>
  <c r="L928" i="5"/>
  <c r="L605" i="5"/>
  <c r="M605" i="5"/>
  <c r="M435" i="5"/>
  <c r="L435" i="5"/>
  <c r="M197" i="5"/>
  <c r="L197" i="5"/>
  <c r="M242" i="5"/>
  <c r="L242" i="5"/>
  <c r="L77" i="5"/>
  <c r="M77" i="5"/>
  <c r="M482" i="5"/>
  <c r="L482" i="5"/>
  <c r="M386" i="5"/>
  <c r="L386" i="5"/>
  <c r="L342" i="5"/>
  <c r="M342" i="5"/>
  <c r="M23" i="5"/>
  <c r="L23" i="5"/>
  <c r="K797" i="5"/>
  <c r="J797" i="5"/>
  <c r="K651" i="5"/>
  <c r="J651" i="5"/>
  <c r="J271" i="5"/>
  <c r="K271" i="5"/>
  <c r="K82" i="5"/>
  <c r="J82" i="5"/>
  <c r="J702" i="5"/>
  <c r="K702" i="5"/>
  <c r="J666" i="5"/>
  <c r="K666" i="5"/>
  <c r="B12" i="1"/>
  <c r="K2" i="5"/>
  <c r="J2" i="5"/>
  <c r="K18" i="5"/>
  <c r="J18" i="5"/>
  <c r="K739" i="5"/>
  <c r="J739" i="5"/>
  <c r="K489" i="5"/>
  <c r="J489" i="5"/>
  <c r="K17" i="5"/>
  <c r="J17" i="5"/>
  <c r="K587" i="5"/>
  <c r="J587" i="5"/>
  <c r="K714" i="5"/>
  <c r="J714" i="5"/>
  <c r="K786" i="5"/>
  <c r="J786" i="5"/>
  <c r="K346" i="5"/>
  <c r="J346" i="5"/>
  <c r="J326" i="5"/>
  <c r="K326" i="5"/>
  <c r="K157" i="5"/>
  <c r="J157" i="5"/>
  <c r="J669" i="5"/>
  <c r="K669" i="5"/>
  <c r="J99" i="5"/>
  <c r="K99" i="5"/>
  <c r="K331" i="5"/>
  <c r="J331" i="5"/>
  <c r="B15" i="1"/>
  <c r="B14" i="1"/>
  <c r="B13" i="1"/>
  <c r="J772" i="5"/>
  <c r="K772" i="5"/>
  <c r="J444" i="5"/>
  <c r="K444" i="5"/>
  <c r="K197" i="5"/>
  <c r="J197" i="5"/>
  <c r="J251" i="5"/>
  <c r="K251" i="5"/>
  <c r="J117" i="5"/>
  <c r="K117" i="5"/>
  <c r="J533" i="5"/>
  <c r="K533" i="5"/>
  <c r="J122" i="5"/>
  <c r="K122" i="5"/>
  <c r="K119" i="5"/>
  <c r="J119" i="5"/>
  <c r="J690" i="5"/>
  <c r="K690" i="5"/>
  <c r="J179" i="5"/>
  <c r="K179" i="5"/>
  <c r="K277" i="5"/>
  <c r="J277" i="5"/>
  <c r="K546" i="5"/>
  <c r="J546" i="5"/>
  <c r="K736" i="5"/>
  <c r="J736" i="5"/>
  <c r="J643" i="5"/>
  <c r="K643" i="5"/>
  <c r="K769" i="5"/>
  <c r="J769" i="5"/>
  <c r="K455" i="5"/>
  <c r="J455" i="5"/>
  <c r="J632" i="5"/>
  <c r="K632" i="5"/>
  <c r="J247" i="5"/>
  <c r="K247" i="5"/>
  <c r="K121" i="5"/>
  <c r="J121" i="5"/>
  <c r="J22" i="5"/>
  <c r="K22" i="5"/>
  <c r="J259" i="5"/>
  <c r="K259" i="5"/>
  <c r="K730" i="5"/>
  <c r="J730" i="5"/>
  <c r="J120" i="5"/>
  <c r="K120" i="5"/>
  <c r="K657" i="5"/>
  <c r="J657" i="5"/>
  <c r="K801" i="5"/>
  <c r="J801" i="5"/>
  <c r="J635" i="5"/>
  <c r="K635" i="5"/>
  <c r="K228" i="5"/>
  <c r="J228" i="5"/>
  <c r="K240" i="5"/>
  <c r="J240" i="5"/>
  <c r="J233" i="5"/>
  <c r="K233" i="5"/>
  <c r="K564" i="5"/>
  <c r="J564" i="5"/>
  <c r="J28" i="5"/>
  <c r="K28" i="5"/>
  <c r="K986" i="5"/>
  <c r="J986" i="5"/>
  <c r="J727" i="5"/>
  <c r="K727" i="5"/>
  <c r="K754" i="5"/>
  <c r="J754" i="5"/>
  <c r="J401" i="5"/>
  <c r="K401" i="5"/>
  <c r="K710" i="5"/>
  <c r="J710" i="5"/>
  <c r="K614" i="5"/>
  <c r="J614" i="5"/>
  <c r="M109" i="5"/>
  <c r="L109" i="5"/>
  <c r="L787" i="5"/>
  <c r="M787" i="5"/>
  <c r="M761" i="5"/>
  <c r="L761" i="5"/>
  <c r="M743" i="5"/>
  <c r="L743" i="5"/>
  <c r="M736" i="5"/>
  <c r="L736" i="5"/>
  <c r="L714" i="5"/>
  <c r="M714" i="5"/>
  <c r="L693" i="5"/>
  <c r="M693" i="5"/>
  <c r="L684" i="5"/>
  <c r="M684" i="5"/>
  <c r="M390" i="5"/>
  <c r="L390" i="5"/>
  <c r="L678" i="5"/>
  <c r="M678" i="5"/>
  <c r="M777" i="5"/>
  <c r="L777" i="5"/>
  <c r="M73" i="5"/>
  <c r="L73" i="5"/>
  <c r="L411" i="5"/>
  <c r="M411" i="5"/>
  <c r="M716" i="5"/>
  <c r="L716" i="5"/>
  <c r="L67" i="5"/>
  <c r="M67" i="5"/>
  <c r="L457" i="5"/>
  <c r="M457" i="5"/>
  <c r="M756" i="5"/>
  <c r="L756" i="5"/>
  <c r="L399" i="5"/>
  <c r="M399" i="5"/>
  <c r="M393" i="5"/>
  <c r="L393" i="5"/>
  <c r="L708" i="5"/>
  <c r="M708" i="5"/>
  <c r="L689" i="5"/>
  <c r="M689" i="5"/>
  <c r="L249" i="5"/>
  <c r="M249" i="5"/>
  <c r="M888" i="5"/>
  <c r="L888" i="5"/>
  <c r="L568" i="5"/>
  <c r="M568" i="5"/>
  <c r="M397" i="5"/>
  <c r="L397" i="5"/>
  <c r="M158" i="5"/>
  <c r="L158" i="5"/>
  <c r="M205" i="5"/>
  <c r="L205" i="5"/>
  <c r="L40" i="5"/>
  <c r="M40" i="5"/>
  <c r="L447" i="5"/>
  <c r="M447" i="5"/>
  <c r="M352" i="5"/>
  <c r="L352" i="5"/>
  <c r="M309" i="5"/>
  <c r="L309" i="5"/>
  <c r="B24" i="1"/>
  <c r="K104" i="5"/>
  <c r="J104" i="5"/>
  <c r="K190" i="5"/>
  <c r="J190" i="5"/>
  <c r="K899" i="5"/>
  <c r="J899" i="5"/>
  <c r="K33" i="5"/>
  <c r="J33" i="5"/>
  <c r="K200" i="5"/>
  <c r="J200" i="5"/>
  <c r="K201" i="5"/>
  <c r="J201" i="5"/>
  <c r="K886" i="5"/>
  <c r="J886" i="5"/>
  <c r="J923" i="5"/>
  <c r="K923" i="5"/>
  <c r="J726" i="5"/>
  <c r="K726" i="5"/>
  <c r="J226" i="5"/>
  <c r="K226" i="5"/>
  <c r="K199" i="5"/>
  <c r="J199" i="5"/>
  <c r="K503" i="5"/>
  <c r="J503" i="5"/>
  <c r="K261" i="5"/>
  <c r="J261" i="5"/>
  <c r="K770" i="5"/>
  <c r="J770" i="5"/>
  <c r="J748" i="5"/>
  <c r="K748" i="5"/>
  <c r="K231" i="5"/>
  <c r="J231" i="5"/>
  <c r="K7" i="5"/>
  <c r="J7" i="5"/>
  <c r="K532" i="5"/>
  <c r="J532" i="5"/>
  <c r="K322" i="5"/>
  <c r="J322" i="5"/>
  <c r="J142" i="5"/>
  <c r="K142" i="5"/>
  <c r="J95" i="5"/>
  <c r="K95" i="5"/>
  <c r="J436" i="5"/>
  <c r="K436" i="5"/>
  <c r="J892" i="5"/>
  <c r="K892" i="5"/>
  <c r="K815" i="5"/>
  <c r="J815" i="5"/>
  <c r="J320" i="5"/>
  <c r="K320" i="5"/>
  <c r="J98" i="5"/>
  <c r="K98" i="5"/>
  <c r="J152" i="5"/>
  <c r="K152" i="5"/>
  <c r="K523" i="5"/>
  <c r="J523" i="5"/>
  <c r="J351" i="5"/>
  <c r="K351" i="5"/>
  <c r="J707" i="5"/>
  <c r="K707" i="5"/>
  <c r="K828" i="5"/>
  <c r="J828" i="5"/>
  <c r="J594" i="5"/>
  <c r="K594" i="5"/>
  <c r="J994" i="5"/>
  <c r="K994" i="5"/>
  <c r="J168" i="5"/>
  <c r="K168" i="5"/>
  <c r="J319" i="5"/>
  <c r="K319" i="5"/>
  <c r="J63" i="5"/>
  <c r="K63" i="5"/>
  <c r="K89" i="5"/>
  <c r="J89" i="5"/>
  <c r="K42" i="5"/>
  <c r="J42" i="5"/>
  <c r="J462" i="5"/>
  <c r="K462" i="5"/>
  <c r="J784" i="5"/>
  <c r="K784" i="5"/>
  <c r="J762" i="5"/>
  <c r="K762" i="5"/>
  <c r="J415" i="5"/>
  <c r="K415" i="5"/>
  <c r="J829" i="5"/>
  <c r="K829" i="5"/>
  <c r="K79" i="5"/>
  <c r="J79" i="5"/>
  <c r="K457" i="5"/>
  <c r="J457" i="5"/>
  <c r="K617" i="5"/>
  <c r="J617" i="5"/>
  <c r="K353" i="5"/>
  <c r="J353" i="5"/>
  <c r="K636" i="5"/>
  <c r="J636" i="5"/>
  <c r="J545" i="5"/>
  <c r="K545" i="5"/>
  <c r="K92" i="5"/>
  <c r="J92" i="5"/>
  <c r="K279" i="5"/>
  <c r="J279" i="5"/>
  <c r="J616" i="5"/>
  <c r="K616" i="5"/>
  <c r="J483" i="5"/>
  <c r="K483" i="5"/>
  <c r="K800" i="5"/>
  <c r="J800" i="5"/>
  <c r="J398" i="5"/>
  <c r="K398" i="5"/>
  <c r="K622" i="5"/>
  <c r="J622" i="5"/>
  <c r="K953" i="5"/>
  <c r="J953" i="5"/>
  <c r="K560" i="5"/>
  <c r="J560" i="5"/>
  <c r="K37" i="5"/>
  <c r="J37" i="5"/>
  <c r="K391" i="5"/>
  <c r="J391" i="5"/>
  <c r="J908" i="5"/>
  <c r="K908" i="5"/>
  <c r="K836" i="5"/>
  <c r="J836" i="5"/>
  <c r="K204" i="5"/>
  <c r="J204" i="5"/>
  <c r="J605" i="5"/>
  <c r="K605" i="5"/>
  <c r="J869" i="5"/>
  <c r="K869" i="5"/>
  <c r="J36" i="5"/>
  <c r="K36" i="5"/>
  <c r="K900" i="5"/>
  <c r="J900" i="5"/>
  <c r="J723" i="5"/>
  <c r="K723" i="5"/>
  <c r="J806" i="5"/>
  <c r="K806" i="5"/>
  <c r="L267" i="5"/>
  <c r="M267" i="5"/>
  <c r="M664" i="5"/>
  <c r="L664" i="5"/>
  <c r="M638" i="5"/>
  <c r="L638" i="5"/>
  <c r="M629" i="5"/>
  <c r="L629" i="5"/>
  <c r="M593" i="5"/>
  <c r="L593" i="5"/>
  <c r="M588" i="5"/>
  <c r="L588" i="5"/>
  <c r="L580" i="5"/>
  <c r="M580" i="5"/>
  <c r="M549" i="5"/>
  <c r="L549" i="5"/>
  <c r="M331" i="5"/>
  <c r="L331" i="5"/>
  <c r="M628" i="5"/>
  <c r="L628" i="5"/>
  <c r="M722" i="5"/>
  <c r="L722" i="5"/>
  <c r="M19" i="5"/>
  <c r="L19" i="5"/>
  <c r="L360" i="5"/>
  <c r="M360" i="5"/>
  <c r="M668" i="5"/>
  <c r="L668" i="5"/>
  <c r="L4" i="5"/>
  <c r="M4" i="5"/>
  <c r="M402" i="5"/>
  <c r="L402" i="5"/>
  <c r="M709" i="5"/>
  <c r="L709" i="5"/>
  <c r="M995" i="5"/>
  <c r="L995" i="5"/>
  <c r="M334" i="5"/>
  <c r="L334" i="5"/>
  <c r="M665" i="5"/>
  <c r="L665" i="5"/>
  <c r="M648" i="5"/>
  <c r="L648" i="5"/>
  <c r="M202" i="5"/>
  <c r="L202" i="5"/>
  <c r="L848" i="5"/>
  <c r="M848" i="5"/>
  <c r="L530" i="5"/>
  <c r="M530" i="5"/>
  <c r="M359" i="5"/>
  <c r="L359" i="5"/>
  <c r="L118" i="5"/>
  <c r="M118" i="5"/>
  <c r="M168" i="5"/>
  <c r="L168" i="5"/>
  <c r="L3" i="5"/>
  <c r="M3" i="5"/>
  <c r="M412" i="5"/>
  <c r="L412" i="5"/>
  <c r="M318" i="5"/>
  <c r="L318" i="5"/>
  <c r="M276" i="5"/>
  <c r="L276" i="5"/>
  <c r="K878" i="5"/>
  <c r="J878" i="5"/>
  <c r="K463" i="5"/>
  <c r="J463" i="5"/>
  <c r="J312" i="5"/>
  <c r="K312" i="5"/>
  <c r="J778" i="5"/>
  <c r="K778" i="5"/>
  <c r="K370" i="5"/>
  <c r="J370" i="5"/>
  <c r="K308" i="5"/>
  <c r="J308" i="5"/>
  <c r="J606" i="5"/>
  <c r="K606" i="5"/>
  <c r="J118" i="5"/>
  <c r="K118" i="5"/>
  <c r="J486" i="5"/>
  <c r="K486" i="5"/>
  <c r="K557" i="5"/>
  <c r="J557" i="5"/>
  <c r="K188" i="5"/>
  <c r="J188" i="5"/>
  <c r="K394" i="5"/>
  <c r="J394" i="5"/>
  <c r="J426" i="5"/>
  <c r="K426" i="5"/>
  <c r="J670" i="5"/>
  <c r="K670" i="5"/>
  <c r="K520" i="5"/>
  <c r="J520" i="5"/>
  <c r="J174" i="5"/>
  <c r="K174" i="5"/>
  <c r="J572" i="5"/>
  <c r="K572" i="5"/>
  <c r="K783" i="5"/>
  <c r="J783" i="5"/>
  <c r="K91" i="5"/>
  <c r="J91" i="5"/>
  <c r="J31" i="5"/>
  <c r="K31" i="5"/>
  <c r="J213" i="5"/>
  <c r="K213" i="5"/>
  <c r="K887" i="5"/>
  <c r="J887" i="5"/>
  <c r="J927" i="5"/>
  <c r="K927" i="5"/>
  <c r="J144" i="5"/>
  <c r="K144" i="5"/>
  <c r="K452" i="5"/>
  <c r="J452" i="5"/>
  <c r="K938" i="5"/>
  <c r="J938" i="5"/>
  <c r="K574" i="5"/>
  <c r="J574" i="5"/>
  <c r="J858" i="5"/>
  <c r="K858" i="5"/>
  <c r="K758" i="5"/>
  <c r="J758" i="5"/>
  <c r="J158" i="5"/>
  <c r="K158" i="5"/>
  <c r="K745" i="5"/>
  <c r="J745" i="5"/>
  <c r="J662" i="5"/>
  <c r="K662" i="5"/>
  <c r="K262" i="5"/>
  <c r="J262" i="5"/>
  <c r="J21" i="5"/>
  <c r="K21" i="5"/>
  <c r="J738" i="5"/>
  <c r="K738" i="5"/>
  <c r="J813" i="5"/>
  <c r="K813" i="5"/>
  <c r="K539" i="5"/>
  <c r="J539" i="5"/>
  <c r="K299" i="5"/>
  <c r="J299" i="5"/>
  <c r="K3" i="5"/>
  <c r="J3" i="5"/>
  <c r="K60" i="5"/>
  <c r="J60" i="5"/>
  <c r="J284" i="5"/>
  <c r="K284" i="5"/>
  <c r="K634" i="5"/>
  <c r="J634" i="5"/>
  <c r="K302" i="5"/>
  <c r="J302" i="5"/>
  <c r="K297" i="5"/>
  <c r="J297" i="5"/>
  <c r="K448" i="5"/>
  <c r="J448" i="5"/>
  <c r="J84" i="5"/>
  <c r="K84" i="5"/>
  <c r="K23" i="5"/>
  <c r="J23" i="5"/>
  <c r="K449" i="5"/>
  <c r="J449" i="5"/>
  <c r="K301" i="5"/>
  <c r="J301" i="5"/>
  <c r="K611" i="5"/>
  <c r="J611" i="5"/>
  <c r="K151" i="5"/>
  <c r="J151" i="5"/>
  <c r="J137" i="5"/>
  <c r="K137" i="5"/>
  <c r="K203" i="5"/>
  <c r="J203" i="5"/>
  <c r="K260" i="5"/>
  <c r="J260" i="5"/>
  <c r="J176" i="5"/>
  <c r="K176" i="5"/>
  <c r="K961" i="5"/>
  <c r="J961" i="5"/>
  <c r="K15" i="5"/>
  <c r="J15" i="5"/>
  <c r="M986" i="5"/>
  <c r="L986" i="5"/>
  <c r="L538" i="5"/>
  <c r="M538" i="5"/>
  <c r="L526" i="5"/>
  <c r="M526" i="5"/>
  <c r="M489" i="5"/>
  <c r="L489" i="5"/>
  <c r="M483" i="5"/>
  <c r="L483" i="5"/>
  <c r="M476" i="5"/>
  <c r="L476" i="5"/>
  <c r="M440" i="5"/>
  <c r="L440" i="5"/>
  <c r="M434" i="5"/>
  <c r="L434" i="5"/>
  <c r="M280" i="5"/>
  <c r="L280" i="5"/>
  <c r="M577" i="5"/>
  <c r="L577" i="5"/>
  <c r="L675" i="5"/>
  <c r="M675" i="5"/>
  <c r="M961" i="5"/>
  <c r="L961" i="5"/>
  <c r="L304" i="5"/>
  <c r="M304" i="5"/>
  <c r="M615" i="5"/>
  <c r="L615" i="5"/>
  <c r="M1000" i="5"/>
  <c r="L1000" i="5"/>
  <c r="M350" i="5"/>
  <c r="L350" i="5"/>
  <c r="L655" i="5"/>
  <c r="M655" i="5"/>
  <c r="L945" i="5"/>
  <c r="M945" i="5"/>
  <c r="M285" i="5"/>
  <c r="L285" i="5"/>
  <c r="M619" i="5"/>
  <c r="L619" i="5"/>
  <c r="L606" i="5"/>
  <c r="M606" i="5"/>
  <c r="L152" i="5"/>
  <c r="M152" i="5"/>
  <c r="M809" i="5"/>
  <c r="L809" i="5"/>
  <c r="L493" i="5"/>
  <c r="M493" i="5"/>
  <c r="L321" i="5"/>
  <c r="M321" i="5"/>
  <c r="L76" i="5"/>
  <c r="M76" i="5"/>
  <c r="M131" i="5"/>
  <c r="L131" i="5"/>
  <c r="L37" i="5"/>
  <c r="M37" i="5"/>
  <c r="L377" i="5"/>
  <c r="M377" i="5"/>
  <c r="M284" i="5"/>
  <c r="L284" i="5"/>
  <c r="M243" i="5"/>
  <c r="L243" i="5"/>
  <c r="K395" i="5"/>
  <c r="J395" i="5"/>
  <c r="K76" i="5"/>
  <c r="J76" i="5"/>
  <c r="J799" i="5"/>
  <c r="K799" i="5"/>
  <c r="K909" i="5"/>
  <c r="J909" i="5"/>
  <c r="K597" i="5"/>
  <c r="J597" i="5"/>
  <c r="K389" i="5"/>
  <c r="J389" i="5"/>
  <c r="K134" i="5"/>
  <c r="J134" i="5"/>
  <c r="K855" i="5"/>
  <c r="J855" i="5"/>
  <c r="J418" i="5"/>
  <c r="K418" i="5"/>
  <c r="J336" i="5"/>
  <c r="K336" i="5"/>
  <c r="J330" i="5"/>
  <c r="K330" i="5"/>
  <c r="K978" i="5"/>
  <c r="J978" i="5"/>
  <c r="J5" i="5"/>
  <c r="K5" i="5"/>
  <c r="J211" i="5"/>
  <c r="K211" i="5"/>
  <c r="K67" i="5"/>
  <c r="J67" i="5"/>
  <c r="K950" i="5"/>
  <c r="J950" i="5"/>
  <c r="K373" i="5"/>
  <c r="J373" i="5"/>
  <c r="J253" i="5"/>
  <c r="K253" i="5"/>
  <c r="K763" i="5"/>
  <c r="J763" i="5"/>
  <c r="J467" i="5"/>
  <c r="K467" i="5"/>
  <c r="K808" i="5"/>
  <c r="J808" i="5"/>
  <c r="K443" i="5"/>
  <c r="J443" i="5"/>
  <c r="K475" i="5"/>
  <c r="J475" i="5"/>
  <c r="K885" i="5"/>
  <c r="J885" i="5"/>
  <c r="J140" i="5"/>
  <c r="K140" i="5"/>
  <c r="J920" i="5"/>
  <c r="K920" i="5"/>
  <c r="J671" i="5"/>
  <c r="K671" i="5"/>
  <c r="K425" i="5"/>
  <c r="J425" i="5"/>
  <c r="K20" i="5"/>
  <c r="J20" i="5"/>
  <c r="K918" i="5"/>
  <c r="J918" i="5"/>
  <c r="K807" i="5"/>
  <c r="J807" i="5"/>
  <c r="J509" i="5"/>
  <c r="K509" i="5"/>
  <c r="J548" i="5"/>
  <c r="K548" i="5"/>
  <c r="J484" i="5"/>
  <c r="K484" i="5"/>
  <c r="K409" i="5"/>
  <c r="J409" i="5"/>
  <c r="K919" i="5"/>
  <c r="J919" i="5"/>
  <c r="K334" i="5"/>
  <c r="J334" i="5"/>
  <c r="K793" i="5"/>
  <c r="J793" i="5"/>
  <c r="K552" i="5"/>
  <c r="J552" i="5"/>
  <c r="K883" i="5"/>
  <c r="J883" i="5"/>
  <c r="K272" i="5"/>
  <c r="J272" i="5"/>
  <c r="J305" i="5"/>
  <c r="K305" i="5"/>
  <c r="M984" i="5"/>
  <c r="L984" i="5"/>
  <c r="L421" i="5"/>
  <c r="M421" i="5"/>
  <c r="L382" i="5"/>
  <c r="M382" i="5"/>
  <c r="M369" i="5"/>
  <c r="L369" i="5"/>
  <c r="L338" i="5"/>
  <c r="M338" i="5"/>
  <c r="M327" i="5"/>
  <c r="L327" i="5"/>
  <c r="M322" i="5"/>
  <c r="L322" i="5"/>
  <c r="M296" i="5"/>
  <c r="L296" i="5"/>
  <c r="M222" i="5"/>
  <c r="L222" i="5"/>
  <c r="L527" i="5"/>
  <c r="M527" i="5"/>
  <c r="L623" i="5"/>
  <c r="M623" i="5"/>
  <c r="L913" i="5"/>
  <c r="M913" i="5"/>
  <c r="M246" i="5"/>
  <c r="L246" i="5"/>
  <c r="M566" i="5"/>
  <c r="L566" i="5"/>
  <c r="M953" i="5"/>
  <c r="L953" i="5"/>
  <c r="L292" i="5"/>
  <c r="M292" i="5"/>
  <c r="M609" i="5"/>
  <c r="L609" i="5"/>
  <c r="L900" i="5"/>
  <c r="M900" i="5"/>
  <c r="L225" i="5"/>
  <c r="M225" i="5"/>
  <c r="L578" i="5"/>
  <c r="M578" i="5"/>
  <c r="M562" i="5"/>
  <c r="L562" i="5"/>
  <c r="L105" i="5"/>
  <c r="M105" i="5"/>
  <c r="M765" i="5"/>
  <c r="L765" i="5"/>
  <c r="L452" i="5"/>
  <c r="L282" i="5"/>
  <c r="M282" i="5"/>
  <c r="L36" i="5"/>
  <c r="M36" i="5"/>
  <c r="M93" i="5"/>
  <c r="L93" i="5"/>
  <c r="L974" i="5"/>
  <c r="M974" i="5"/>
  <c r="L340" i="5"/>
  <c r="M340" i="5"/>
  <c r="M250" i="5"/>
  <c r="L250" i="5"/>
  <c r="L210" i="5"/>
  <c r="M210" i="5"/>
  <c r="K596" i="5"/>
  <c r="J596" i="5"/>
  <c r="J72" i="5"/>
  <c r="K72" i="5"/>
  <c r="J459" i="5"/>
  <c r="K459" i="5"/>
  <c r="J357" i="5"/>
  <c r="K357" i="5"/>
  <c r="K161" i="5"/>
  <c r="J161" i="5"/>
  <c r="K103" i="5"/>
  <c r="J103" i="5"/>
  <c r="J481" i="5"/>
  <c r="K481" i="5"/>
  <c r="J867" i="5"/>
  <c r="K867" i="5"/>
  <c r="K26" i="5"/>
  <c r="J26" i="5"/>
  <c r="K971" i="5"/>
  <c r="J971" i="5"/>
  <c r="J45" i="5"/>
  <c r="K45" i="5"/>
  <c r="J62" i="5"/>
  <c r="K62" i="5"/>
  <c r="K324" i="5"/>
  <c r="J324" i="5"/>
  <c r="J590" i="5"/>
  <c r="K590" i="5"/>
  <c r="J383" i="5"/>
  <c r="K383" i="5"/>
  <c r="K29" i="5"/>
  <c r="J29" i="5"/>
  <c r="K827" i="5"/>
  <c r="J827" i="5"/>
  <c r="K681" i="5"/>
  <c r="J681" i="5"/>
  <c r="J890" i="5"/>
  <c r="K890" i="5"/>
  <c r="J94" i="5"/>
  <c r="K94" i="5"/>
  <c r="J290" i="5"/>
  <c r="K290" i="5"/>
  <c r="K59" i="5"/>
  <c r="J59" i="5"/>
  <c r="K667" i="5"/>
  <c r="J667" i="5"/>
  <c r="K988" i="5"/>
  <c r="J988" i="5"/>
  <c r="K599" i="5"/>
  <c r="J599" i="5"/>
  <c r="K776" i="5"/>
  <c r="J776" i="5"/>
  <c r="K392" i="5"/>
  <c r="J392" i="5"/>
  <c r="K266" i="5"/>
  <c r="J266" i="5"/>
  <c r="J825" i="5"/>
  <c r="K825" i="5"/>
  <c r="K46" i="5"/>
  <c r="J46" i="5"/>
  <c r="J420" i="5"/>
  <c r="K420" i="5"/>
  <c r="K338" i="5"/>
  <c r="J338" i="5"/>
  <c r="K456" i="5"/>
  <c r="J456" i="5"/>
  <c r="K132" i="5"/>
  <c r="J132" i="5"/>
  <c r="K280" i="5"/>
  <c r="J280" i="5"/>
  <c r="K429" i="5"/>
  <c r="J429" i="5"/>
  <c r="J980" i="5"/>
  <c r="K980" i="5"/>
  <c r="J644" i="5"/>
  <c r="K644" i="5"/>
  <c r="J535" i="5"/>
  <c r="K535" i="5"/>
  <c r="J665" i="5"/>
  <c r="K665" i="5"/>
  <c r="K987" i="5"/>
  <c r="J987" i="5"/>
  <c r="J482" i="5"/>
  <c r="K482" i="5"/>
  <c r="K477" i="5"/>
  <c r="J477" i="5"/>
  <c r="K686" i="5"/>
  <c r="J686" i="5"/>
  <c r="J846" i="5"/>
  <c r="K846" i="5"/>
  <c r="J248" i="5"/>
  <c r="K248" i="5"/>
  <c r="M980" i="5"/>
  <c r="L980" i="5"/>
  <c r="M272" i="5"/>
  <c r="L272" i="5"/>
  <c r="L261" i="5"/>
  <c r="M261" i="5"/>
  <c r="L220" i="5"/>
  <c r="M220" i="5"/>
  <c r="M213" i="5"/>
  <c r="L213" i="5"/>
  <c r="M203" i="5"/>
  <c r="L203" i="5"/>
  <c r="M163" i="5"/>
  <c r="L163" i="5"/>
  <c r="M153" i="5"/>
  <c r="L153" i="5"/>
  <c r="M166" i="5"/>
  <c r="L166" i="5"/>
  <c r="M478" i="5"/>
  <c r="L478" i="5"/>
  <c r="M573" i="5"/>
  <c r="L573" i="5"/>
  <c r="L867" i="5"/>
  <c r="M867" i="5"/>
  <c r="L187" i="5"/>
  <c r="M187" i="5"/>
  <c r="M514" i="5"/>
  <c r="L514" i="5"/>
  <c r="M905" i="5"/>
  <c r="L905" i="5"/>
  <c r="M232" i="5"/>
  <c r="L232" i="5"/>
  <c r="M553" i="5"/>
  <c r="L553" i="5"/>
  <c r="M849" i="5"/>
  <c r="L849" i="5"/>
  <c r="M169" i="5"/>
  <c r="L169" i="5"/>
  <c r="M536" i="5"/>
  <c r="L536" i="5"/>
  <c r="M519" i="5"/>
  <c r="L519" i="5"/>
  <c r="L61" i="5"/>
  <c r="M61" i="5"/>
  <c r="L724" i="5"/>
  <c r="M724" i="5"/>
  <c r="L414" i="5"/>
  <c r="M414" i="5"/>
  <c r="M240" i="5"/>
  <c r="L240" i="5"/>
  <c r="L987" i="5"/>
  <c r="M987" i="5"/>
  <c r="M56" i="5"/>
  <c r="L56" i="5"/>
  <c r="M940" i="5"/>
  <c r="L940" i="5"/>
  <c r="M216" i="5"/>
  <c r="L216" i="5"/>
  <c r="M177" i="5"/>
  <c r="L177" i="5"/>
  <c r="B16" i="1" l="1"/>
  <c r="B18" i="1"/>
  <c r="M305" i="5"/>
  <c r="L305" i="5"/>
  <c r="S441" i="5"/>
  <c r="T441" i="5"/>
  <c r="T685" i="5"/>
  <c r="S685" i="5"/>
  <c r="S366" i="5"/>
  <c r="T366" i="5"/>
  <c r="T896" i="5"/>
  <c r="S896" i="5"/>
  <c r="S469" i="5"/>
  <c r="T469" i="5"/>
  <c r="T884" i="5"/>
  <c r="S884" i="5"/>
  <c r="S784" i="5"/>
  <c r="T784" i="5"/>
  <c r="S954" i="5"/>
  <c r="T954" i="5"/>
  <c r="T180" i="5"/>
  <c r="S180" i="5"/>
  <c r="T520" i="5"/>
  <c r="S520" i="5"/>
  <c r="T373" i="5"/>
  <c r="S373" i="5"/>
  <c r="S801" i="5"/>
  <c r="T801" i="5"/>
  <c r="S819" i="5"/>
  <c r="T819" i="5"/>
  <c r="T757" i="5"/>
  <c r="S757" i="5"/>
  <c r="S566" i="5"/>
  <c r="T566" i="5"/>
  <c r="S916" i="5"/>
  <c r="T916" i="5"/>
  <c r="T882" i="5"/>
  <c r="S882" i="5"/>
  <c r="S451" i="5"/>
  <c r="T451" i="5"/>
  <c r="T714" i="5"/>
  <c r="S714" i="5"/>
  <c r="S708" i="5"/>
  <c r="T708" i="5"/>
  <c r="T6" i="5"/>
  <c r="S6" i="5"/>
  <c r="S716" i="5"/>
  <c r="T716" i="5"/>
  <c r="T74" i="5"/>
  <c r="S74" i="5"/>
  <c r="S436" i="5"/>
  <c r="T436" i="5"/>
  <c r="T987" i="5"/>
  <c r="S987" i="5"/>
  <c r="T256" i="5"/>
  <c r="S256" i="5"/>
  <c r="T26" i="5"/>
  <c r="S26" i="5"/>
  <c r="S46" i="5"/>
  <c r="T46" i="5"/>
  <c r="T68" i="5"/>
  <c r="S68" i="5"/>
  <c r="T923" i="5"/>
  <c r="S923" i="5"/>
  <c r="T635" i="5"/>
  <c r="S635" i="5"/>
  <c r="S280" i="5"/>
  <c r="T280" i="5"/>
  <c r="T569" i="5"/>
  <c r="S569" i="5"/>
  <c r="T539" i="5"/>
  <c r="S539" i="5"/>
  <c r="T447" i="5"/>
  <c r="S447" i="5"/>
  <c r="T55" i="5"/>
  <c r="S55" i="5"/>
  <c r="S568" i="5"/>
  <c r="T568" i="5"/>
  <c r="S602" i="5"/>
  <c r="T602" i="5"/>
  <c r="S465" i="5"/>
  <c r="T465" i="5"/>
  <c r="T414" i="5"/>
  <c r="S414" i="5"/>
  <c r="S365" i="5"/>
  <c r="T365" i="5"/>
  <c r="S134" i="5"/>
  <c r="T134" i="5"/>
  <c r="S912" i="5"/>
  <c r="T912" i="5"/>
  <c r="S918" i="5"/>
  <c r="T918" i="5"/>
  <c r="T160" i="5"/>
  <c r="S160" i="5"/>
  <c r="T638" i="5"/>
  <c r="S638" i="5"/>
  <c r="T343" i="5"/>
  <c r="S343" i="5"/>
  <c r="T717" i="5"/>
  <c r="S717" i="5"/>
  <c r="T973" i="5"/>
  <c r="S973" i="5"/>
  <c r="T229" i="5"/>
  <c r="S229" i="5"/>
  <c r="S511" i="5"/>
  <c r="T511" i="5"/>
  <c r="T322" i="5"/>
  <c r="S322" i="5"/>
  <c r="T554" i="5"/>
  <c r="S554" i="5"/>
  <c r="S13" i="5"/>
  <c r="T13" i="5"/>
  <c r="S389" i="5"/>
  <c r="T389" i="5"/>
  <c r="S686" i="5"/>
  <c r="T686" i="5"/>
  <c r="T863" i="5"/>
  <c r="S863" i="5"/>
  <c r="T87" i="5"/>
  <c r="S87" i="5"/>
  <c r="S421" i="5"/>
  <c r="T421" i="5"/>
  <c r="S643" i="5"/>
  <c r="T643" i="5"/>
  <c r="T668" i="5"/>
  <c r="S668" i="5"/>
  <c r="S423" i="5"/>
  <c r="T423" i="5"/>
  <c r="S316" i="5"/>
  <c r="T316" i="5"/>
  <c r="T588" i="5"/>
  <c r="S588" i="5"/>
  <c r="T824" i="5"/>
  <c r="S824" i="5"/>
  <c r="T413" i="5"/>
  <c r="S413" i="5"/>
  <c r="T419" i="5"/>
  <c r="S419" i="5"/>
  <c r="T712" i="5"/>
  <c r="S712" i="5"/>
  <c r="S644" i="5"/>
  <c r="T644" i="5"/>
  <c r="T125" i="5"/>
  <c r="S125" i="5"/>
  <c r="S445" i="5"/>
  <c r="T445" i="5"/>
  <c r="S197" i="5"/>
  <c r="T197" i="5"/>
  <c r="S400" i="5"/>
  <c r="T400" i="5"/>
  <c r="T292" i="5"/>
  <c r="S292" i="5"/>
  <c r="T241" i="5"/>
  <c r="S241" i="5"/>
  <c r="S953" i="5"/>
  <c r="T953" i="5"/>
  <c r="T790" i="5"/>
  <c r="S790" i="5"/>
  <c r="S514" i="5"/>
  <c r="T514" i="5"/>
  <c r="T905" i="5"/>
  <c r="S905" i="5"/>
  <c r="S275" i="5"/>
  <c r="T275" i="5"/>
  <c r="S404" i="5"/>
  <c r="T404" i="5"/>
  <c r="T35" i="5"/>
  <c r="S35" i="5"/>
  <c r="T598" i="5"/>
  <c r="S598" i="5"/>
  <c r="S673" i="5"/>
  <c r="T673" i="5"/>
  <c r="S575" i="5"/>
  <c r="T575" i="5"/>
  <c r="S234" i="5"/>
  <c r="T234" i="5"/>
  <c r="T173" i="5"/>
  <c r="S173" i="5"/>
  <c r="T340" i="5"/>
  <c r="S340" i="5"/>
  <c r="S812" i="5"/>
  <c r="T812" i="5"/>
  <c r="S232" i="5"/>
  <c r="T232" i="5"/>
  <c r="S165" i="5"/>
  <c r="T165" i="5"/>
  <c r="S34" i="5"/>
  <c r="T34" i="5"/>
  <c r="S91" i="5"/>
  <c r="T91" i="5"/>
  <c r="T222" i="5"/>
  <c r="S222" i="5"/>
  <c r="S357" i="5"/>
  <c r="T357" i="5"/>
  <c r="T169" i="5"/>
  <c r="S169" i="5"/>
  <c r="T3" i="5"/>
  <c r="S3" i="5"/>
  <c r="S318" i="5"/>
  <c r="T318" i="5"/>
  <c r="T659" i="5"/>
  <c r="S659" i="5"/>
  <c r="T453" i="5"/>
  <c r="S453" i="5"/>
  <c r="S16" i="5"/>
  <c r="T16" i="5"/>
  <c r="S663" i="5"/>
  <c r="T663" i="5"/>
  <c r="T27" i="5"/>
  <c r="S27" i="5"/>
  <c r="T937" i="5"/>
  <c r="S937" i="5"/>
  <c r="T800" i="5"/>
  <c r="S800" i="5"/>
  <c r="S887" i="5"/>
  <c r="T887" i="5"/>
  <c r="S205" i="5"/>
  <c r="T205" i="5"/>
  <c r="T249" i="5"/>
  <c r="S249" i="5"/>
  <c r="T713" i="5"/>
  <c r="S713" i="5"/>
  <c r="T846" i="5"/>
  <c r="S846" i="5"/>
  <c r="T899" i="5"/>
  <c r="S899" i="5"/>
  <c r="T736" i="5"/>
  <c r="S736" i="5"/>
  <c r="T319" i="5"/>
  <c r="S319" i="5"/>
  <c r="S959" i="5"/>
  <c r="T959" i="5"/>
  <c r="T728" i="5"/>
  <c r="S728" i="5"/>
  <c r="S747" i="5"/>
  <c r="T747" i="5"/>
  <c r="S348" i="5"/>
  <c r="T348" i="5"/>
  <c r="T735" i="5"/>
  <c r="S735" i="5"/>
  <c r="S101" i="5"/>
  <c r="T101" i="5"/>
  <c r="T654" i="5"/>
  <c r="S654" i="5"/>
  <c r="T692" i="5"/>
  <c r="S692" i="5"/>
  <c r="T243" i="5"/>
  <c r="S243" i="5"/>
  <c r="S157" i="5"/>
  <c r="T157" i="5"/>
  <c r="S791" i="5"/>
  <c r="T791" i="5"/>
  <c r="S570" i="5"/>
  <c r="T570" i="5"/>
  <c r="S104" i="5"/>
  <c r="T104" i="5"/>
  <c r="S823" i="5"/>
  <c r="T823" i="5"/>
  <c r="S67" i="5"/>
  <c r="T67" i="5"/>
  <c r="T725" i="5"/>
  <c r="S725" i="5"/>
  <c r="S628" i="5"/>
  <c r="T628" i="5"/>
  <c r="T145" i="5"/>
  <c r="S145" i="5"/>
  <c r="T66" i="5"/>
  <c r="S66" i="5"/>
  <c r="T934" i="5"/>
  <c r="S934" i="5"/>
  <c r="T537" i="5"/>
  <c r="S537" i="5"/>
  <c r="T760" i="5"/>
  <c r="S760" i="5"/>
  <c r="T549" i="5"/>
  <c r="S549" i="5"/>
  <c r="S711" i="5"/>
  <c r="T711" i="5"/>
  <c r="S209" i="5"/>
  <c r="T209" i="5"/>
  <c r="S955" i="5"/>
  <c r="T955" i="5"/>
  <c r="S194" i="5"/>
  <c r="T194" i="5"/>
  <c r="T217" i="5"/>
  <c r="S217" i="5"/>
  <c r="T328" i="5"/>
  <c r="S328" i="5"/>
  <c r="T8" i="5"/>
  <c r="S8" i="5"/>
  <c r="S14" i="5"/>
  <c r="T14" i="5"/>
  <c r="T77" i="5"/>
  <c r="S77" i="5"/>
  <c r="S744" i="5"/>
  <c r="T744" i="5"/>
  <c r="T894" i="5"/>
  <c r="S894" i="5"/>
  <c r="T321" i="5"/>
  <c r="S321" i="5"/>
  <c r="T765" i="5"/>
  <c r="S765" i="5"/>
  <c r="T687" i="5"/>
  <c r="S687" i="5"/>
  <c r="S178" i="5"/>
  <c r="T178" i="5"/>
  <c r="T454" i="5"/>
  <c r="S454" i="5"/>
  <c r="T860" i="5"/>
  <c r="S860" i="5"/>
  <c r="T208" i="5"/>
  <c r="S208" i="5"/>
  <c r="T935" i="5"/>
  <c r="S935" i="5"/>
  <c r="T861" i="5"/>
  <c r="S861" i="5"/>
  <c r="S871" i="5"/>
  <c r="T871" i="5"/>
  <c r="T487" i="5"/>
  <c r="S487" i="5"/>
  <c r="T787" i="5"/>
  <c r="S787" i="5"/>
  <c r="S742" i="5"/>
  <c r="T742" i="5"/>
  <c r="T849" i="5"/>
  <c r="S849" i="5"/>
  <c r="S88" i="5"/>
  <c r="T88" i="5"/>
  <c r="T295" i="5"/>
  <c r="S295" i="5"/>
  <c r="S356" i="5"/>
  <c r="T356" i="5"/>
  <c r="T218" i="5"/>
  <c r="S218" i="5"/>
  <c r="S527" i="5"/>
  <c r="T527" i="5"/>
  <c r="T480" i="5"/>
  <c r="S480" i="5"/>
  <c r="S268" i="5"/>
  <c r="T268" i="5"/>
  <c r="T193" i="5"/>
  <c r="S193" i="5"/>
  <c r="T426" i="5"/>
  <c r="S426" i="5"/>
  <c r="T505" i="5"/>
  <c r="S505" i="5"/>
  <c r="S259" i="5"/>
  <c r="T259" i="5"/>
  <c r="S809" i="5"/>
  <c r="T809" i="5"/>
  <c r="T64" i="5"/>
  <c r="S64" i="5"/>
  <c r="T960" i="5"/>
  <c r="S960" i="5"/>
  <c r="T461" i="5"/>
  <c r="S461" i="5"/>
  <c r="T464" i="5"/>
  <c r="S464" i="5"/>
  <c r="S533" i="5"/>
  <c r="T533" i="5"/>
  <c r="S139" i="5"/>
  <c r="T139" i="5"/>
  <c r="T584" i="5"/>
  <c r="S584" i="5"/>
  <c r="T177" i="5"/>
  <c r="S177" i="5"/>
  <c r="S271" i="5"/>
  <c r="T271" i="5"/>
  <c r="S951" i="5"/>
  <c r="T951" i="5"/>
  <c r="T191" i="5"/>
  <c r="S191" i="5"/>
  <c r="S648" i="5"/>
  <c r="T648" i="5"/>
  <c r="T932" i="5"/>
  <c r="S932" i="5"/>
  <c r="T276" i="5"/>
  <c r="S276" i="5"/>
  <c r="T444" i="5"/>
  <c r="S444" i="5"/>
  <c r="S990" i="5"/>
  <c r="T990" i="5"/>
  <c r="T799" i="5"/>
  <c r="S799" i="5"/>
  <c r="S975" i="5"/>
  <c r="T975" i="5"/>
  <c r="S2" i="5"/>
  <c r="T2" i="5"/>
  <c r="T36" i="5"/>
  <c r="S36" i="5"/>
  <c r="T307" i="5"/>
  <c r="S307" i="5"/>
  <c r="T93" i="5"/>
  <c r="S93" i="5"/>
  <c r="S363" i="5"/>
  <c r="T363" i="5"/>
  <c r="S163" i="5"/>
  <c r="T163" i="5"/>
  <c r="S745" i="5"/>
  <c r="T745" i="5"/>
  <c r="S854" i="5"/>
  <c r="T854" i="5"/>
  <c r="T724" i="5"/>
  <c r="S724" i="5"/>
  <c r="T941" i="5"/>
  <c r="S941" i="5"/>
  <c r="S176" i="5"/>
  <c r="T176" i="5"/>
  <c r="T325" i="5"/>
  <c r="S325" i="5"/>
  <c r="S989" i="5"/>
  <c r="T989" i="5"/>
  <c r="T690" i="5"/>
  <c r="S690" i="5"/>
  <c r="T980" i="5"/>
  <c r="S980" i="5"/>
  <c r="T768" i="5"/>
  <c r="S768" i="5"/>
  <c r="S458" i="5"/>
  <c r="T458" i="5"/>
  <c r="T183" i="5"/>
  <c r="S183" i="5"/>
  <c r="S311" i="5"/>
  <c r="T311" i="5"/>
  <c r="S294" i="5"/>
  <c r="T294" i="5"/>
  <c r="T190" i="5"/>
  <c r="S190" i="5"/>
  <c r="T681" i="5"/>
  <c r="S681" i="5"/>
  <c r="S677" i="5"/>
  <c r="T677" i="5"/>
  <c r="T42" i="5"/>
  <c r="S42" i="5"/>
  <c r="T233" i="5"/>
  <c r="S233" i="5"/>
  <c r="S248" i="5"/>
  <c r="T248" i="5"/>
  <c r="S942" i="5"/>
  <c r="T942" i="5"/>
  <c r="S298" i="5"/>
  <c r="T298" i="5"/>
  <c r="S856" i="5"/>
  <c r="T856" i="5"/>
  <c r="T748" i="5"/>
  <c r="S748" i="5"/>
  <c r="T929" i="5"/>
  <c r="S929" i="5"/>
  <c r="S815" i="5"/>
  <c r="T815" i="5"/>
  <c r="T927" i="5"/>
  <c r="S927" i="5"/>
  <c r="T486" i="5"/>
  <c r="S486" i="5"/>
  <c r="T431" i="5"/>
  <c r="S431" i="5"/>
  <c r="T156" i="5"/>
  <c r="S156" i="5"/>
  <c r="S117" i="5"/>
  <c r="T117" i="5"/>
  <c r="S196" i="5"/>
  <c r="T196" i="5"/>
  <c r="T634" i="5"/>
  <c r="S634" i="5"/>
  <c r="S393" i="5"/>
  <c r="T393" i="5"/>
  <c r="S793" i="5"/>
  <c r="T793" i="5"/>
  <c r="T839" i="5"/>
  <c r="S839" i="5"/>
  <c r="T360" i="5"/>
  <c r="S360" i="5"/>
  <c r="T70" i="5"/>
  <c r="S70" i="5"/>
  <c r="S805" i="5"/>
  <c r="T805" i="5"/>
  <c r="T972" i="5"/>
  <c r="S972" i="5"/>
  <c r="S31" i="5"/>
  <c r="T31" i="5"/>
  <c r="S336" i="5"/>
  <c r="T336" i="5"/>
  <c r="S342" i="5"/>
  <c r="T342" i="5"/>
  <c r="T850" i="5"/>
  <c r="S850" i="5"/>
  <c r="S782" i="5"/>
  <c r="T782" i="5"/>
  <c r="T976" i="5"/>
  <c r="S976" i="5"/>
  <c r="T329" i="5"/>
  <c r="S329" i="5"/>
  <c r="S216" i="5"/>
  <c r="T216" i="5"/>
  <c r="T559" i="5"/>
  <c r="S559" i="5"/>
  <c r="T347" i="5"/>
  <c r="S347" i="5"/>
  <c r="T984" i="5"/>
  <c r="S984" i="5"/>
  <c r="S440" i="5"/>
  <c r="T440" i="5"/>
  <c r="S567" i="5"/>
  <c r="T567" i="5"/>
  <c r="T683" i="5"/>
  <c r="S683" i="5"/>
  <c r="T524" i="5"/>
  <c r="S524" i="5"/>
  <c r="S697" i="5"/>
  <c r="T697" i="5"/>
  <c r="S611" i="5"/>
  <c r="T611" i="5"/>
  <c r="T838" i="5"/>
  <c r="S838" i="5"/>
  <c r="S948" i="5"/>
  <c r="T948" i="5"/>
  <c r="S519" i="5"/>
  <c r="T519" i="5"/>
  <c r="S876" i="5"/>
  <c r="T876" i="5"/>
  <c r="T283" i="5"/>
  <c r="S283" i="5"/>
  <c r="S331" i="5"/>
  <c r="T331" i="5"/>
  <c r="S351" i="5"/>
  <c r="T351" i="5"/>
  <c r="T966" i="5"/>
  <c r="S966" i="5"/>
  <c r="T20" i="5"/>
  <c r="S20" i="5"/>
  <c r="T803" i="5"/>
  <c r="S803" i="5"/>
  <c r="S720" i="5"/>
  <c r="T720" i="5"/>
  <c r="T478" i="5"/>
  <c r="S478" i="5"/>
  <c r="T730" i="5"/>
  <c r="S730" i="5"/>
  <c r="T112" i="5"/>
  <c r="S112" i="5"/>
  <c r="T674" i="5"/>
  <c r="S674" i="5"/>
  <c r="T291" i="5"/>
  <c r="S291" i="5"/>
  <c r="B6" i="1"/>
  <c r="T555" i="5"/>
  <c r="S555" i="5"/>
  <c r="S372" i="5"/>
  <c r="T372" i="5"/>
  <c r="T885" i="5"/>
  <c r="S885" i="5"/>
  <c r="S662" i="5"/>
  <c r="T662" i="5"/>
  <c r="S114" i="5"/>
  <c r="T114" i="5"/>
  <c r="S203" i="5"/>
  <c r="T203" i="5"/>
  <c r="T385" i="5"/>
  <c r="S385" i="5"/>
  <c r="S658" i="5"/>
  <c r="T658" i="5"/>
  <c r="S816" i="5"/>
  <c r="T816" i="5"/>
  <c r="T886" i="5"/>
  <c r="S886" i="5"/>
  <c r="T497" i="5"/>
  <c r="S497" i="5"/>
  <c r="S888" i="5"/>
  <c r="T888" i="5"/>
  <c r="T571" i="5"/>
  <c r="S571" i="5"/>
  <c r="T629" i="5"/>
  <c r="S629" i="5"/>
  <c r="T639" i="5"/>
  <c r="S639" i="5"/>
  <c r="T396" i="5"/>
  <c r="S396" i="5"/>
  <c r="T10" i="5"/>
  <c r="S10" i="5"/>
  <c r="S774" i="5"/>
  <c r="T774" i="5"/>
  <c r="S789" i="5"/>
  <c r="T789" i="5"/>
  <c r="T247" i="5"/>
  <c r="S247" i="5"/>
  <c r="S682" i="5"/>
  <c r="T682" i="5"/>
  <c r="T992" i="5"/>
  <c r="S992" i="5"/>
  <c r="T814" i="5"/>
  <c r="S814" i="5"/>
  <c r="T733" i="5"/>
  <c r="S733" i="5"/>
  <c r="T143" i="5"/>
  <c r="S143" i="5"/>
  <c r="S983" i="5"/>
  <c r="T983" i="5"/>
  <c r="T18" i="5"/>
  <c r="S18" i="5"/>
  <c r="T471" i="5"/>
  <c r="S471" i="5"/>
  <c r="S848" i="5"/>
  <c r="T848" i="5"/>
  <c r="T517" i="5"/>
  <c r="S517" i="5"/>
  <c r="T151" i="5"/>
  <c r="S151" i="5"/>
  <c r="S595" i="5"/>
  <c r="T595" i="5"/>
  <c r="B7" i="1"/>
  <c r="T534" i="5"/>
  <c r="S534" i="5"/>
  <c r="S795" i="5"/>
  <c r="T795" i="5"/>
  <c r="S7" i="5"/>
  <c r="T7" i="5"/>
  <c r="T481" i="5"/>
  <c r="S481" i="5"/>
  <c r="S152" i="5"/>
  <c r="T152" i="5"/>
  <c r="T484" i="5"/>
  <c r="S484" i="5"/>
  <c r="S771" i="5"/>
  <c r="T771" i="5"/>
  <c r="S956" i="5"/>
  <c r="T956" i="5"/>
  <c r="T672" i="5"/>
  <c r="S672" i="5"/>
  <c r="S705" i="5"/>
  <c r="T705" i="5"/>
  <c r="S617" i="5"/>
  <c r="T617" i="5"/>
  <c r="T737" i="5"/>
  <c r="S737" i="5"/>
  <c r="T936" i="5"/>
  <c r="S936" i="5"/>
  <c r="T105" i="5"/>
  <c r="S105" i="5"/>
  <c r="T17" i="5"/>
  <c r="S17" i="5"/>
  <c r="T671" i="5"/>
  <c r="S671" i="5"/>
  <c r="T666" i="5"/>
  <c r="S666" i="5"/>
  <c r="S317" i="5"/>
  <c r="T317" i="5"/>
  <c r="T224" i="5"/>
  <c r="S224" i="5"/>
  <c r="S106" i="5"/>
  <c r="T106" i="5"/>
  <c r="S15" i="5"/>
  <c r="T15" i="5"/>
  <c r="T715" i="5"/>
  <c r="S715" i="5"/>
  <c r="S738" i="5"/>
  <c r="T738" i="5"/>
  <c r="S650" i="5"/>
  <c r="T650" i="5"/>
  <c r="T381" i="5"/>
  <c r="S381" i="5"/>
  <c r="T538" i="5"/>
  <c r="S538" i="5"/>
  <c r="S988" i="5"/>
  <c r="T988" i="5"/>
  <c r="T121" i="5"/>
  <c r="S121" i="5"/>
  <c r="T857" i="5"/>
  <c r="S857" i="5"/>
  <c r="S515" i="5"/>
  <c r="T515" i="5"/>
  <c r="T544" i="5"/>
  <c r="S544" i="5"/>
  <c r="T245" i="5"/>
  <c r="S245" i="5"/>
  <c r="S684" i="5"/>
  <c r="T684" i="5"/>
  <c r="S701" i="5"/>
  <c r="T701" i="5"/>
  <c r="S250" i="5"/>
  <c r="T250" i="5"/>
  <c r="S911" i="5"/>
  <c r="T911" i="5"/>
  <c r="T552" i="5"/>
  <c r="S552" i="5"/>
  <c r="T415" i="5"/>
  <c r="S415" i="5"/>
  <c r="S472" i="5"/>
  <c r="T472" i="5"/>
  <c r="S434" i="5"/>
  <c r="T434" i="5"/>
  <c r="S780" i="5"/>
  <c r="T780" i="5"/>
  <c r="T563" i="5"/>
  <c r="S563" i="5"/>
  <c r="S126" i="5"/>
  <c r="T126" i="5"/>
  <c r="S504" i="5"/>
  <c r="T504" i="5"/>
  <c r="S930" i="5"/>
  <c r="T930" i="5"/>
  <c r="T945" i="5"/>
  <c r="S945" i="5"/>
  <c r="S395" i="5"/>
  <c r="T395" i="5"/>
  <c r="S52" i="5"/>
  <c r="T52" i="5"/>
  <c r="T835" i="5"/>
  <c r="S835" i="5"/>
  <c r="T880" i="5"/>
  <c r="S880" i="5"/>
  <c r="T37" i="5"/>
  <c r="S37" i="5"/>
  <c r="S587" i="5"/>
  <c r="T587" i="5"/>
  <c r="S580" i="5"/>
  <c r="T580" i="5"/>
  <c r="T432" i="5"/>
  <c r="S432" i="5"/>
  <c r="T977" i="5"/>
  <c r="S977" i="5"/>
  <c r="S200" i="5"/>
  <c r="T200" i="5"/>
  <c r="S202" i="5"/>
  <c r="T202" i="5"/>
  <c r="T785" i="5"/>
  <c r="S785" i="5"/>
  <c r="S115" i="5"/>
  <c r="T115" i="5"/>
  <c r="T450" i="5"/>
  <c r="S450" i="5"/>
  <c r="T410" i="5"/>
  <c r="S410" i="5"/>
  <c r="T416" i="5"/>
  <c r="S416" i="5"/>
  <c r="T872" i="5"/>
  <c r="S872" i="5"/>
  <c r="T750" i="5"/>
  <c r="S750" i="5"/>
  <c r="T43" i="5"/>
  <c r="S43" i="5"/>
  <c r="T501" i="5"/>
  <c r="S501" i="5"/>
  <c r="S251" i="5"/>
  <c r="T251" i="5"/>
  <c r="T185" i="5"/>
  <c r="S185" i="5"/>
  <c r="S346" i="5"/>
  <c r="T346" i="5"/>
  <c r="T833" i="5"/>
  <c r="S833" i="5"/>
  <c r="T286" i="5"/>
  <c r="S286" i="5"/>
  <c r="T693" i="5"/>
  <c r="S693" i="5"/>
  <c r="T482" i="5"/>
  <c r="S482" i="5"/>
  <c r="T651" i="5"/>
  <c r="S651" i="5"/>
  <c r="S84" i="5"/>
  <c r="T84" i="5"/>
  <c r="S485" i="5"/>
  <c r="T485" i="5"/>
  <c r="T406" i="5"/>
  <c r="S406" i="5"/>
  <c r="T123" i="5"/>
  <c r="S123" i="5"/>
  <c r="T263" i="5"/>
  <c r="S263" i="5"/>
  <c r="S535" i="5"/>
  <c r="T535" i="5"/>
  <c r="T95" i="5"/>
  <c r="S95" i="5"/>
  <c r="T769" i="5"/>
  <c r="S769" i="5"/>
  <c r="S408" i="5"/>
  <c r="T408" i="5"/>
  <c r="S376" i="5"/>
  <c r="T376" i="5"/>
  <c r="T881" i="5"/>
  <c r="S881" i="5"/>
  <c r="T128" i="5"/>
  <c r="S128" i="5"/>
  <c r="S623" i="5"/>
  <c r="T623" i="5"/>
  <c r="T913" i="5"/>
  <c r="S913" i="5"/>
  <c r="T920" i="5"/>
  <c r="S920" i="5"/>
  <c r="S895" i="5"/>
  <c r="T895" i="5"/>
  <c r="S359" i="5"/>
  <c r="T359" i="5"/>
  <c r="T931" i="5"/>
  <c r="S931" i="5"/>
  <c r="T921" i="5"/>
  <c r="S921" i="5"/>
  <c r="T775" i="5"/>
  <c r="S775" i="5"/>
  <c r="T656" i="5"/>
  <c r="S656" i="5"/>
  <c r="T542" i="5"/>
  <c r="S542" i="5"/>
  <c r="T92" i="5"/>
  <c r="S92" i="5"/>
  <c r="T226" i="5"/>
  <c r="S226" i="5"/>
  <c r="S310" i="5"/>
  <c r="T310" i="5"/>
  <c r="T804" i="5"/>
  <c r="S804" i="5"/>
  <c r="T242" i="5"/>
  <c r="S242" i="5"/>
  <c r="T560" i="5"/>
  <c r="S560" i="5"/>
  <c r="T830" i="5"/>
  <c r="S830" i="5"/>
  <c r="S910" i="5"/>
  <c r="T910" i="5"/>
  <c r="S184" i="5"/>
  <c r="T184" i="5"/>
  <c r="S61" i="5"/>
  <c r="T61" i="5"/>
  <c r="S919" i="5"/>
  <c r="T919" i="5"/>
  <c r="T844" i="5"/>
  <c r="S844" i="5"/>
  <c r="T828" i="5"/>
  <c r="S828" i="5"/>
  <c r="T90" i="5"/>
  <c r="S90" i="5"/>
  <c r="S168" i="5"/>
  <c r="T168" i="5"/>
  <c r="S199" i="5"/>
  <c r="T199" i="5"/>
  <c r="S531" i="5"/>
  <c r="T531" i="5"/>
  <c r="S621" i="5"/>
  <c r="T621" i="5"/>
  <c r="T582" i="5"/>
  <c r="S582" i="5"/>
  <c r="S350" i="5"/>
  <c r="T350" i="5"/>
  <c r="S300" i="5"/>
  <c r="T300" i="5"/>
  <c r="T763" i="5"/>
  <c r="S763" i="5"/>
  <c r="S891" i="5"/>
  <c r="T891" i="5"/>
  <c r="S73" i="5"/>
  <c r="T73" i="5"/>
  <c r="T851" i="5"/>
  <c r="S851" i="5"/>
  <c r="T834" i="5"/>
  <c r="S834" i="5"/>
  <c r="T297" i="5"/>
  <c r="S297" i="5"/>
  <c r="S463" i="5"/>
  <c r="T463" i="5"/>
  <c r="S401" i="5"/>
  <c r="T401" i="5"/>
  <c r="S612" i="5"/>
  <c r="T612" i="5"/>
  <c r="S341" i="5"/>
  <c r="T341" i="5"/>
  <c r="T219" i="5"/>
  <c r="S219" i="5"/>
  <c r="T326" i="5"/>
  <c r="S326" i="5"/>
  <c r="T732" i="5"/>
  <c r="S732" i="5"/>
  <c r="T707" i="5"/>
  <c r="S707" i="5"/>
  <c r="S613" i="5"/>
  <c r="T613" i="5"/>
  <c r="T961" i="5"/>
  <c r="S961" i="5"/>
  <c r="T636" i="5"/>
  <c r="S636" i="5"/>
  <c r="T925" i="5"/>
  <c r="S925" i="5"/>
  <c r="S144" i="5"/>
  <c r="T144" i="5"/>
  <c r="S304" i="5"/>
  <c r="T304" i="5"/>
  <c r="T847" i="5"/>
  <c r="S847" i="5"/>
  <c r="T262" i="5"/>
  <c r="S262" i="5"/>
  <c r="S798" i="5"/>
  <c r="T798" i="5"/>
  <c r="T974" i="5"/>
  <c r="S974" i="5"/>
  <c r="T457" i="5"/>
  <c r="S457" i="5"/>
  <c r="T284" i="5"/>
  <c r="S284" i="5"/>
  <c r="S579" i="5"/>
  <c r="T579" i="5"/>
  <c r="T752" i="5"/>
  <c r="S752" i="5"/>
  <c r="T213" i="5"/>
  <c r="S213" i="5"/>
  <c r="S985" i="5"/>
  <c r="T985" i="5"/>
  <c r="T817" i="5"/>
  <c r="S817" i="5"/>
  <c r="S528" i="5"/>
  <c r="T528" i="5"/>
  <c r="S353" i="5"/>
  <c r="T353" i="5"/>
  <c r="T599" i="5"/>
  <c r="S599" i="5"/>
  <c r="S429" i="5"/>
  <c r="T429" i="5"/>
  <c r="S119" i="5"/>
  <c r="T119" i="5"/>
  <c r="S302" i="5"/>
  <c r="T302" i="5"/>
  <c r="S97" i="5"/>
  <c r="T97" i="5"/>
  <c r="S51" i="5"/>
  <c r="T51" i="5"/>
  <c r="S827" i="5"/>
  <c r="T827" i="5"/>
  <c r="T746" i="5"/>
  <c r="S746" i="5"/>
  <c r="T506" i="5"/>
  <c r="S506" i="5"/>
  <c r="S616" i="5"/>
  <c r="T616" i="5"/>
  <c r="S207" i="5"/>
  <c r="T207" i="5"/>
  <c r="T546" i="5"/>
  <c r="S546" i="5"/>
  <c r="T709" i="5"/>
  <c r="S709" i="5"/>
  <c r="S947" i="5"/>
  <c r="T947" i="5"/>
  <c r="T483" i="5"/>
  <c r="S483" i="5"/>
  <c r="S510" i="5"/>
  <c r="T510" i="5"/>
  <c r="T979" i="5"/>
  <c r="S979" i="5"/>
  <c r="S957" i="5"/>
  <c r="T957" i="5"/>
  <c r="T700" i="5"/>
  <c r="S700" i="5"/>
  <c r="T78" i="5"/>
  <c r="S78" i="5"/>
  <c r="S829" i="5"/>
  <c r="T829" i="5"/>
  <c r="T140" i="5"/>
  <c r="S140" i="5"/>
  <c r="S965" i="5"/>
  <c r="T965" i="5"/>
  <c r="T900" i="5"/>
  <c r="S900" i="5"/>
  <c r="T675" i="5"/>
  <c r="S675" i="5"/>
  <c r="T442" i="5"/>
  <c r="S442" i="5"/>
  <c r="T858" i="5"/>
  <c r="S858" i="5"/>
  <c r="S278" i="5"/>
  <c r="T278" i="5"/>
  <c r="T963" i="5"/>
  <c r="S963" i="5"/>
  <c r="S113" i="5"/>
  <c r="T113" i="5"/>
  <c r="S721" i="5"/>
  <c r="T721" i="5"/>
  <c r="S124" i="5"/>
  <c r="T124" i="5"/>
  <c r="T756" i="5"/>
  <c r="S756" i="5"/>
  <c r="S615" i="5"/>
  <c r="T615" i="5"/>
  <c r="T339" i="5"/>
  <c r="S339" i="5"/>
  <c r="T32" i="5"/>
  <c r="S32" i="5"/>
  <c r="S133" i="5"/>
  <c r="T133" i="5"/>
  <c r="T532" i="5"/>
  <c r="S532" i="5"/>
  <c r="T1001" i="5"/>
  <c r="S1001" i="5"/>
  <c r="T590" i="5"/>
  <c r="S590" i="5"/>
  <c r="T53" i="5"/>
  <c r="S53" i="5"/>
  <c r="T647" i="5"/>
  <c r="S647" i="5"/>
  <c r="S345" i="5"/>
  <c r="T345" i="5"/>
  <c r="T754" i="5"/>
  <c r="S754" i="5"/>
  <c r="T195" i="5"/>
  <c r="S195" i="5"/>
  <c r="S255" i="5"/>
  <c r="T255" i="5"/>
  <c r="T79" i="5"/>
  <c r="S79" i="5"/>
  <c r="S62" i="5"/>
  <c r="T62" i="5"/>
  <c r="S553" i="5"/>
  <c r="T553" i="5"/>
  <c r="T403" i="5"/>
  <c r="S403" i="5"/>
  <c r="T4" i="5"/>
  <c r="S4" i="5"/>
  <c r="S252" i="5"/>
  <c r="T252" i="5"/>
  <c r="S998" i="5"/>
  <c r="T998" i="5"/>
  <c r="T9" i="5"/>
  <c r="S9" i="5"/>
  <c r="T547" i="5"/>
  <c r="S547" i="5"/>
  <c r="S907" i="5"/>
  <c r="T907" i="5"/>
  <c r="T267" i="5"/>
  <c r="S267" i="5"/>
  <c r="T939" i="5"/>
  <c r="S939" i="5"/>
  <c r="S536" i="5"/>
  <c r="T536" i="5"/>
  <c r="T492" i="5"/>
  <c r="S492" i="5"/>
  <c r="S368" i="5"/>
  <c r="T368" i="5"/>
  <c r="S238" i="5"/>
  <c r="T238" i="5"/>
  <c r="S379" i="5"/>
  <c r="T379" i="5"/>
  <c r="S609" i="5"/>
  <c r="T609" i="5"/>
  <c r="S212" i="5"/>
  <c r="T212" i="5"/>
  <c r="T832" i="5"/>
  <c r="S832" i="5"/>
  <c r="S529" i="5"/>
  <c r="T529" i="5"/>
  <c r="T783" i="5"/>
  <c r="S783" i="5"/>
  <c r="T933" i="5"/>
  <c r="S933" i="5"/>
  <c r="T476" i="5"/>
  <c r="S476" i="5"/>
  <c r="S498" i="5"/>
  <c r="T498" i="5"/>
  <c r="S425" i="5"/>
  <c r="T425" i="5"/>
  <c r="S500" i="5"/>
  <c r="T500" i="5"/>
  <c r="S198" i="5"/>
  <c r="T198" i="5"/>
  <c r="S277" i="5"/>
  <c r="T277" i="5"/>
  <c r="T285" i="5"/>
  <c r="S285" i="5"/>
  <c r="T893" i="5"/>
  <c r="S893" i="5"/>
  <c r="S56" i="5"/>
  <c r="T56" i="5"/>
  <c r="S667" i="5"/>
  <c r="T667" i="5"/>
  <c r="T837" i="5"/>
  <c r="S837" i="5"/>
  <c r="T137" i="5"/>
  <c r="S137" i="5"/>
  <c r="T135" i="5"/>
  <c r="S135" i="5"/>
  <c r="T820" i="5"/>
  <c r="S820" i="5"/>
  <c r="T349" i="5"/>
  <c r="S349" i="5"/>
  <c r="S102" i="5"/>
  <c r="T102" i="5"/>
  <c r="T521" i="5"/>
  <c r="S521" i="5"/>
  <c r="T594" i="5"/>
  <c r="S594" i="5"/>
  <c r="S312" i="5"/>
  <c r="T312" i="5"/>
  <c r="T420" i="5"/>
  <c r="S420" i="5"/>
  <c r="S100" i="5"/>
  <c r="T100" i="5"/>
  <c r="T561" i="5"/>
  <c r="S561" i="5"/>
  <c r="S562" i="5"/>
  <c r="T562" i="5"/>
  <c r="S986" i="5"/>
  <c r="T986" i="5"/>
  <c r="T493" i="5"/>
  <c r="S493" i="5"/>
  <c r="S786" i="5"/>
  <c r="T786" i="5"/>
  <c r="S802" i="5"/>
  <c r="T802" i="5"/>
  <c r="S753" i="5"/>
  <c r="T753" i="5"/>
  <c r="T676" i="5"/>
  <c r="S676" i="5"/>
  <c r="T323" i="5"/>
  <c r="S323" i="5"/>
  <c r="T227" i="5"/>
  <c r="S227" i="5"/>
  <c r="S296" i="5"/>
  <c r="T296" i="5"/>
  <c r="S865" i="5"/>
  <c r="T865" i="5"/>
  <c r="S38" i="5"/>
  <c r="T38" i="5"/>
  <c r="S338" i="5"/>
  <c r="T338" i="5"/>
  <c r="T508" i="5"/>
  <c r="S508" i="5"/>
  <c r="T330" i="5"/>
  <c r="S330" i="5"/>
  <c r="T997" i="5"/>
  <c r="S997" i="5"/>
  <c r="S89" i="5"/>
  <c r="T89" i="5"/>
  <c r="S154" i="5"/>
  <c r="T154" i="5"/>
  <c r="S309" i="5"/>
  <c r="T309" i="5"/>
  <c r="T179" i="5"/>
  <c r="S179" i="5"/>
  <c r="T489" i="5"/>
  <c r="S489" i="5"/>
  <c r="S991" i="5"/>
  <c r="T991" i="5"/>
  <c r="S438" i="5"/>
  <c r="T438" i="5"/>
  <c r="S952" i="5"/>
  <c r="T952" i="5"/>
  <c r="T206" i="5"/>
  <c r="S206" i="5"/>
  <c r="S86" i="5"/>
  <c r="T86" i="5"/>
  <c r="S993" i="5"/>
  <c r="T993" i="5"/>
  <c r="T968" i="5"/>
  <c r="S968" i="5"/>
  <c r="S235" i="5"/>
  <c r="T235" i="5"/>
  <c r="S412" i="5"/>
  <c r="T412" i="5"/>
  <c r="T96" i="5"/>
  <c r="S96" i="5"/>
  <c r="S661" i="5"/>
  <c r="T661" i="5"/>
  <c r="S739" i="5"/>
  <c r="T739" i="5"/>
  <c r="S231" i="5"/>
  <c r="T231" i="5"/>
  <c r="T869" i="5"/>
  <c r="S869" i="5"/>
  <c r="T762" i="5"/>
  <c r="S762" i="5"/>
  <c r="S370" i="5"/>
  <c r="T370" i="5"/>
  <c r="T845" i="5"/>
  <c r="S845" i="5"/>
  <c r="T761" i="5"/>
  <c r="S761" i="5"/>
  <c r="S158" i="5"/>
  <c r="T158" i="5"/>
  <c r="T781" i="5"/>
  <c r="S781" i="5"/>
  <c r="T836" i="5"/>
  <c r="S836" i="5"/>
  <c r="S543" i="5"/>
  <c r="T543" i="5"/>
  <c r="T523" i="5"/>
  <c r="S523" i="5"/>
  <c r="T904" i="5"/>
  <c r="S904" i="5"/>
  <c r="T479" i="5"/>
  <c r="S479" i="5"/>
  <c r="T418" i="5"/>
  <c r="S418" i="5"/>
  <c r="S355" i="5"/>
  <c r="T355" i="5"/>
  <c r="T574" i="5"/>
  <c r="S574" i="5"/>
  <c r="T456" i="5"/>
  <c r="S456" i="5"/>
  <c r="T981" i="5"/>
  <c r="S981" i="5"/>
  <c r="T41" i="5"/>
  <c r="S41" i="5"/>
  <c r="T601" i="5"/>
  <c r="S601" i="5"/>
  <c r="T943" i="5"/>
  <c r="S943" i="5"/>
  <c r="T23" i="5"/>
  <c r="S23" i="5"/>
  <c r="S808" i="5"/>
  <c r="T808" i="5"/>
  <c r="S794" i="5"/>
  <c r="T794" i="5"/>
  <c r="T28" i="5"/>
  <c r="S28" i="5"/>
  <c r="T367" i="5"/>
  <c r="S367" i="5"/>
  <c r="S210" i="5"/>
  <c r="T210" i="5"/>
  <c r="T946" i="5"/>
  <c r="S946" i="5"/>
  <c r="T94" i="5"/>
  <c r="S94" i="5"/>
  <c r="T130" i="5"/>
  <c r="S130" i="5"/>
  <c r="S47" i="5"/>
  <c r="T47" i="5"/>
  <c r="S364" i="5"/>
  <c r="T364" i="5"/>
  <c r="T40" i="5"/>
  <c r="S40" i="5"/>
  <c r="S110" i="5"/>
  <c r="T110" i="5"/>
  <c r="T971" i="5"/>
  <c r="S971" i="5"/>
  <c r="T772" i="5"/>
  <c r="S772" i="5"/>
  <c r="T503" i="5"/>
  <c r="S503" i="5"/>
  <c r="T76" i="5"/>
  <c r="S76" i="5"/>
  <c r="T548" i="5"/>
  <c r="S548" i="5"/>
  <c r="S25" i="5"/>
  <c r="T25" i="5"/>
  <c r="T924" i="5"/>
  <c r="S924" i="5"/>
  <c r="S572" i="5"/>
  <c r="T572" i="5"/>
  <c r="S265" i="5"/>
  <c r="T265" i="5"/>
  <c r="S430" i="5"/>
  <c r="T430" i="5"/>
  <c r="S915" i="5"/>
  <c r="T915" i="5"/>
  <c r="T902" i="5"/>
  <c r="S902" i="5"/>
  <c r="S362" i="5"/>
  <c r="T362" i="5"/>
  <c r="T59" i="5"/>
  <c r="S59" i="5"/>
  <c r="T640" i="5"/>
  <c r="S640" i="5"/>
  <c r="T380" i="5"/>
  <c r="S380" i="5"/>
  <c r="T149" i="5"/>
  <c r="S149" i="5"/>
  <c r="S473" i="5"/>
  <c r="T473" i="5"/>
  <c r="S270" i="5"/>
  <c r="T270" i="5"/>
  <c r="S166" i="5"/>
  <c r="T166" i="5"/>
  <c r="S723" i="5"/>
  <c r="T723" i="5"/>
  <c r="T288" i="5"/>
  <c r="S288" i="5"/>
  <c r="T576" i="5"/>
  <c r="S576" i="5"/>
  <c r="T512" i="5"/>
  <c r="S512" i="5"/>
  <c r="T842" i="5"/>
  <c r="S842" i="5"/>
  <c r="T490" i="5"/>
  <c r="S490" i="5"/>
  <c r="S660" i="5"/>
  <c r="T660" i="5"/>
  <c r="T488" i="5"/>
  <c r="S488" i="5"/>
  <c r="T21" i="5"/>
  <c r="S21" i="5"/>
  <c r="T773" i="5"/>
  <c r="S773" i="5"/>
  <c r="S759" i="5"/>
  <c r="T759" i="5"/>
  <c r="S664" i="5"/>
  <c r="T664" i="5"/>
  <c r="T776" i="5"/>
  <c r="S776" i="5"/>
  <c r="T585" i="5"/>
  <c r="S585" i="5"/>
  <c r="S741" i="5"/>
  <c r="T741" i="5"/>
  <c r="S253" i="5"/>
  <c r="T253" i="5"/>
  <c r="T466" i="5"/>
  <c r="S466" i="5"/>
  <c r="S646" i="5"/>
  <c r="T646" i="5"/>
  <c r="T605" i="5"/>
  <c r="S605" i="5"/>
  <c r="T258" i="5"/>
  <c r="S258" i="5"/>
  <c r="T147" i="5"/>
  <c r="S147" i="5"/>
  <c r="T182" i="5"/>
  <c r="S182" i="5"/>
  <c r="S557" i="5"/>
  <c r="T557" i="5"/>
  <c r="T103" i="5"/>
  <c r="S103" i="5"/>
  <c r="T978" i="5"/>
  <c r="S978" i="5"/>
  <c r="S843" i="5"/>
  <c r="T843" i="5"/>
  <c r="S581" i="5"/>
  <c r="T581" i="5"/>
  <c r="T111" i="5"/>
  <c r="S111" i="5"/>
  <c r="S375" i="5"/>
  <c r="T375" i="5"/>
  <c r="S361" i="5"/>
  <c r="T361" i="5"/>
  <c r="S657" i="5"/>
  <c r="T657" i="5"/>
  <c r="S417" i="5"/>
  <c r="T417" i="5"/>
  <c r="T518" i="5"/>
  <c r="S518" i="5"/>
  <c r="S171" i="5"/>
  <c r="T171" i="5"/>
  <c r="T703" i="5"/>
  <c r="S703" i="5"/>
  <c r="S811" i="5"/>
  <c r="T811" i="5"/>
  <c r="T604" i="5"/>
  <c r="S604" i="5"/>
  <c r="T211" i="5"/>
  <c r="S211" i="5"/>
  <c r="T749" i="5"/>
  <c r="S749" i="5"/>
  <c r="T269" i="5"/>
  <c r="S269" i="5"/>
  <c r="T254" i="5"/>
  <c r="S254" i="5"/>
  <c r="T558" i="5"/>
  <c r="S558" i="5"/>
  <c r="S600" i="5"/>
  <c r="T600" i="5"/>
  <c r="S460" i="5"/>
  <c r="T460" i="5"/>
  <c r="T19" i="5"/>
  <c r="S19" i="5"/>
  <c r="T649" i="5"/>
  <c r="S649" i="5"/>
  <c r="T767" i="5"/>
  <c r="S767" i="5"/>
  <c r="S655" i="5"/>
  <c r="T655" i="5"/>
  <c r="S777" i="5"/>
  <c r="T777" i="5"/>
  <c r="T428" i="5"/>
  <c r="S428" i="5"/>
  <c r="S475" i="5"/>
  <c r="T475" i="5"/>
  <c r="T71" i="5"/>
  <c r="S71" i="5"/>
  <c r="S825" i="5"/>
  <c r="T825" i="5"/>
  <c r="S12" i="5"/>
  <c r="T12" i="5"/>
  <c r="S49" i="5"/>
  <c r="T49" i="5"/>
  <c r="T770" i="5"/>
  <c r="S770" i="5"/>
  <c r="T411" i="5"/>
  <c r="S411" i="5"/>
  <c r="T470" i="5"/>
  <c r="S470" i="5"/>
  <c r="T5" i="5"/>
  <c r="S5" i="5"/>
  <c r="T439" i="5"/>
  <c r="S439" i="5"/>
  <c r="T260" i="5"/>
  <c r="S260" i="5"/>
  <c r="S618" i="5"/>
  <c r="T618" i="5"/>
  <c r="T244" i="5"/>
  <c r="S244" i="5"/>
  <c r="T424" i="5"/>
  <c r="S424" i="5"/>
  <c r="S862" i="5"/>
  <c r="T862" i="5"/>
  <c r="S873" i="5"/>
  <c r="T873" i="5"/>
  <c r="S507" i="5"/>
  <c r="T507" i="5"/>
  <c r="T142" i="5"/>
  <c r="S142" i="5"/>
  <c r="S386" i="5"/>
  <c r="T386" i="5"/>
  <c r="S788" i="5"/>
  <c r="T788" i="5"/>
  <c r="S624" i="5"/>
  <c r="T624" i="5"/>
  <c r="S516" i="5"/>
  <c r="T516" i="5"/>
  <c r="T826" i="5"/>
  <c r="S826" i="5"/>
  <c r="T85" i="5"/>
  <c r="S85" i="5"/>
  <c r="S807" i="5"/>
  <c r="T807" i="5"/>
  <c r="S150" i="5"/>
  <c r="T150" i="5"/>
  <c r="S870" i="5"/>
  <c r="T870" i="5"/>
  <c r="T237" i="5"/>
  <c r="S237" i="5"/>
  <c r="T878" i="5"/>
  <c r="S878" i="5"/>
  <c r="S577" i="5"/>
  <c r="T577" i="5"/>
  <c r="T551" i="5"/>
  <c r="S551" i="5"/>
  <c r="T729" i="5"/>
  <c r="S729" i="5"/>
  <c r="T864" i="5"/>
  <c r="S864" i="5"/>
  <c r="S167" i="5"/>
  <c r="T167" i="5"/>
  <c r="S578" i="5"/>
  <c r="T578" i="5"/>
  <c r="T462" i="5"/>
  <c r="S462" i="5"/>
  <c r="T11" i="5"/>
  <c r="S11" i="5"/>
  <c r="T141" i="5"/>
  <c r="S141" i="5"/>
  <c r="S303" i="5"/>
  <c r="T303" i="5"/>
  <c r="T129" i="5"/>
  <c r="S129" i="5"/>
  <c r="S866" i="5"/>
  <c r="T866" i="5"/>
  <c r="S541" i="5"/>
  <c r="T541" i="5"/>
  <c r="S122" i="5"/>
  <c r="T122" i="5"/>
  <c r="T261" i="5"/>
  <c r="S261" i="5"/>
  <c r="S314" i="5"/>
  <c r="T314" i="5"/>
  <c r="T272" i="5"/>
  <c r="S272" i="5"/>
  <c r="T477" i="5"/>
  <c r="S477" i="5"/>
  <c r="S689" i="5"/>
  <c r="T689" i="5"/>
  <c r="T938" i="5"/>
  <c r="S938" i="5"/>
  <c r="T293" i="5"/>
  <c r="S293" i="5"/>
  <c r="T72" i="5"/>
  <c r="S72" i="5"/>
  <c r="S755" i="5"/>
  <c r="T755" i="5"/>
  <c r="T189" i="5"/>
  <c r="S189" i="5"/>
  <c r="T592" i="5"/>
  <c r="S592" i="5"/>
  <c r="S399" i="5"/>
  <c r="T399" i="5"/>
  <c r="S632" i="5"/>
  <c r="T632" i="5"/>
  <c r="S24" i="5"/>
  <c r="T24" i="5"/>
  <c r="S161" i="5"/>
  <c r="T161" i="5"/>
  <c r="T448" i="5"/>
  <c r="S448" i="5"/>
  <c r="S437" i="5"/>
  <c r="T437" i="5"/>
  <c r="T926" i="5"/>
  <c r="S926" i="5"/>
  <c r="T449" i="5"/>
  <c r="S449" i="5"/>
  <c r="T695" i="5"/>
  <c r="S695" i="5"/>
  <c r="T630" i="5"/>
  <c r="S630" i="5"/>
  <c r="S443" i="5"/>
  <c r="T443" i="5"/>
  <c r="T958" i="5"/>
  <c r="S958" i="5"/>
  <c r="T446" i="5"/>
  <c r="S446" i="5"/>
  <c r="S391" i="5"/>
  <c r="T391" i="5"/>
  <c r="T691" i="5"/>
  <c r="S691" i="5"/>
  <c r="S967" i="5"/>
  <c r="T967" i="5"/>
  <c r="T394" i="5"/>
  <c r="S394" i="5"/>
  <c r="S65" i="5"/>
  <c r="T65" i="5"/>
  <c r="S220" i="5"/>
  <c r="T220" i="5"/>
  <c r="S999" i="5"/>
  <c r="T999" i="5"/>
  <c r="S402" i="5"/>
  <c r="T402" i="5"/>
  <c r="T831" i="5"/>
  <c r="S831" i="5"/>
  <c r="T797" i="5"/>
  <c r="S797" i="5"/>
  <c r="S706" i="5"/>
  <c r="T706" i="5"/>
  <c r="S69" i="5"/>
  <c r="T69" i="5"/>
  <c r="T228" i="5"/>
  <c r="S228" i="5"/>
  <c r="S665" i="5"/>
  <c r="T665" i="5"/>
  <c r="T223" i="5"/>
  <c r="S223" i="5"/>
  <c r="S810" i="5"/>
  <c r="T810" i="5"/>
  <c r="S522" i="5"/>
  <c r="T522" i="5"/>
  <c r="S883" i="5"/>
  <c r="T883" i="5"/>
  <c r="T333" i="5"/>
  <c r="S333" i="5"/>
  <c r="T138" i="5"/>
  <c r="S138" i="5"/>
  <c r="T153" i="5"/>
  <c r="S153" i="5"/>
  <c r="T710" i="5"/>
  <c r="S710" i="5"/>
  <c r="T175" i="5"/>
  <c r="S175" i="5"/>
  <c r="S627" i="5"/>
  <c r="T627" i="5"/>
  <c r="T550" i="5"/>
  <c r="S550" i="5"/>
  <c r="S949" i="5"/>
  <c r="T949" i="5"/>
  <c r="T897" i="5"/>
  <c r="S897" i="5"/>
  <c r="T374" i="5"/>
  <c r="S374" i="5"/>
  <c r="S853" i="5"/>
  <c r="T853" i="5"/>
  <c r="S354" i="5"/>
  <c r="T354" i="5"/>
  <c r="T642" i="5"/>
  <c r="S642" i="5"/>
  <c r="T596" i="5"/>
  <c r="S596" i="5"/>
  <c r="T332" i="5"/>
  <c r="S332" i="5"/>
  <c r="T221" i="5"/>
  <c r="S221" i="5"/>
  <c r="S914" i="5"/>
  <c r="T914" i="5"/>
  <c r="S204" i="5"/>
  <c r="T204" i="5"/>
  <c r="S496" i="5"/>
  <c r="T496" i="5"/>
  <c r="T970" i="5"/>
  <c r="S970" i="5"/>
  <c r="T995" i="5"/>
  <c r="S995" i="5"/>
  <c r="T382" i="5"/>
  <c r="S382" i="5"/>
  <c r="T879" i="5"/>
  <c r="S879" i="5"/>
  <c r="T407" i="5"/>
  <c r="S407" i="5"/>
  <c r="T58" i="5"/>
  <c r="S58" i="5"/>
  <c r="T60" i="5"/>
  <c r="S60" i="5"/>
  <c r="T148" i="5"/>
  <c r="S148" i="5"/>
  <c r="T118" i="5"/>
  <c r="S118" i="5"/>
  <c r="T622" i="5"/>
  <c r="S622" i="5"/>
  <c r="S743" i="5"/>
  <c r="T743" i="5"/>
  <c r="T230" i="5"/>
  <c r="S230" i="5"/>
  <c r="T940" i="5"/>
  <c r="S940" i="5"/>
  <c r="T155" i="5"/>
  <c r="S155" i="5"/>
  <c r="T274" i="5"/>
  <c r="S274" i="5"/>
  <c r="T564" i="5"/>
  <c r="S564" i="5"/>
  <c r="T764" i="5"/>
  <c r="S764" i="5"/>
  <c r="S509" i="5"/>
  <c r="T509" i="5"/>
  <c r="S99" i="5"/>
  <c r="T99" i="5"/>
  <c r="T593" i="5"/>
  <c r="S593" i="5"/>
  <c r="T107" i="5"/>
  <c r="S107" i="5"/>
  <c r="T132" i="5"/>
  <c r="S132" i="5"/>
  <c r="S699" i="5"/>
  <c r="T699" i="5"/>
  <c r="T645" i="5"/>
  <c r="S645" i="5"/>
  <c r="T290" i="5"/>
  <c r="S290" i="5"/>
  <c r="T22" i="5"/>
  <c r="S22" i="5"/>
  <c r="T678" i="5"/>
  <c r="S678" i="5"/>
  <c r="T337" i="5"/>
  <c r="S337" i="5"/>
  <c r="T335" i="5"/>
  <c r="S335" i="5"/>
  <c r="T626" i="5"/>
  <c r="S626" i="5"/>
  <c r="T383" i="5"/>
  <c r="S383" i="5"/>
  <c r="T257" i="5"/>
  <c r="S257" i="5"/>
  <c r="T48" i="5"/>
  <c r="S48" i="5"/>
  <c r="T377" i="5"/>
  <c r="S377" i="5"/>
  <c r="S859" i="5"/>
  <c r="T859" i="5"/>
  <c r="S806" i="5"/>
  <c r="T806" i="5"/>
  <c r="T796" i="5"/>
  <c r="S796" i="5"/>
  <c r="T287" i="5"/>
  <c r="S287" i="5"/>
  <c r="T852" i="5"/>
  <c r="S852" i="5"/>
  <c r="S116" i="5"/>
  <c r="T116" i="5"/>
  <c r="T525" i="5"/>
  <c r="S525" i="5"/>
  <c r="T633" i="5"/>
  <c r="S633" i="5"/>
  <c r="T734" i="5"/>
  <c r="S734" i="5"/>
  <c r="S698" i="5"/>
  <c r="T698" i="5"/>
  <c r="T779" i="5"/>
  <c r="S779" i="5"/>
  <c r="S889" i="5"/>
  <c r="T889" i="5"/>
  <c r="T281" i="5"/>
  <c r="S281" i="5"/>
  <c r="T192" i="5"/>
  <c r="S192" i="5"/>
  <c r="S778" i="5"/>
  <c r="T778" i="5"/>
  <c r="T459" i="5"/>
  <c r="S459" i="5"/>
  <c r="S625" i="5"/>
  <c r="T625" i="5"/>
  <c r="T722" i="5"/>
  <c r="S722" i="5"/>
  <c r="T387" i="5"/>
  <c r="S387" i="5"/>
  <c r="T556" i="5"/>
  <c r="S556" i="5"/>
  <c r="T652" i="5"/>
  <c r="S652" i="5"/>
  <c r="S98" i="5"/>
  <c r="T98" i="5"/>
  <c r="S726" i="5"/>
  <c r="T726" i="5"/>
  <c r="S390" i="5"/>
  <c r="T390" i="5"/>
  <c r="T50" i="5"/>
  <c r="S50" i="5"/>
  <c r="T669" i="5"/>
  <c r="S669" i="5"/>
  <c r="T83" i="5"/>
  <c r="S83" i="5"/>
  <c r="S392" i="5"/>
  <c r="T392" i="5"/>
  <c r="S653" i="5"/>
  <c r="T653" i="5"/>
  <c r="S813" i="5"/>
  <c r="T813" i="5"/>
  <c r="T688" i="5"/>
  <c r="S688" i="5"/>
  <c r="T433" i="5"/>
  <c r="S433" i="5"/>
  <c r="T369" i="5"/>
  <c r="S369" i="5"/>
  <c r="T327" i="5"/>
  <c r="S327" i="5"/>
  <c r="T620" i="5"/>
  <c r="S620" i="5"/>
  <c r="S120" i="5"/>
  <c r="T120" i="5"/>
  <c r="T491" i="5"/>
  <c r="S491" i="5"/>
  <c r="T818" i="5"/>
  <c r="S818" i="5"/>
  <c r="T589" i="5"/>
  <c r="S589" i="5"/>
  <c r="S162" i="5"/>
  <c r="T162" i="5"/>
  <c r="T305" i="5"/>
  <c r="S305" i="5"/>
  <c r="T591" i="5"/>
  <c r="S591" i="5"/>
  <c r="T352" i="5"/>
  <c r="S352" i="5"/>
  <c r="T334" i="5"/>
  <c r="S334" i="5"/>
  <c r="T637" i="5"/>
  <c r="S637" i="5"/>
  <c r="S526" i="5"/>
  <c r="T526" i="5"/>
  <c r="T187" i="5"/>
  <c r="S187" i="5"/>
  <c r="T494" i="5"/>
  <c r="S494" i="5"/>
  <c r="S513" i="5"/>
  <c r="T513" i="5"/>
  <c r="T225" i="5"/>
  <c r="S225" i="5"/>
  <c r="S201" i="5"/>
  <c r="T201" i="5"/>
  <c r="T583" i="5"/>
  <c r="S583" i="5"/>
  <c r="T315" i="5"/>
  <c r="S315" i="5"/>
  <c r="T172" i="5"/>
  <c r="S172" i="5"/>
  <c r="T964" i="5"/>
  <c r="S964" i="5"/>
  <c r="S606" i="5"/>
  <c r="T606" i="5"/>
  <c r="T944" i="5"/>
  <c r="S944" i="5"/>
  <c r="S502" i="5"/>
  <c r="T502" i="5"/>
  <c r="T358" i="5"/>
  <c r="S358" i="5"/>
  <c r="T840" i="5"/>
  <c r="S840" i="5"/>
  <c r="T174" i="5"/>
  <c r="S174" i="5"/>
  <c r="T719" i="5"/>
  <c r="S719" i="5"/>
  <c r="S994" i="5"/>
  <c r="T994" i="5"/>
  <c r="S474" i="5"/>
  <c r="T474" i="5"/>
  <c r="T80" i="5"/>
  <c r="S80" i="5"/>
  <c r="S164" i="5"/>
  <c r="T164" i="5"/>
  <c r="S388" i="5"/>
  <c r="T388" i="5"/>
  <c r="T903" i="5"/>
  <c r="S903" i="5"/>
  <c r="T54" i="5"/>
  <c r="S54" i="5"/>
  <c r="S63" i="5"/>
  <c r="T63" i="5"/>
  <c r="T181" i="5"/>
  <c r="S181" i="5"/>
  <c r="S45" i="5"/>
  <c r="T45" i="5"/>
  <c r="S610" i="5"/>
  <c r="T610" i="5"/>
  <c r="S614" i="5"/>
  <c r="T614" i="5"/>
  <c r="T586" i="5"/>
  <c r="S586" i="5"/>
  <c r="T266" i="5"/>
  <c r="S266" i="5"/>
  <c r="T468" i="5"/>
  <c r="S468" i="5"/>
  <c r="T188" i="5"/>
  <c r="S188" i="5"/>
  <c r="T299" i="5"/>
  <c r="S299" i="5"/>
  <c r="S306" i="5"/>
  <c r="T306" i="5"/>
  <c r="T792" i="5"/>
  <c r="S792" i="5"/>
  <c r="T731" i="5"/>
  <c r="S731" i="5"/>
  <c r="T906" i="5"/>
  <c r="S906" i="5"/>
  <c r="S236" i="5"/>
  <c r="T236" i="5"/>
  <c r="T982" i="5"/>
  <c r="S982" i="5"/>
  <c r="T545" i="5"/>
  <c r="S545" i="5"/>
  <c r="S565" i="5"/>
  <c r="T565" i="5"/>
  <c r="T109" i="5"/>
  <c r="S109" i="5"/>
  <c r="T409" i="5"/>
  <c r="S409" i="5"/>
  <c r="T877" i="5"/>
  <c r="S877" i="5"/>
  <c r="S301" i="5"/>
  <c r="T301" i="5"/>
  <c r="S246" i="5"/>
  <c r="T246" i="5"/>
  <c r="S170" i="5"/>
  <c r="T170" i="5"/>
  <c r="T766" i="5"/>
  <c r="S766" i="5"/>
  <c r="T841" i="5"/>
  <c r="S841" i="5"/>
  <c r="T597" i="5"/>
  <c r="S597" i="5"/>
  <c r="S702" i="5"/>
  <c r="T702" i="5"/>
  <c r="S397" i="5"/>
  <c r="T397" i="5"/>
  <c r="S874" i="5"/>
  <c r="T874" i="5"/>
  <c r="T313" i="5"/>
  <c r="S313" i="5"/>
  <c r="S378" i="5"/>
  <c r="T378" i="5"/>
  <c r="T467" i="5"/>
  <c r="S467" i="5"/>
  <c r="S727" i="5"/>
  <c r="T727" i="5"/>
  <c r="S867" i="5"/>
  <c r="T867" i="5"/>
  <c r="S908" i="5"/>
  <c r="T908" i="5"/>
  <c r="S909" i="5"/>
  <c r="T909" i="5"/>
  <c r="S619" i="5"/>
  <c r="T619" i="5"/>
  <c r="T892" i="5"/>
  <c r="S892" i="5"/>
  <c r="S922" i="5"/>
  <c r="T922" i="5"/>
  <c r="S573" i="5"/>
  <c r="T573" i="5"/>
  <c r="S159" i="5"/>
  <c r="T159" i="5"/>
  <c r="T239" i="5"/>
  <c r="S239" i="5"/>
  <c r="S898" i="5"/>
  <c r="T898" i="5"/>
  <c r="S495" i="5"/>
  <c r="T495" i="5"/>
  <c r="S969" i="5"/>
  <c r="T969" i="5"/>
  <c r="S696" i="5"/>
  <c r="T696" i="5"/>
  <c r="T758" i="5"/>
  <c r="S758" i="5"/>
  <c r="T282" i="5"/>
  <c r="S282" i="5"/>
  <c r="S996" i="5"/>
  <c r="T996" i="5"/>
  <c r="S405" i="5"/>
  <c r="T405" i="5"/>
  <c r="T962" i="5"/>
  <c r="S962" i="5"/>
  <c r="T670" i="5"/>
  <c r="S670" i="5"/>
  <c r="S308" i="5"/>
  <c r="T308" i="5"/>
  <c r="S855" i="5"/>
  <c r="T855" i="5"/>
  <c r="S344" i="5"/>
  <c r="T344" i="5"/>
  <c r="T608" i="5"/>
  <c r="S608" i="5"/>
  <c r="T320" i="5"/>
  <c r="S320" i="5"/>
  <c r="S398" i="5"/>
  <c r="T398" i="5"/>
  <c r="S29" i="5"/>
  <c r="T29" i="5"/>
  <c r="T631" i="5"/>
  <c r="S631" i="5"/>
  <c r="S240" i="5"/>
  <c r="T240" i="5"/>
  <c r="T33" i="5"/>
  <c r="S33" i="5"/>
  <c r="T81" i="5"/>
  <c r="S81" i="5"/>
  <c r="T679" i="5"/>
  <c r="S679" i="5"/>
  <c r="S289" i="5"/>
  <c r="T289" i="5"/>
  <c r="S607" i="5"/>
  <c r="T607" i="5"/>
  <c r="T530" i="5"/>
  <c r="S530" i="5"/>
  <c r="T186" i="5"/>
  <c r="S186" i="5"/>
  <c r="T44" i="5"/>
  <c r="S44" i="5"/>
  <c r="T136" i="5"/>
  <c r="S136" i="5"/>
  <c r="T901" i="5"/>
  <c r="S901" i="5"/>
  <c r="T890" i="5"/>
  <c r="S890" i="5"/>
  <c r="T127" i="5"/>
  <c r="S127" i="5"/>
  <c r="T499" i="5"/>
  <c r="S499" i="5"/>
  <c r="T324" i="5"/>
  <c r="S324" i="5"/>
  <c r="T704" i="5"/>
  <c r="S704" i="5"/>
  <c r="T950" i="5"/>
  <c r="S950" i="5"/>
  <c r="T384" i="5"/>
  <c r="S384" i="5"/>
  <c r="S273" i="5"/>
  <c r="T273" i="5"/>
  <c r="T39" i="5"/>
  <c r="S39" i="5"/>
  <c r="S694" i="5"/>
  <c r="T694" i="5"/>
  <c r="T57" i="5"/>
  <c r="S57" i="5"/>
  <c r="T371" i="5"/>
  <c r="S371" i="5"/>
  <c r="S821" i="5"/>
  <c r="T821" i="5"/>
  <c r="S917" i="5"/>
  <c r="T917" i="5"/>
  <c r="T641" i="5"/>
  <c r="S641" i="5"/>
  <c r="S427" i="5"/>
  <c r="T427" i="5"/>
  <c r="S82" i="5"/>
  <c r="T82" i="5"/>
  <c r="T928" i="5"/>
  <c r="S928" i="5"/>
  <c r="T875" i="5"/>
  <c r="S875" i="5"/>
  <c r="T30" i="5"/>
  <c r="S30" i="5"/>
  <c r="S718" i="5"/>
  <c r="T718" i="5"/>
  <c r="S264" i="5"/>
  <c r="T264" i="5"/>
  <c r="T452" i="5"/>
  <c r="S452" i="5"/>
  <c r="S680" i="5"/>
  <c r="T680" i="5"/>
  <c r="T146" i="5"/>
  <c r="S146" i="5"/>
  <c r="S740" i="5"/>
  <c r="T740" i="5"/>
  <c r="S751" i="5"/>
  <c r="T751" i="5"/>
  <c r="S215" i="5"/>
  <c r="T215" i="5"/>
  <c r="S868" i="5"/>
  <c r="T868" i="5"/>
  <c r="T108" i="5"/>
  <c r="S108" i="5"/>
  <c r="S540" i="5"/>
  <c r="T540" i="5"/>
  <c r="T279" i="5"/>
  <c r="S279" i="5"/>
  <c r="T455" i="5"/>
  <c r="S455" i="5"/>
  <c r="S422" i="5"/>
  <c r="T422" i="5"/>
  <c r="T75" i="5"/>
  <c r="S75" i="5"/>
  <c r="S1000" i="5"/>
  <c r="T1000" i="5"/>
  <c r="S214" i="5"/>
  <c r="T214" i="5"/>
  <c r="T603" i="5"/>
  <c r="S603" i="5"/>
  <c r="S435" i="5"/>
  <c r="T435" i="5"/>
  <c r="S131" i="5"/>
  <c r="T131" i="5"/>
  <c r="S822" i="5"/>
  <c r="T822" i="5"/>
  <c r="B8" i="1" l="1"/>
  <c r="B9" i="1" s="1"/>
  <c r="B10" i="1" s="1"/>
</calcChain>
</file>

<file path=xl/sharedStrings.xml><?xml version="1.0" encoding="utf-8"?>
<sst xmlns="http://schemas.openxmlformats.org/spreadsheetml/2006/main" count="1185" uniqueCount="179">
  <si>
    <t>Item</t>
  </si>
  <si>
    <t>Description</t>
  </si>
  <si>
    <t>Workbook purpose</t>
  </si>
  <si>
    <t>Production function</t>
  </si>
  <si>
    <t>Parameter</t>
  </si>
  <si>
    <t>Value</t>
  </si>
  <si>
    <t>workbook_status</t>
  </si>
  <si>
    <t>Illustrative realization</t>
  </si>
  <si>
    <t>random_seed</t>
  </si>
  <si>
    <t>workers_total</t>
  </si>
  <si>
    <t>native_workers</t>
  </si>
  <si>
    <t>immigrant_workers</t>
  </si>
  <si>
    <t>phi</t>
  </si>
  <si>
    <t>gamma</t>
  </si>
  <si>
    <t>front_mean_native</t>
  </si>
  <si>
    <t>front_mean_immigrant</t>
  </si>
  <si>
    <t>back_sd_all</t>
  </si>
  <si>
    <t>theta_definition</t>
  </si>
  <si>
    <t>worker_id</t>
  </si>
  <si>
    <t>worker_type</t>
  </si>
  <si>
    <t>front_productivity</t>
  </si>
  <si>
    <t>back_productivity</t>
  </si>
  <si>
    <t>theta_back_to_front</t>
  </si>
  <si>
    <t>rank_by_theta</t>
  </si>
  <si>
    <t>Native</t>
  </si>
  <si>
    <t>Immigrant</t>
  </si>
  <si>
    <t>cutoff_k_front_workers</t>
  </si>
  <si>
    <t>front_house_output_F</t>
  </si>
  <si>
    <t>back_house_output_B</t>
  </si>
  <si>
    <t>total_restaurant_output_Y</t>
  </si>
  <si>
    <t>Metric</t>
  </si>
  <si>
    <t>Simulation Supplementary Material</t>
  </si>
  <si>
    <t>Purpose and scope</t>
  </si>
  <si>
    <t>Figure1</t>
  </si>
  <si>
    <t>front_worker_cutoff_k</t>
  </si>
  <si>
    <t>rank_percentile</t>
  </si>
  <si>
    <t>worker_relative_productivity_theta_back_to_front</t>
  </si>
  <si>
    <t>relative_shadow_value_front_to_back</t>
  </si>
  <si>
    <t>optimal_cutoff_percentile</t>
  </si>
  <si>
    <t>cutoff_line_value</t>
  </si>
  <si>
    <t>Native Excel chart generated from Figure1_Data. The horizontal axis gives the worker-rank percentile after sorting workers by relative productivity, theta = back-house productivity / front-house productivity. The chart displays 0 to 99.5 percent so the extreme final tail does not compress the scale; all 1,000 formula rows remain available in Figure1_Data.</t>
  </si>
  <si>
    <t>Blue line: relative shadow value of front-house output, (phi/gamma)*(B/F), evaluated at each possible cutoff. Orange line: worker relative productivity, theta. Dashed line: output-maximizing assignment cutoff in this illustrative realization.</t>
  </si>
  <si>
    <t>Figure1_Data</t>
  </si>
  <si>
    <t>Figure 1. Task-assignment cutoff in the illustrative restaurant simulation</t>
  </si>
  <si>
    <t>Illustrative design</t>
  </si>
  <si>
    <t>The realization contains 770 native workers and 230 immigrant workers. Natives have the higher front-house mean (10.14935 versus 9.5), immigrants have the higher back-house mean (10.5 versus 9.85065), and the workforce-weighted mean is 10 in each task. Both task standard deviations are 1.5, within-worker task draws are independent, and phi=gamma=0.45.</t>
  </si>
  <si>
    <t>Assignment comparison</t>
  </si>
  <si>
    <t>Workers are ordered by theta=back/front productivity. The optimal assignment evaluates every cutoff. The random benchmark assigns the same optimal number of workers to the front using fixed random ranks that are independent of productivity. Thus, the output ratio isolates sorting worker identities while holding task headcounts fixed.</t>
  </si>
  <si>
    <t>Relationship to the Stata analysis</t>
  </si>
  <si>
    <t>Fixed inputs</t>
  </si>
  <si>
    <t>Workforce</t>
  </si>
  <si>
    <t>Cross-advantage design</t>
  </si>
  <si>
    <t>Natives have the higher front-house mean (10.14935 versus 9.5); immigrants have the higher back-house mean (10.5 versus 9.85065). Workforce-weighted productivity is 10 in both tasks. All task standard deviations are 1.5.</t>
  </si>
  <si>
    <t>Task correlation</t>
  </si>
  <si>
    <t>Front- and back-house productivity draws are independent in this workbook (rho=0). The Stata materials report sensitivity to rho=-0.5 and rho=0.5.</t>
  </si>
  <si>
    <t>Y=F^phi*B^gamma with phi=gamma=0.45. The Stata materials report sensitivity to alternative task weights.</t>
  </si>
  <si>
    <t>Optimal assignment</t>
  </si>
  <si>
    <t>Workers are ranked by theta=back/front productivity. Cutoff_Optimal evaluates every cutoff from 0 to 1,000 and selects the output-maximizing allocation.</t>
  </si>
  <si>
    <t>Random benchmark</t>
  </si>
  <si>
    <t>The same number of workers is assigned to each task as under the optimum, but worker identities are selected by fixed random ranks independent of productivity. Each worker has one random task and one optimal task.</t>
  </si>
  <si>
    <t>Summary</t>
  </si>
  <si>
    <t>Uses Workers and Cutoff_Optimal to report worker rank, rank percentile, theta, and the relative shadow value (phi/gamma)*(B/F) at each cutoff. It also supplies the vertical optimal-cutoff line.</t>
  </si>
  <si>
    <t>Contains the native Excel chart generated from Figure1_Data. The blue curve is the relative shadow value, the orange curve is worker theta, and the dashed vertical line identifies the optimal cutoff. All 1,000 rows remain available even though the chart displays percentile ranks only through 99.5 percent and limits the vertical axis to 0-7.</t>
  </si>
  <si>
    <t>Not the full Monte Carlo replication dataset.</t>
  </si>
  <si>
    <t>Seed used to generate fixed productivity draws and random ranks.</t>
  </si>
  <si>
    <t>Workers in the illustrative workforce.</t>
  </si>
  <si>
    <t>Native workers.</t>
  </si>
  <si>
    <t>Immigrant workers; 23 percent of the workforce.</t>
  </si>
  <si>
    <t>Front-house output weight in Y=F^phi*B^gamma.</t>
  </si>
  <si>
    <t>Back-house output weight in Y=F^phi*B^gamma.</t>
  </si>
  <si>
    <t>rho</t>
  </si>
  <si>
    <t>Within-worker correlation between front- and back-house productivity.</t>
  </si>
  <si>
    <t>Native front-house productivity mean.</t>
  </si>
  <si>
    <t>Immigrant front-house productivity mean.</t>
  </si>
  <si>
    <t>front_sd_all</t>
  </si>
  <si>
    <t>Front-house productivity standard deviation for both groups.</t>
  </si>
  <si>
    <t>back_mean_native</t>
  </si>
  <si>
    <t>Native back-house productivity mean.</t>
  </si>
  <si>
    <t>back_mean_immigrant</t>
  </si>
  <si>
    <t>Immigrant back-house productivity mean.</t>
  </si>
  <si>
    <t>Back-house productivity standard deviation for both groups.</t>
  </si>
  <si>
    <t>cps_foreign_born_share</t>
  </si>
  <si>
    <t>cps_unweighted_n</t>
  </si>
  <si>
    <t>back_productivity/front_productivity</t>
  </si>
  <si>
    <t>Lower theta workers are assigned to the front first.</t>
  </si>
  <si>
    <t>optimal_task</t>
  </si>
  <si>
    <t>random_rank</t>
  </si>
  <si>
    <t>random_task</t>
  </si>
  <si>
    <t>optimal_front_contribution</t>
  </si>
  <si>
    <t>optimal_back_contribution</t>
  </si>
  <si>
    <t>random_front_contribution</t>
  </si>
  <si>
    <t>random_back_contribution</t>
  </si>
  <si>
    <t>optimal_cutoff</t>
  </si>
  <si>
    <t>Workers assigned to the front under optimal assignment.</t>
  </si>
  <si>
    <t>optimal_front_output_F</t>
  </si>
  <si>
    <t>Front-house task output under optimal assignment.</t>
  </si>
  <si>
    <t>optimal_back_output_B</t>
  </si>
  <si>
    <t>Back-house task output under optimal assignment.</t>
  </si>
  <si>
    <t>optimal_total_output_Y</t>
  </si>
  <si>
    <t>Restaurant output under optimal assignment.</t>
  </si>
  <si>
    <t>random_front_output_F</t>
  </si>
  <si>
    <t>Front-house task output under random assignment with the same front headcount.</t>
  </si>
  <si>
    <t>random_back_output_B</t>
  </si>
  <si>
    <t>Back-house task output under random assignment with the same back headcount.</t>
  </si>
  <si>
    <t>random_total_output_Y</t>
  </si>
  <si>
    <t>Restaurant output under random assignment.</t>
  </si>
  <si>
    <t>assignment_output_ratio</t>
  </si>
  <si>
    <t>Optimal output divided by random-assignment output.</t>
  </si>
  <si>
    <t>assignment_gain_percent</t>
  </si>
  <si>
    <t>Percentage output gain from sorting worker identities.</t>
  </si>
  <si>
    <t>worker_switch_share</t>
  </si>
  <si>
    <t>Share assigned to a different task under optimal versus random assignment.</t>
  </si>
  <si>
    <t>native_front_back_ratio_optimal</t>
  </si>
  <si>
    <t>Native front/back employment ratio under optimal assignment.</t>
  </si>
  <si>
    <t>immigrant_front_back_ratio_optimal</t>
  </si>
  <si>
    <t>Immigrant front/back employment ratio under optimal assignment.</t>
  </si>
  <si>
    <t>immigrant_share_front_optimal</t>
  </si>
  <si>
    <t>Immigrant share of front-house workers under optimal assignment.</t>
  </si>
  <si>
    <t>immigrant_share_back_optimal</t>
  </si>
  <si>
    <t>Immigrant share of back-house workers under optimal assignment.</t>
  </si>
  <si>
    <t>native_front_back_ratio_random</t>
  </si>
  <si>
    <t>Native front/back employment ratio under random assignment.</t>
  </si>
  <si>
    <t>immigrant_front_back_ratio_random</t>
  </si>
  <si>
    <t>Immigrant front/back employment ratio under random assignment.</t>
  </si>
  <si>
    <t>immigrant_share_front_random</t>
  </si>
  <si>
    <t>Immigrant share of front-house workers under random assignment.</t>
  </si>
  <si>
    <t>immigrant_share_back_random</t>
  </si>
  <si>
    <t>Immigrant share of back-house workers under random assignment.</t>
  </si>
  <si>
    <t>This workbook is one illustrative realization, not the 15,000-run Monte Carlo dataset. The separate Stata materials reproduce Figures 3 and 4, the main assignment-by-dispersion comparison, the paired worker-reassignment audit, the correlation comparative static, and the task-weight sensitivity results.</t>
  </si>
  <si>
    <t>CPS definition</t>
  </si>
  <si>
    <t>ASEC-weighted foreign-born share; rounded to 23 percent in the simulation.</t>
  </si>
  <si>
    <t>cps_years</t>
  </si>
  <si>
    <t>2000-2022</t>
  </si>
  <si>
    <t>Twenty-three annual CPS ASEC cross-sections.</t>
  </si>
  <si>
    <t>cps_sample_filter</t>
  </si>
  <si>
    <t>cps_occupation_codes</t>
  </si>
  <si>
    <t>Front: 4040,4110,4120,4150; Back: 4000,4030,4140</t>
  </si>
  <si>
    <t>Harmonized 2010 occupation codes used for the simulation workforce-share statistic.</t>
  </si>
  <si>
    <t>1,000 workers: 770 native and 230 immigrant. The 23 percent share rounds the 22.78 percent ASECWT-weighted foreign-born share among 96,863 civilian labor-force CPS ASEC person-year observations reporting front- or back-of-house occupations in 2000-2022.</t>
  </si>
  <si>
    <t>The workforce-share sample uses LABFORCE = 2, excludes Armed Forces EMPSTAT codes 30-36, and uses ASECWT. Harmonized 2010 occupation codes are 4040, 4110, 4120, and 4150 for front-house work and 4000, 4030, and 4140 for back-house work.</t>
  </si>
  <si>
    <t>Civilian labor-force CPS ASEC person-year observations reporting front/back occupations.</t>
  </si>
  <si>
    <t>Civilian labor force</t>
  </si>
  <si>
    <t>LABFORCE = 2; excludes Armed Forces EMPSTAT codes 30-36; estimates use ASECWT.</t>
  </si>
  <si>
    <t>Task productivity values and independent random-assignment ranks are fixed draws generated with seed 20260902. A nonpositive productivity draw is replaced with 0.01. Formulas recalculate assignments and output if productivity values are edited.</t>
  </si>
  <si>
    <t>min_productivity</t>
  </si>
  <si>
    <t>Replacement value used only when a productivity draw is nonpositive.</t>
  </si>
  <si>
    <t>This workbook provides one transparent, formula-driven realization of the revised task-assignment model. It reproduces Figure 1, compares the output-maximizing assignment with an independent random assignment that uses exactly the same number of workers in each task, and reports output relative to a fixed group-neutral common benchmark.</t>
  </si>
  <si>
    <t>Fixed common benchmark</t>
  </si>
  <si>
    <t>The same worker-level shocks are recentered to mean 10 in both tasks while retaining a standard deviation of 1.5, rho=0, and phi=gamma=0.45. Group labels therefore have no effect on productivity in this benchmark. Cutoff_Common_Benchmark optimizes its assignment, and Summary reports the cross-advantage realization relative to this one fixed denominator.</t>
  </si>
  <si>
    <t>One formula-driven realization of the task-assignment mechanism, same-headcount random assignment, and fixed common benchmark. It reproduces Figure 1 but is not the 15,000-run Monte Carlo dataset.</t>
  </si>
  <si>
    <t>The same latent worker shocks are recentered so both groups have mean 10 in each task; task standard deviations remain 1.5, rho=0, and phi=gamma=0.45. Cutoff_Common_Benchmark optimizes this group-neutral realization. It is the workbook analogue of the manuscript benchmark Y_0*.</t>
  </si>
  <si>
    <t>Reports front output, back output, total output, the optimal/random assignment ratio, the cross-advantage/common-benchmark ratio, switching share, and nativity/task statistics.</t>
  </si>
  <si>
    <t>common_front_mean</t>
  </si>
  <si>
    <t>Group-neutral common-benchmark front-house productivity mean.</t>
  </si>
  <si>
    <t>common_front_sd</t>
  </si>
  <si>
    <t>Group-neutral common-benchmark front-house productivity standard deviation.</t>
  </si>
  <si>
    <t>common_back_mean</t>
  </si>
  <si>
    <t>Group-neutral common-benchmark back-house productivity mean.</t>
  </si>
  <si>
    <t>common_back_sd</t>
  </si>
  <si>
    <t>Group-neutral common-benchmark back-house productivity standard deviation.</t>
  </si>
  <si>
    <t>common_front_productivity</t>
  </si>
  <si>
    <t>common_back_productivity</t>
  </si>
  <si>
    <t>common_theta_back_to_front</t>
  </si>
  <si>
    <t>common_rank_by_theta</t>
  </si>
  <si>
    <t>common_optimal_task</t>
  </si>
  <si>
    <t>common_front_contribution</t>
  </si>
  <si>
    <t>common_back_contribution</t>
  </si>
  <si>
    <t>common_benchmark_cutoff</t>
  </si>
  <si>
    <t>Workers assigned to the front in the optimized group-neutral common benchmark.</t>
  </si>
  <si>
    <t>common_benchmark_front_output_F</t>
  </si>
  <si>
    <t>Front-house task output in the optimized common benchmark.</t>
  </si>
  <si>
    <t>common_benchmark_back_output_B</t>
  </si>
  <si>
    <t>Back-house task output in the optimized common benchmark.</t>
  </si>
  <si>
    <t>common_benchmark_total_output_Y</t>
  </si>
  <si>
    <t>Restaurant output in the optimized common benchmark.</t>
  </si>
  <si>
    <t>common_benchmark_output_ratio</t>
  </si>
  <si>
    <t>Optimal cross-advantage output divided by optimized common-benchmark output for this realization.</t>
  </si>
  <si>
    <r>
      <rPr>
        <b/>
        <sz val="10"/>
        <rFont val="Calibri"/>
        <family val="2"/>
      </rPr>
      <t>Manuscript:</t>
    </r>
    <r>
      <rPr>
        <sz val="10"/>
        <rFont val="Calibri"/>
        <family val="2"/>
      </rPr>
      <t xml:space="preserve"> </t>
    </r>
    <r>
      <rPr>
        <i/>
        <sz val="10"/>
        <rFont val="Calibri"/>
        <family val="2"/>
      </rPr>
      <t>Task Assignment and Restaurant Output: A Simulation Note</t>
    </r>
  </si>
  <si>
    <t>Supplementary Material 1 - Replicate_Figure_1.xlsx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</si>
</sst>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000"/>
    <numFmt numFmtId="166" formatCode="0.0%"/>
    <numFmt numFmtId="167" formatCode="0.0000"/>
  </numFmts>
  <fonts count="7" x14ac:knownFonts="1">
    <font>
      <sz val="11"/>
      <color theme="1"/>
      <name val="Aptos Narrow"/>
      <family val="2"/>
      <scheme val="minor"/>
    </font>
    <font>
      <sz val="11"/>
      <color theme="1"/>
      <name val="Calibri"/>
      <family val="2"/>
    </font>
    <font>
      <b/>
      <sz val="11"/>
      <color theme="1"/>
      <name val="Calibri"/>
      <family val="2"/>
    </font>
    <font>
      <sz val="10"/>
      <color theme="1"/>
      <name val="Calibri"/>
      <family val="2"/>
    </font>
    <font>
      <b/>
      <sz val="10"/>
      <name val="Calibri"/>
      <family val="2"/>
    </font>
    <font>
      <sz val="10"/>
      <name val="Calibri"/>
      <family val="2"/>
    </font>
    <font>
      <i/>
      <sz val="10"/>
      <name val="Calibri"/>
      <family val="2"/>
    </font>
  </fonts>
  <fills count="3">
    <fill>
      <patternFill patternType="none"/>
    </fill>
    <fill>
      <patternFill patternType="gray125"/>
    </fill>
    <fill>
      <patternFill patternType="solid">
        <fgColor rgb="FFC0C0C0"/>
        <bgColor indexed="64"/>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xf numFmtId="0" fontId="1" fillId="0" borderId="0" xfId="0" applyFont="1" applyAlignment="1">
      <alignment wrapText="1"/>
    </xf>
    <xf numFmtId="0" fontId="2" fillId="0" borderId="0" xfId="0" applyFont="1"/>
    <xf numFmtId="0" fontId="3" fillId="0" borderId="0" xfId="0" applyFont="1" applyAlignment="1">
      <alignment vertical="top"/>
    </xf>
    <xf numFmtId="0" fontId="3" fillId="0" borderId="0" xfId="0" applyFont="1" applyAlignment="1">
      <alignment vertical="top" wrapText="1"/>
    </xf>
    <xf numFmtId="2" fontId="3" fillId="0" borderId="0" xfId="0" applyNumberFormat="1" applyFont="1" applyAlignment="1">
      <alignment vertical="top" wrapText="1"/>
    </xf>
    <xf numFmtId="165" fontId="3" fillId="0" borderId="0" xfId="0" applyNumberFormat="1" applyFont="1" applyAlignment="1">
      <alignment vertical="top" wrapText="1"/>
    </xf>
    <xf numFmtId="166" fontId="3" fillId="0" borderId="0" xfId="0" applyNumberFormat="1" applyFont="1" applyAlignment="1">
      <alignment vertical="top" wrapText="1"/>
    </xf>
    <xf numFmtId="165" fontId="3" fillId="0" borderId="0" xfId="0" applyNumberFormat="1" applyFont="1" applyAlignment="1">
      <alignment vertical="top"/>
    </xf>
    <xf numFmtId="167" fontId="3" fillId="0" borderId="0" xfId="0" applyNumberFormat="1" applyFont="1" applyAlignment="1">
      <alignment vertical="top" wrapText="1"/>
    </xf>
    <xf numFmtId="164" fontId="3" fillId="0" borderId="0" xfId="0" applyNumberFormat="1" applyFont="1" applyAlignment="1">
      <alignment vertical="top" wrapText="1"/>
    </xf>
    <xf numFmtId="166" fontId="3" fillId="0" borderId="0" xfId="0" applyNumberFormat="1" applyFont="1" applyAlignment="1">
      <alignment vertical="top"/>
    </xf>
    <xf numFmtId="0" fontId="2" fillId="2" borderId="0" xfId="0" applyFont="1" applyFill="1"/>
    <xf numFmtId="0" fontId="4" fillId="2" borderId="0" xfId="0" applyFont="1" applyFill="1" applyAlignment="1">
      <alignment horizontal="center" vertical="top" wrapText="1"/>
    </xf>
    <xf numFmtId="0" fontId="4" fillId="0" borderId="0" xfId="0" applyFont="1" applyAlignment="1">
      <alignment wrapText="1"/>
    </xf>
    <xf numFmtId="0" fontId="5" fillId="0" borderId="0" xfId="0" applyFont="1"/>
    <xf numFmtId="0" fontId="5" fillId="0" borderId="0" xfId="0" applyFont="1" applyAlignment="1">
      <alignment wrapText="1"/>
    </xf>
    <xf numFmtId="0" fontId="4" fillId="2" borderId="0" xfId="0" applyFont="1" applyFill="1" applyAlignment="1">
      <alignment wrapText="1"/>
    </xf>
  </cellXfs>
  <cellStyles count="1">
    <cellStyle name="Normal" xfId="0" builtinId="0"/>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smoothMarker"/>
        <c:varyColors val="0"/>
        <c:ser>
          <c:idx val="0"/>
          <c:order val="0"/>
          <c:tx>
            <c:v>Relative shadow value, (phi/gamma)*(B/F)</c:v>
          </c:tx>
          <c:spPr>
            <a:ln w="63500">
              <a:solidFill>
                <a:srgbClr val="5B9BD5"/>
              </a:solidFill>
            </a:ln>
          </c:spPr>
          <c:marker>
            <c:symbol val="none"/>
          </c:marker>
          <c:xVal>
            <c:numRef>
              <c:f>Figure1_Data!$B$2:$B$1001</c:f>
              <c:numCache>
                <c:formatCode>0.0%</c:formatCode>
                <c:ptCount val="1000"/>
                <c:pt idx="0">
                  <c:v>1E-3</c:v>
                </c:pt>
                <c:pt idx="1">
                  <c:v>2E-3</c:v>
                </c:pt>
                <c:pt idx="2">
                  <c:v>3.0000000000000001E-3</c:v>
                </c:pt>
                <c:pt idx="3">
                  <c:v>4.0000000000000001E-3</c:v>
                </c:pt>
                <c:pt idx="4">
                  <c:v>5.0000000000000001E-3</c:v>
                </c:pt>
                <c:pt idx="5">
                  <c:v>6.0000000000000001E-3</c:v>
                </c:pt>
                <c:pt idx="6">
                  <c:v>7.0000000000000001E-3</c:v>
                </c:pt>
                <c:pt idx="7">
                  <c:v>8.0000000000000002E-3</c:v>
                </c:pt>
                <c:pt idx="8">
                  <c:v>8.9999999999999993E-3</c:v>
                </c:pt>
                <c:pt idx="9">
                  <c:v>0.01</c:v>
                </c:pt>
                <c:pt idx="10">
                  <c:v>1.0999999999999999E-2</c:v>
                </c:pt>
                <c:pt idx="11">
                  <c:v>1.2E-2</c:v>
                </c:pt>
                <c:pt idx="12">
                  <c:v>1.2999999999999999E-2</c:v>
                </c:pt>
                <c:pt idx="13">
                  <c:v>1.4E-2</c:v>
                </c:pt>
                <c:pt idx="14">
                  <c:v>1.4999999999999999E-2</c:v>
                </c:pt>
                <c:pt idx="15">
                  <c:v>1.6E-2</c:v>
                </c:pt>
                <c:pt idx="16">
                  <c:v>1.7000000000000001E-2</c:v>
                </c:pt>
                <c:pt idx="17">
                  <c:v>1.7999999999999999E-2</c:v>
                </c:pt>
                <c:pt idx="18">
                  <c:v>1.9E-2</c:v>
                </c:pt>
                <c:pt idx="19">
                  <c:v>0.02</c:v>
                </c:pt>
                <c:pt idx="20">
                  <c:v>2.1000000000000001E-2</c:v>
                </c:pt>
                <c:pt idx="21">
                  <c:v>2.1999999999999999E-2</c:v>
                </c:pt>
                <c:pt idx="22">
                  <c:v>2.3E-2</c:v>
                </c:pt>
                <c:pt idx="23">
                  <c:v>2.4E-2</c:v>
                </c:pt>
                <c:pt idx="24">
                  <c:v>2.5000000000000001E-2</c:v>
                </c:pt>
                <c:pt idx="25">
                  <c:v>2.5999999999999999E-2</c:v>
                </c:pt>
                <c:pt idx="26">
                  <c:v>2.7E-2</c:v>
                </c:pt>
                <c:pt idx="27">
                  <c:v>2.8000000000000001E-2</c:v>
                </c:pt>
                <c:pt idx="28">
                  <c:v>2.9000000000000001E-2</c:v>
                </c:pt>
                <c:pt idx="29">
                  <c:v>0.03</c:v>
                </c:pt>
                <c:pt idx="30">
                  <c:v>3.1E-2</c:v>
                </c:pt>
                <c:pt idx="31">
                  <c:v>3.2000000000000001E-2</c:v>
                </c:pt>
                <c:pt idx="32">
                  <c:v>3.3000000000000002E-2</c:v>
                </c:pt>
                <c:pt idx="33">
                  <c:v>3.4000000000000002E-2</c:v>
                </c:pt>
                <c:pt idx="34">
                  <c:v>3.5000000000000003E-2</c:v>
                </c:pt>
                <c:pt idx="35">
                  <c:v>3.5999999999999997E-2</c:v>
                </c:pt>
                <c:pt idx="36">
                  <c:v>3.6999999999999998E-2</c:v>
                </c:pt>
                <c:pt idx="37">
                  <c:v>3.7999999999999999E-2</c:v>
                </c:pt>
                <c:pt idx="38">
                  <c:v>3.9E-2</c:v>
                </c:pt>
                <c:pt idx="39">
                  <c:v>0.04</c:v>
                </c:pt>
                <c:pt idx="40">
                  <c:v>4.1000000000000002E-2</c:v>
                </c:pt>
                <c:pt idx="41">
                  <c:v>4.2000000000000003E-2</c:v>
                </c:pt>
                <c:pt idx="42">
                  <c:v>4.2999999999999997E-2</c:v>
                </c:pt>
                <c:pt idx="43">
                  <c:v>4.3999999999999997E-2</c:v>
                </c:pt>
                <c:pt idx="44">
                  <c:v>4.4999999999999998E-2</c:v>
                </c:pt>
                <c:pt idx="45">
                  <c:v>4.5999999999999999E-2</c:v>
                </c:pt>
                <c:pt idx="46">
                  <c:v>4.7E-2</c:v>
                </c:pt>
                <c:pt idx="47">
                  <c:v>4.8000000000000001E-2</c:v>
                </c:pt>
                <c:pt idx="48">
                  <c:v>4.9000000000000002E-2</c:v>
                </c:pt>
                <c:pt idx="49">
                  <c:v>0.05</c:v>
                </c:pt>
                <c:pt idx="50">
                  <c:v>5.0999999999999997E-2</c:v>
                </c:pt>
                <c:pt idx="51">
                  <c:v>5.1999999999999998E-2</c:v>
                </c:pt>
                <c:pt idx="52">
                  <c:v>5.2999999999999999E-2</c:v>
                </c:pt>
                <c:pt idx="53">
                  <c:v>5.3999999999999999E-2</c:v>
                </c:pt>
                <c:pt idx="54">
                  <c:v>5.5E-2</c:v>
                </c:pt>
                <c:pt idx="55">
                  <c:v>5.6000000000000001E-2</c:v>
                </c:pt>
                <c:pt idx="56">
                  <c:v>5.7000000000000002E-2</c:v>
                </c:pt>
                <c:pt idx="57">
                  <c:v>5.8000000000000003E-2</c:v>
                </c:pt>
                <c:pt idx="58">
                  <c:v>5.8999999999999997E-2</c:v>
                </c:pt>
                <c:pt idx="59">
                  <c:v>0.06</c:v>
                </c:pt>
                <c:pt idx="60">
                  <c:v>6.0999999999999999E-2</c:v>
                </c:pt>
                <c:pt idx="61">
                  <c:v>6.2E-2</c:v>
                </c:pt>
                <c:pt idx="62">
                  <c:v>6.3E-2</c:v>
                </c:pt>
                <c:pt idx="63">
                  <c:v>6.4000000000000001E-2</c:v>
                </c:pt>
                <c:pt idx="64">
                  <c:v>6.5000000000000002E-2</c:v>
                </c:pt>
                <c:pt idx="65">
                  <c:v>6.6000000000000003E-2</c:v>
                </c:pt>
                <c:pt idx="66">
                  <c:v>6.7000000000000004E-2</c:v>
                </c:pt>
                <c:pt idx="67">
                  <c:v>6.8000000000000005E-2</c:v>
                </c:pt>
                <c:pt idx="68">
                  <c:v>6.9000000000000006E-2</c:v>
                </c:pt>
                <c:pt idx="69">
                  <c:v>7.0000000000000007E-2</c:v>
                </c:pt>
                <c:pt idx="70">
                  <c:v>7.0999999999999994E-2</c:v>
                </c:pt>
                <c:pt idx="71">
                  <c:v>7.1999999999999995E-2</c:v>
                </c:pt>
                <c:pt idx="72">
                  <c:v>7.2999999999999995E-2</c:v>
                </c:pt>
                <c:pt idx="73">
                  <c:v>7.3999999999999996E-2</c:v>
                </c:pt>
                <c:pt idx="74">
                  <c:v>7.4999999999999997E-2</c:v>
                </c:pt>
                <c:pt idx="75">
                  <c:v>7.5999999999999998E-2</c:v>
                </c:pt>
                <c:pt idx="76">
                  <c:v>7.6999999999999999E-2</c:v>
                </c:pt>
                <c:pt idx="77">
                  <c:v>7.8E-2</c:v>
                </c:pt>
                <c:pt idx="78">
                  <c:v>7.9000000000000001E-2</c:v>
                </c:pt>
                <c:pt idx="79">
                  <c:v>0.08</c:v>
                </c:pt>
                <c:pt idx="80">
                  <c:v>8.1000000000000003E-2</c:v>
                </c:pt>
                <c:pt idx="81">
                  <c:v>8.2000000000000003E-2</c:v>
                </c:pt>
                <c:pt idx="82">
                  <c:v>8.3000000000000004E-2</c:v>
                </c:pt>
                <c:pt idx="83">
                  <c:v>8.4000000000000005E-2</c:v>
                </c:pt>
                <c:pt idx="84">
                  <c:v>8.5000000000000006E-2</c:v>
                </c:pt>
                <c:pt idx="85">
                  <c:v>8.5999999999999993E-2</c:v>
                </c:pt>
                <c:pt idx="86">
                  <c:v>8.6999999999999994E-2</c:v>
                </c:pt>
                <c:pt idx="87">
                  <c:v>8.7999999999999995E-2</c:v>
                </c:pt>
                <c:pt idx="88">
                  <c:v>8.8999999999999996E-2</c:v>
                </c:pt>
                <c:pt idx="89">
                  <c:v>0.09</c:v>
                </c:pt>
                <c:pt idx="90">
                  <c:v>9.0999999999999998E-2</c:v>
                </c:pt>
                <c:pt idx="91">
                  <c:v>9.1999999999999998E-2</c:v>
                </c:pt>
                <c:pt idx="92">
                  <c:v>9.2999999999999999E-2</c:v>
                </c:pt>
                <c:pt idx="93">
                  <c:v>9.4E-2</c:v>
                </c:pt>
                <c:pt idx="94">
                  <c:v>9.5000000000000001E-2</c:v>
                </c:pt>
                <c:pt idx="95">
                  <c:v>9.6000000000000002E-2</c:v>
                </c:pt>
                <c:pt idx="96">
                  <c:v>9.7000000000000003E-2</c:v>
                </c:pt>
                <c:pt idx="97">
                  <c:v>9.8000000000000004E-2</c:v>
                </c:pt>
                <c:pt idx="98">
                  <c:v>9.9000000000000005E-2</c:v>
                </c:pt>
                <c:pt idx="99">
                  <c:v>0.1</c:v>
                </c:pt>
                <c:pt idx="100">
                  <c:v>0.10100000000000001</c:v>
                </c:pt>
                <c:pt idx="101">
                  <c:v>0.10199999999999999</c:v>
                </c:pt>
                <c:pt idx="102">
                  <c:v>0.10299999999999999</c:v>
                </c:pt>
                <c:pt idx="103">
                  <c:v>0.104</c:v>
                </c:pt>
                <c:pt idx="104">
                  <c:v>0.105</c:v>
                </c:pt>
                <c:pt idx="105">
                  <c:v>0.106</c:v>
                </c:pt>
                <c:pt idx="106">
                  <c:v>0.107</c:v>
                </c:pt>
                <c:pt idx="107">
                  <c:v>0.108</c:v>
                </c:pt>
                <c:pt idx="108">
                  <c:v>0.109</c:v>
                </c:pt>
                <c:pt idx="109">
                  <c:v>0.11</c:v>
                </c:pt>
                <c:pt idx="110">
                  <c:v>0.111</c:v>
                </c:pt>
                <c:pt idx="111">
                  <c:v>0.112</c:v>
                </c:pt>
                <c:pt idx="112">
                  <c:v>0.113</c:v>
                </c:pt>
                <c:pt idx="113">
                  <c:v>0.114</c:v>
                </c:pt>
                <c:pt idx="114">
                  <c:v>0.115</c:v>
                </c:pt>
                <c:pt idx="115">
                  <c:v>0.11600000000000001</c:v>
                </c:pt>
                <c:pt idx="116">
                  <c:v>0.11700000000000001</c:v>
                </c:pt>
                <c:pt idx="117">
                  <c:v>0.11799999999999999</c:v>
                </c:pt>
                <c:pt idx="118">
                  <c:v>0.11899999999999999</c:v>
                </c:pt>
                <c:pt idx="119">
                  <c:v>0.12</c:v>
                </c:pt>
                <c:pt idx="120">
                  <c:v>0.121</c:v>
                </c:pt>
                <c:pt idx="121">
                  <c:v>0.122</c:v>
                </c:pt>
                <c:pt idx="122">
                  <c:v>0.123</c:v>
                </c:pt>
                <c:pt idx="123">
                  <c:v>0.124</c:v>
                </c:pt>
                <c:pt idx="124">
                  <c:v>0.125</c:v>
                </c:pt>
                <c:pt idx="125">
                  <c:v>0.126</c:v>
                </c:pt>
                <c:pt idx="126">
                  <c:v>0.127</c:v>
                </c:pt>
                <c:pt idx="127">
                  <c:v>0.128</c:v>
                </c:pt>
                <c:pt idx="128">
                  <c:v>0.129</c:v>
                </c:pt>
                <c:pt idx="129">
                  <c:v>0.13</c:v>
                </c:pt>
                <c:pt idx="130">
                  <c:v>0.13100000000000001</c:v>
                </c:pt>
                <c:pt idx="131">
                  <c:v>0.13200000000000001</c:v>
                </c:pt>
                <c:pt idx="132">
                  <c:v>0.13300000000000001</c:v>
                </c:pt>
                <c:pt idx="133">
                  <c:v>0.13400000000000001</c:v>
                </c:pt>
                <c:pt idx="134">
                  <c:v>0.13500000000000001</c:v>
                </c:pt>
                <c:pt idx="135">
                  <c:v>0.13600000000000001</c:v>
                </c:pt>
                <c:pt idx="136">
                  <c:v>0.13700000000000001</c:v>
                </c:pt>
                <c:pt idx="137">
                  <c:v>0.13800000000000001</c:v>
                </c:pt>
                <c:pt idx="138">
                  <c:v>0.13900000000000001</c:v>
                </c:pt>
                <c:pt idx="139">
                  <c:v>0.14000000000000001</c:v>
                </c:pt>
                <c:pt idx="140">
                  <c:v>0.14099999999999999</c:v>
                </c:pt>
                <c:pt idx="141">
                  <c:v>0.14199999999999999</c:v>
                </c:pt>
                <c:pt idx="142">
                  <c:v>0.14299999999999999</c:v>
                </c:pt>
                <c:pt idx="143">
                  <c:v>0.14399999999999999</c:v>
                </c:pt>
                <c:pt idx="144">
                  <c:v>0.14499999999999999</c:v>
                </c:pt>
                <c:pt idx="145">
                  <c:v>0.14599999999999999</c:v>
                </c:pt>
                <c:pt idx="146">
                  <c:v>0.14699999999999999</c:v>
                </c:pt>
                <c:pt idx="147">
                  <c:v>0.14799999999999999</c:v>
                </c:pt>
                <c:pt idx="148">
                  <c:v>0.14899999999999999</c:v>
                </c:pt>
                <c:pt idx="149">
                  <c:v>0.15</c:v>
                </c:pt>
                <c:pt idx="150">
                  <c:v>0.151</c:v>
                </c:pt>
                <c:pt idx="151">
                  <c:v>0.152</c:v>
                </c:pt>
                <c:pt idx="152">
                  <c:v>0.153</c:v>
                </c:pt>
                <c:pt idx="153">
                  <c:v>0.154</c:v>
                </c:pt>
                <c:pt idx="154">
                  <c:v>0.155</c:v>
                </c:pt>
                <c:pt idx="155">
                  <c:v>0.156</c:v>
                </c:pt>
                <c:pt idx="156">
                  <c:v>0.157</c:v>
                </c:pt>
                <c:pt idx="157">
                  <c:v>0.158</c:v>
                </c:pt>
                <c:pt idx="158">
                  <c:v>0.159</c:v>
                </c:pt>
                <c:pt idx="159">
                  <c:v>0.16</c:v>
                </c:pt>
                <c:pt idx="160">
                  <c:v>0.161</c:v>
                </c:pt>
                <c:pt idx="161">
                  <c:v>0.16200000000000001</c:v>
                </c:pt>
                <c:pt idx="162">
                  <c:v>0.16300000000000001</c:v>
                </c:pt>
                <c:pt idx="163">
                  <c:v>0.16400000000000001</c:v>
                </c:pt>
                <c:pt idx="164">
                  <c:v>0.16500000000000001</c:v>
                </c:pt>
                <c:pt idx="165">
                  <c:v>0.16600000000000001</c:v>
                </c:pt>
                <c:pt idx="166">
                  <c:v>0.16700000000000001</c:v>
                </c:pt>
                <c:pt idx="167">
                  <c:v>0.16800000000000001</c:v>
                </c:pt>
                <c:pt idx="168">
                  <c:v>0.16900000000000001</c:v>
                </c:pt>
                <c:pt idx="169">
                  <c:v>0.17</c:v>
                </c:pt>
                <c:pt idx="170">
                  <c:v>0.17100000000000001</c:v>
                </c:pt>
                <c:pt idx="171">
                  <c:v>0.17199999999999999</c:v>
                </c:pt>
                <c:pt idx="172">
                  <c:v>0.17299999999999999</c:v>
                </c:pt>
                <c:pt idx="173">
                  <c:v>0.17399999999999999</c:v>
                </c:pt>
                <c:pt idx="174">
                  <c:v>0.17499999999999999</c:v>
                </c:pt>
                <c:pt idx="175">
                  <c:v>0.17599999999999999</c:v>
                </c:pt>
                <c:pt idx="176">
                  <c:v>0.17699999999999999</c:v>
                </c:pt>
                <c:pt idx="177">
                  <c:v>0.17799999999999999</c:v>
                </c:pt>
                <c:pt idx="178">
                  <c:v>0.17899999999999999</c:v>
                </c:pt>
                <c:pt idx="179">
                  <c:v>0.18</c:v>
                </c:pt>
                <c:pt idx="180">
                  <c:v>0.18099999999999999</c:v>
                </c:pt>
                <c:pt idx="181">
                  <c:v>0.182</c:v>
                </c:pt>
                <c:pt idx="182">
                  <c:v>0.183</c:v>
                </c:pt>
                <c:pt idx="183">
                  <c:v>0.184</c:v>
                </c:pt>
                <c:pt idx="184">
                  <c:v>0.185</c:v>
                </c:pt>
                <c:pt idx="185">
                  <c:v>0.186</c:v>
                </c:pt>
                <c:pt idx="186">
                  <c:v>0.187</c:v>
                </c:pt>
                <c:pt idx="187">
                  <c:v>0.188</c:v>
                </c:pt>
                <c:pt idx="188">
                  <c:v>0.189</c:v>
                </c:pt>
                <c:pt idx="189">
                  <c:v>0.19</c:v>
                </c:pt>
                <c:pt idx="190">
                  <c:v>0.191</c:v>
                </c:pt>
                <c:pt idx="191">
                  <c:v>0.192</c:v>
                </c:pt>
                <c:pt idx="192">
                  <c:v>0.193</c:v>
                </c:pt>
                <c:pt idx="193">
                  <c:v>0.19400000000000001</c:v>
                </c:pt>
                <c:pt idx="194">
                  <c:v>0.19500000000000001</c:v>
                </c:pt>
                <c:pt idx="195">
                  <c:v>0.19600000000000001</c:v>
                </c:pt>
                <c:pt idx="196">
                  <c:v>0.19700000000000001</c:v>
                </c:pt>
                <c:pt idx="197">
                  <c:v>0.19800000000000001</c:v>
                </c:pt>
                <c:pt idx="198">
                  <c:v>0.19900000000000001</c:v>
                </c:pt>
                <c:pt idx="199">
                  <c:v>0.2</c:v>
                </c:pt>
                <c:pt idx="200">
                  <c:v>0.20100000000000001</c:v>
                </c:pt>
                <c:pt idx="201">
                  <c:v>0.20200000000000001</c:v>
                </c:pt>
                <c:pt idx="202">
                  <c:v>0.20300000000000001</c:v>
                </c:pt>
                <c:pt idx="203">
                  <c:v>0.20399999999999999</c:v>
                </c:pt>
                <c:pt idx="204">
                  <c:v>0.20499999999999999</c:v>
                </c:pt>
                <c:pt idx="205">
                  <c:v>0.20599999999999999</c:v>
                </c:pt>
                <c:pt idx="206">
                  <c:v>0.20699999999999999</c:v>
                </c:pt>
                <c:pt idx="207">
                  <c:v>0.20799999999999999</c:v>
                </c:pt>
                <c:pt idx="208">
                  <c:v>0.20899999999999999</c:v>
                </c:pt>
                <c:pt idx="209">
                  <c:v>0.21</c:v>
                </c:pt>
                <c:pt idx="210">
                  <c:v>0.21099999999999999</c:v>
                </c:pt>
                <c:pt idx="211">
                  <c:v>0.21199999999999999</c:v>
                </c:pt>
                <c:pt idx="212">
                  <c:v>0.21299999999999999</c:v>
                </c:pt>
                <c:pt idx="213">
                  <c:v>0.214</c:v>
                </c:pt>
                <c:pt idx="214">
                  <c:v>0.215</c:v>
                </c:pt>
                <c:pt idx="215">
                  <c:v>0.216</c:v>
                </c:pt>
                <c:pt idx="216">
                  <c:v>0.217</c:v>
                </c:pt>
                <c:pt idx="217">
                  <c:v>0.218</c:v>
                </c:pt>
                <c:pt idx="218">
                  <c:v>0.219</c:v>
                </c:pt>
                <c:pt idx="219">
                  <c:v>0.22</c:v>
                </c:pt>
                <c:pt idx="220">
                  <c:v>0.221</c:v>
                </c:pt>
                <c:pt idx="221">
                  <c:v>0.222</c:v>
                </c:pt>
                <c:pt idx="222">
                  <c:v>0.223</c:v>
                </c:pt>
                <c:pt idx="223">
                  <c:v>0.224</c:v>
                </c:pt>
                <c:pt idx="224">
                  <c:v>0.22500000000000001</c:v>
                </c:pt>
                <c:pt idx="225">
                  <c:v>0.22600000000000001</c:v>
                </c:pt>
                <c:pt idx="226">
                  <c:v>0.22700000000000001</c:v>
                </c:pt>
                <c:pt idx="227">
                  <c:v>0.22800000000000001</c:v>
                </c:pt>
                <c:pt idx="228">
                  <c:v>0.22900000000000001</c:v>
                </c:pt>
                <c:pt idx="229">
                  <c:v>0.23</c:v>
                </c:pt>
                <c:pt idx="230">
                  <c:v>0.23100000000000001</c:v>
                </c:pt>
                <c:pt idx="231">
                  <c:v>0.23200000000000001</c:v>
                </c:pt>
                <c:pt idx="232">
                  <c:v>0.23300000000000001</c:v>
                </c:pt>
                <c:pt idx="233">
                  <c:v>0.23400000000000001</c:v>
                </c:pt>
                <c:pt idx="234">
                  <c:v>0.23499999999999999</c:v>
                </c:pt>
                <c:pt idx="235">
                  <c:v>0.23599999999999999</c:v>
                </c:pt>
                <c:pt idx="236">
                  <c:v>0.23699999999999999</c:v>
                </c:pt>
                <c:pt idx="237">
                  <c:v>0.23799999999999999</c:v>
                </c:pt>
                <c:pt idx="238">
                  <c:v>0.23899999999999999</c:v>
                </c:pt>
                <c:pt idx="239">
                  <c:v>0.24</c:v>
                </c:pt>
                <c:pt idx="240">
                  <c:v>0.24099999999999999</c:v>
                </c:pt>
                <c:pt idx="241">
                  <c:v>0.24199999999999999</c:v>
                </c:pt>
                <c:pt idx="242">
                  <c:v>0.24299999999999999</c:v>
                </c:pt>
                <c:pt idx="243">
                  <c:v>0.24399999999999999</c:v>
                </c:pt>
                <c:pt idx="244">
                  <c:v>0.245</c:v>
                </c:pt>
                <c:pt idx="245">
                  <c:v>0.246</c:v>
                </c:pt>
                <c:pt idx="246">
                  <c:v>0.247</c:v>
                </c:pt>
                <c:pt idx="247">
                  <c:v>0.248</c:v>
                </c:pt>
                <c:pt idx="248">
                  <c:v>0.249</c:v>
                </c:pt>
                <c:pt idx="249">
                  <c:v>0.25</c:v>
                </c:pt>
                <c:pt idx="250">
                  <c:v>0.251</c:v>
                </c:pt>
                <c:pt idx="251">
                  <c:v>0.252</c:v>
                </c:pt>
                <c:pt idx="252">
                  <c:v>0.253</c:v>
                </c:pt>
                <c:pt idx="253">
                  <c:v>0.254</c:v>
                </c:pt>
                <c:pt idx="254">
                  <c:v>0.255</c:v>
                </c:pt>
                <c:pt idx="255">
                  <c:v>0.25600000000000001</c:v>
                </c:pt>
                <c:pt idx="256">
                  <c:v>0.25700000000000001</c:v>
                </c:pt>
                <c:pt idx="257">
                  <c:v>0.25800000000000001</c:v>
                </c:pt>
                <c:pt idx="258">
                  <c:v>0.25900000000000001</c:v>
                </c:pt>
                <c:pt idx="259">
                  <c:v>0.26</c:v>
                </c:pt>
                <c:pt idx="260">
                  <c:v>0.26100000000000001</c:v>
                </c:pt>
                <c:pt idx="261">
                  <c:v>0.26200000000000001</c:v>
                </c:pt>
                <c:pt idx="262">
                  <c:v>0.26300000000000001</c:v>
                </c:pt>
                <c:pt idx="263">
                  <c:v>0.26400000000000001</c:v>
                </c:pt>
                <c:pt idx="264">
                  <c:v>0.26500000000000001</c:v>
                </c:pt>
                <c:pt idx="265">
                  <c:v>0.26600000000000001</c:v>
                </c:pt>
                <c:pt idx="266">
                  <c:v>0.26700000000000002</c:v>
                </c:pt>
                <c:pt idx="267">
                  <c:v>0.26800000000000002</c:v>
                </c:pt>
                <c:pt idx="268">
                  <c:v>0.26900000000000002</c:v>
                </c:pt>
                <c:pt idx="269">
                  <c:v>0.27</c:v>
                </c:pt>
                <c:pt idx="270">
                  <c:v>0.27100000000000002</c:v>
                </c:pt>
                <c:pt idx="271">
                  <c:v>0.27200000000000002</c:v>
                </c:pt>
                <c:pt idx="272">
                  <c:v>0.27300000000000002</c:v>
                </c:pt>
                <c:pt idx="273">
                  <c:v>0.27400000000000002</c:v>
                </c:pt>
                <c:pt idx="274">
                  <c:v>0.27500000000000002</c:v>
                </c:pt>
                <c:pt idx="275">
                  <c:v>0.27600000000000002</c:v>
                </c:pt>
                <c:pt idx="276">
                  <c:v>0.27700000000000002</c:v>
                </c:pt>
                <c:pt idx="277">
                  <c:v>0.27800000000000002</c:v>
                </c:pt>
                <c:pt idx="278">
                  <c:v>0.27900000000000003</c:v>
                </c:pt>
                <c:pt idx="279">
                  <c:v>0.28000000000000003</c:v>
                </c:pt>
                <c:pt idx="280">
                  <c:v>0.28100000000000003</c:v>
                </c:pt>
                <c:pt idx="281">
                  <c:v>0.28199999999999997</c:v>
                </c:pt>
                <c:pt idx="282">
                  <c:v>0.28299999999999997</c:v>
                </c:pt>
                <c:pt idx="283">
                  <c:v>0.28399999999999997</c:v>
                </c:pt>
                <c:pt idx="284">
                  <c:v>0.28499999999999998</c:v>
                </c:pt>
                <c:pt idx="285">
                  <c:v>0.28599999999999998</c:v>
                </c:pt>
                <c:pt idx="286">
                  <c:v>0.28699999999999998</c:v>
                </c:pt>
                <c:pt idx="287">
                  <c:v>0.28799999999999998</c:v>
                </c:pt>
                <c:pt idx="288">
                  <c:v>0.28899999999999998</c:v>
                </c:pt>
                <c:pt idx="289">
                  <c:v>0.28999999999999998</c:v>
                </c:pt>
                <c:pt idx="290">
                  <c:v>0.29099999999999998</c:v>
                </c:pt>
                <c:pt idx="291">
                  <c:v>0.29199999999999998</c:v>
                </c:pt>
                <c:pt idx="292">
                  <c:v>0.29299999999999998</c:v>
                </c:pt>
                <c:pt idx="293">
                  <c:v>0.29399999999999998</c:v>
                </c:pt>
                <c:pt idx="294">
                  <c:v>0.29499999999999998</c:v>
                </c:pt>
                <c:pt idx="295">
                  <c:v>0.29599999999999999</c:v>
                </c:pt>
                <c:pt idx="296">
                  <c:v>0.29699999999999999</c:v>
                </c:pt>
                <c:pt idx="297">
                  <c:v>0.29799999999999999</c:v>
                </c:pt>
                <c:pt idx="298">
                  <c:v>0.29899999999999999</c:v>
                </c:pt>
                <c:pt idx="299">
                  <c:v>0.3</c:v>
                </c:pt>
                <c:pt idx="300">
                  <c:v>0.30099999999999999</c:v>
                </c:pt>
                <c:pt idx="301">
                  <c:v>0.30199999999999999</c:v>
                </c:pt>
                <c:pt idx="302">
                  <c:v>0.30299999999999999</c:v>
                </c:pt>
                <c:pt idx="303">
                  <c:v>0.30399999999999999</c:v>
                </c:pt>
                <c:pt idx="304">
                  <c:v>0.30499999999999999</c:v>
                </c:pt>
                <c:pt idx="305">
                  <c:v>0.30599999999999999</c:v>
                </c:pt>
                <c:pt idx="306">
                  <c:v>0.307</c:v>
                </c:pt>
                <c:pt idx="307">
                  <c:v>0.308</c:v>
                </c:pt>
                <c:pt idx="308">
                  <c:v>0.309</c:v>
                </c:pt>
                <c:pt idx="309">
                  <c:v>0.31</c:v>
                </c:pt>
                <c:pt idx="310">
                  <c:v>0.311</c:v>
                </c:pt>
                <c:pt idx="311">
                  <c:v>0.312</c:v>
                </c:pt>
                <c:pt idx="312">
                  <c:v>0.313</c:v>
                </c:pt>
                <c:pt idx="313">
                  <c:v>0.314</c:v>
                </c:pt>
                <c:pt idx="314">
                  <c:v>0.315</c:v>
                </c:pt>
                <c:pt idx="315">
                  <c:v>0.316</c:v>
                </c:pt>
                <c:pt idx="316">
                  <c:v>0.317</c:v>
                </c:pt>
                <c:pt idx="317">
                  <c:v>0.318</c:v>
                </c:pt>
                <c:pt idx="318">
                  <c:v>0.31900000000000001</c:v>
                </c:pt>
                <c:pt idx="319">
                  <c:v>0.32</c:v>
                </c:pt>
                <c:pt idx="320">
                  <c:v>0.32100000000000001</c:v>
                </c:pt>
                <c:pt idx="321">
                  <c:v>0.32200000000000001</c:v>
                </c:pt>
                <c:pt idx="322">
                  <c:v>0.32300000000000001</c:v>
                </c:pt>
                <c:pt idx="323">
                  <c:v>0.32400000000000001</c:v>
                </c:pt>
                <c:pt idx="324">
                  <c:v>0.32500000000000001</c:v>
                </c:pt>
                <c:pt idx="325">
                  <c:v>0.32600000000000001</c:v>
                </c:pt>
                <c:pt idx="326">
                  <c:v>0.32700000000000001</c:v>
                </c:pt>
                <c:pt idx="327">
                  <c:v>0.32800000000000001</c:v>
                </c:pt>
                <c:pt idx="328">
                  <c:v>0.32900000000000001</c:v>
                </c:pt>
                <c:pt idx="329">
                  <c:v>0.33</c:v>
                </c:pt>
                <c:pt idx="330">
                  <c:v>0.33100000000000002</c:v>
                </c:pt>
                <c:pt idx="331">
                  <c:v>0.33200000000000002</c:v>
                </c:pt>
                <c:pt idx="332">
                  <c:v>0.33300000000000002</c:v>
                </c:pt>
                <c:pt idx="333">
                  <c:v>0.33400000000000002</c:v>
                </c:pt>
                <c:pt idx="334">
                  <c:v>0.33500000000000002</c:v>
                </c:pt>
                <c:pt idx="335">
                  <c:v>0.33600000000000002</c:v>
                </c:pt>
                <c:pt idx="336">
                  <c:v>0.33700000000000002</c:v>
                </c:pt>
                <c:pt idx="337">
                  <c:v>0.33800000000000002</c:v>
                </c:pt>
                <c:pt idx="338">
                  <c:v>0.33900000000000002</c:v>
                </c:pt>
                <c:pt idx="339">
                  <c:v>0.34</c:v>
                </c:pt>
                <c:pt idx="340">
                  <c:v>0.34100000000000003</c:v>
                </c:pt>
                <c:pt idx="341">
                  <c:v>0.34200000000000003</c:v>
                </c:pt>
                <c:pt idx="342">
                  <c:v>0.34300000000000003</c:v>
                </c:pt>
                <c:pt idx="343">
                  <c:v>0.34399999999999997</c:v>
                </c:pt>
                <c:pt idx="344">
                  <c:v>0.34499999999999997</c:v>
                </c:pt>
                <c:pt idx="345">
                  <c:v>0.34599999999999997</c:v>
                </c:pt>
                <c:pt idx="346">
                  <c:v>0.34699999999999998</c:v>
                </c:pt>
                <c:pt idx="347">
                  <c:v>0.34799999999999998</c:v>
                </c:pt>
                <c:pt idx="348">
                  <c:v>0.34899999999999998</c:v>
                </c:pt>
                <c:pt idx="349">
                  <c:v>0.35</c:v>
                </c:pt>
                <c:pt idx="350">
                  <c:v>0.35099999999999998</c:v>
                </c:pt>
                <c:pt idx="351">
                  <c:v>0.35199999999999998</c:v>
                </c:pt>
                <c:pt idx="352">
                  <c:v>0.35299999999999998</c:v>
                </c:pt>
                <c:pt idx="353">
                  <c:v>0.35399999999999998</c:v>
                </c:pt>
                <c:pt idx="354">
                  <c:v>0.35499999999999998</c:v>
                </c:pt>
                <c:pt idx="355">
                  <c:v>0.35599999999999998</c:v>
                </c:pt>
                <c:pt idx="356">
                  <c:v>0.35699999999999998</c:v>
                </c:pt>
                <c:pt idx="357">
                  <c:v>0.35799999999999998</c:v>
                </c:pt>
                <c:pt idx="358">
                  <c:v>0.35899999999999999</c:v>
                </c:pt>
                <c:pt idx="359">
                  <c:v>0.36</c:v>
                </c:pt>
                <c:pt idx="360">
                  <c:v>0.36099999999999999</c:v>
                </c:pt>
                <c:pt idx="361">
                  <c:v>0.36199999999999999</c:v>
                </c:pt>
                <c:pt idx="362">
                  <c:v>0.36299999999999999</c:v>
                </c:pt>
                <c:pt idx="363">
                  <c:v>0.36399999999999999</c:v>
                </c:pt>
                <c:pt idx="364">
                  <c:v>0.36499999999999999</c:v>
                </c:pt>
                <c:pt idx="365">
                  <c:v>0.36599999999999999</c:v>
                </c:pt>
                <c:pt idx="366">
                  <c:v>0.36699999999999999</c:v>
                </c:pt>
                <c:pt idx="367">
                  <c:v>0.36799999999999999</c:v>
                </c:pt>
                <c:pt idx="368">
                  <c:v>0.36899999999999999</c:v>
                </c:pt>
                <c:pt idx="369">
                  <c:v>0.37</c:v>
                </c:pt>
                <c:pt idx="370">
                  <c:v>0.371</c:v>
                </c:pt>
                <c:pt idx="371">
                  <c:v>0.372</c:v>
                </c:pt>
                <c:pt idx="372">
                  <c:v>0.373</c:v>
                </c:pt>
                <c:pt idx="373">
                  <c:v>0.374</c:v>
                </c:pt>
                <c:pt idx="374">
                  <c:v>0.375</c:v>
                </c:pt>
                <c:pt idx="375">
                  <c:v>0.376</c:v>
                </c:pt>
                <c:pt idx="376">
                  <c:v>0.377</c:v>
                </c:pt>
                <c:pt idx="377">
                  <c:v>0.378</c:v>
                </c:pt>
                <c:pt idx="378">
                  <c:v>0.379</c:v>
                </c:pt>
                <c:pt idx="379">
                  <c:v>0.38</c:v>
                </c:pt>
                <c:pt idx="380">
                  <c:v>0.38100000000000001</c:v>
                </c:pt>
                <c:pt idx="381">
                  <c:v>0.38200000000000001</c:v>
                </c:pt>
                <c:pt idx="382">
                  <c:v>0.38300000000000001</c:v>
                </c:pt>
                <c:pt idx="383">
                  <c:v>0.38400000000000001</c:v>
                </c:pt>
                <c:pt idx="384">
                  <c:v>0.38500000000000001</c:v>
                </c:pt>
                <c:pt idx="385">
                  <c:v>0.38600000000000001</c:v>
                </c:pt>
                <c:pt idx="386">
                  <c:v>0.38700000000000001</c:v>
                </c:pt>
                <c:pt idx="387">
                  <c:v>0.38800000000000001</c:v>
                </c:pt>
                <c:pt idx="388">
                  <c:v>0.38900000000000001</c:v>
                </c:pt>
                <c:pt idx="389">
                  <c:v>0.39</c:v>
                </c:pt>
                <c:pt idx="390">
                  <c:v>0.39100000000000001</c:v>
                </c:pt>
                <c:pt idx="391">
                  <c:v>0.39200000000000002</c:v>
                </c:pt>
                <c:pt idx="392">
                  <c:v>0.39300000000000002</c:v>
                </c:pt>
                <c:pt idx="393">
                  <c:v>0.39400000000000002</c:v>
                </c:pt>
                <c:pt idx="394">
                  <c:v>0.39500000000000002</c:v>
                </c:pt>
                <c:pt idx="395">
                  <c:v>0.39600000000000002</c:v>
                </c:pt>
                <c:pt idx="396">
                  <c:v>0.39700000000000002</c:v>
                </c:pt>
                <c:pt idx="397">
                  <c:v>0.39800000000000002</c:v>
                </c:pt>
                <c:pt idx="398">
                  <c:v>0.39900000000000002</c:v>
                </c:pt>
                <c:pt idx="399">
                  <c:v>0.4</c:v>
                </c:pt>
                <c:pt idx="400">
                  <c:v>0.40100000000000002</c:v>
                </c:pt>
                <c:pt idx="401">
                  <c:v>0.40200000000000002</c:v>
                </c:pt>
                <c:pt idx="402">
                  <c:v>0.40300000000000002</c:v>
                </c:pt>
                <c:pt idx="403">
                  <c:v>0.40400000000000003</c:v>
                </c:pt>
                <c:pt idx="404">
                  <c:v>0.40500000000000003</c:v>
                </c:pt>
                <c:pt idx="405">
                  <c:v>0.40600000000000003</c:v>
                </c:pt>
                <c:pt idx="406">
                  <c:v>0.40699999999999997</c:v>
                </c:pt>
                <c:pt idx="407">
                  <c:v>0.40799999999999997</c:v>
                </c:pt>
                <c:pt idx="408">
                  <c:v>0.40899999999999997</c:v>
                </c:pt>
                <c:pt idx="409">
                  <c:v>0.41</c:v>
                </c:pt>
                <c:pt idx="410">
                  <c:v>0.41099999999999998</c:v>
                </c:pt>
                <c:pt idx="411">
                  <c:v>0.41199999999999998</c:v>
                </c:pt>
                <c:pt idx="412">
                  <c:v>0.41299999999999998</c:v>
                </c:pt>
                <c:pt idx="413">
                  <c:v>0.41399999999999998</c:v>
                </c:pt>
                <c:pt idx="414">
                  <c:v>0.41499999999999998</c:v>
                </c:pt>
                <c:pt idx="415">
                  <c:v>0.41599999999999998</c:v>
                </c:pt>
                <c:pt idx="416">
                  <c:v>0.41699999999999998</c:v>
                </c:pt>
                <c:pt idx="417">
                  <c:v>0.41799999999999998</c:v>
                </c:pt>
                <c:pt idx="418">
                  <c:v>0.41899999999999998</c:v>
                </c:pt>
                <c:pt idx="419">
                  <c:v>0.42</c:v>
                </c:pt>
                <c:pt idx="420">
                  <c:v>0.42099999999999999</c:v>
                </c:pt>
                <c:pt idx="421">
                  <c:v>0.42199999999999999</c:v>
                </c:pt>
                <c:pt idx="422">
                  <c:v>0.42299999999999999</c:v>
                </c:pt>
                <c:pt idx="423">
                  <c:v>0.42399999999999999</c:v>
                </c:pt>
                <c:pt idx="424">
                  <c:v>0.42499999999999999</c:v>
                </c:pt>
                <c:pt idx="425">
                  <c:v>0.42599999999999999</c:v>
                </c:pt>
                <c:pt idx="426">
                  <c:v>0.42699999999999999</c:v>
                </c:pt>
                <c:pt idx="427">
                  <c:v>0.42799999999999999</c:v>
                </c:pt>
                <c:pt idx="428">
                  <c:v>0.42899999999999999</c:v>
                </c:pt>
                <c:pt idx="429">
                  <c:v>0.43</c:v>
                </c:pt>
                <c:pt idx="430">
                  <c:v>0.43099999999999999</c:v>
                </c:pt>
                <c:pt idx="431">
                  <c:v>0.432</c:v>
                </c:pt>
                <c:pt idx="432">
                  <c:v>0.433</c:v>
                </c:pt>
                <c:pt idx="433">
                  <c:v>0.434</c:v>
                </c:pt>
                <c:pt idx="434">
                  <c:v>0.435</c:v>
                </c:pt>
                <c:pt idx="435">
                  <c:v>0.436</c:v>
                </c:pt>
                <c:pt idx="436">
                  <c:v>0.437</c:v>
                </c:pt>
                <c:pt idx="437">
                  <c:v>0.438</c:v>
                </c:pt>
                <c:pt idx="438">
                  <c:v>0.439</c:v>
                </c:pt>
                <c:pt idx="439">
                  <c:v>0.44</c:v>
                </c:pt>
                <c:pt idx="440">
                  <c:v>0.441</c:v>
                </c:pt>
                <c:pt idx="441">
                  <c:v>0.442</c:v>
                </c:pt>
                <c:pt idx="442">
                  <c:v>0.443</c:v>
                </c:pt>
                <c:pt idx="443">
                  <c:v>0.44400000000000001</c:v>
                </c:pt>
                <c:pt idx="444">
                  <c:v>0.44500000000000001</c:v>
                </c:pt>
                <c:pt idx="445">
                  <c:v>0.44600000000000001</c:v>
                </c:pt>
                <c:pt idx="446">
                  <c:v>0.44700000000000001</c:v>
                </c:pt>
                <c:pt idx="447">
                  <c:v>0.44800000000000001</c:v>
                </c:pt>
                <c:pt idx="448">
                  <c:v>0.44900000000000001</c:v>
                </c:pt>
                <c:pt idx="449">
                  <c:v>0.45</c:v>
                </c:pt>
                <c:pt idx="450">
                  <c:v>0.45100000000000001</c:v>
                </c:pt>
                <c:pt idx="451">
                  <c:v>0.45200000000000001</c:v>
                </c:pt>
                <c:pt idx="452">
                  <c:v>0.45300000000000001</c:v>
                </c:pt>
                <c:pt idx="453">
                  <c:v>0.45400000000000001</c:v>
                </c:pt>
                <c:pt idx="454">
                  <c:v>0.45500000000000002</c:v>
                </c:pt>
                <c:pt idx="455">
                  <c:v>0.45600000000000002</c:v>
                </c:pt>
                <c:pt idx="456">
                  <c:v>0.45700000000000002</c:v>
                </c:pt>
                <c:pt idx="457">
                  <c:v>0.45800000000000002</c:v>
                </c:pt>
                <c:pt idx="458">
                  <c:v>0.45900000000000002</c:v>
                </c:pt>
                <c:pt idx="459">
                  <c:v>0.46</c:v>
                </c:pt>
                <c:pt idx="460">
                  <c:v>0.46100000000000002</c:v>
                </c:pt>
                <c:pt idx="461">
                  <c:v>0.46200000000000002</c:v>
                </c:pt>
                <c:pt idx="462">
                  <c:v>0.46300000000000002</c:v>
                </c:pt>
                <c:pt idx="463">
                  <c:v>0.46400000000000002</c:v>
                </c:pt>
                <c:pt idx="464">
                  <c:v>0.46500000000000002</c:v>
                </c:pt>
                <c:pt idx="465">
                  <c:v>0.46600000000000003</c:v>
                </c:pt>
                <c:pt idx="466">
                  <c:v>0.46700000000000003</c:v>
                </c:pt>
                <c:pt idx="467">
                  <c:v>0.46800000000000003</c:v>
                </c:pt>
                <c:pt idx="468">
                  <c:v>0.46899999999999997</c:v>
                </c:pt>
                <c:pt idx="469">
                  <c:v>0.47</c:v>
                </c:pt>
                <c:pt idx="470">
                  <c:v>0.47099999999999997</c:v>
                </c:pt>
                <c:pt idx="471">
                  <c:v>0.47199999999999998</c:v>
                </c:pt>
                <c:pt idx="472">
                  <c:v>0.47299999999999998</c:v>
                </c:pt>
                <c:pt idx="473">
                  <c:v>0.47399999999999998</c:v>
                </c:pt>
                <c:pt idx="474">
                  <c:v>0.47499999999999998</c:v>
                </c:pt>
                <c:pt idx="475">
                  <c:v>0.47599999999999998</c:v>
                </c:pt>
                <c:pt idx="476">
                  <c:v>0.47699999999999998</c:v>
                </c:pt>
                <c:pt idx="477">
                  <c:v>0.47799999999999998</c:v>
                </c:pt>
                <c:pt idx="478">
                  <c:v>0.47899999999999998</c:v>
                </c:pt>
                <c:pt idx="479">
                  <c:v>0.48</c:v>
                </c:pt>
                <c:pt idx="480">
                  <c:v>0.48099999999999998</c:v>
                </c:pt>
                <c:pt idx="481">
                  <c:v>0.48199999999999998</c:v>
                </c:pt>
                <c:pt idx="482">
                  <c:v>0.48299999999999998</c:v>
                </c:pt>
                <c:pt idx="483">
                  <c:v>0.48399999999999999</c:v>
                </c:pt>
                <c:pt idx="484">
                  <c:v>0.48499999999999999</c:v>
                </c:pt>
                <c:pt idx="485">
                  <c:v>0.48599999999999999</c:v>
                </c:pt>
                <c:pt idx="486">
                  <c:v>0.48699999999999999</c:v>
                </c:pt>
                <c:pt idx="487">
                  <c:v>0.48799999999999999</c:v>
                </c:pt>
                <c:pt idx="488">
                  <c:v>0.48899999999999999</c:v>
                </c:pt>
                <c:pt idx="489">
                  <c:v>0.49</c:v>
                </c:pt>
                <c:pt idx="490">
                  <c:v>0.49099999999999999</c:v>
                </c:pt>
                <c:pt idx="491">
                  <c:v>0.49199999999999999</c:v>
                </c:pt>
                <c:pt idx="492">
                  <c:v>0.49299999999999999</c:v>
                </c:pt>
                <c:pt idx="493">
                  <c:v>0.49399999999999999</c:v>
                </c:pt>
                <c:pt idx="494">
                  <c:v>0.495</c:v>
                </c:pt>
                <c:pt idx="495">
                  <c:v>0.496</c:v>
                </c:pt>
                <c:pt idx="496">
                  <c:v>0.497</c:v>
                </c:pt>
                <c:pt idx="497">
                  <c:v>0.498</c:v>
                </c:pt>
                <c:pt idx="498">
                  <c:v>0.499</c:v>
                </c:pt>
                <c:pt idx="499">
                  <c:v>0.5</c:v>
                </c:pt>
                <c:pt idx="500">
                  <c:v>0.501</c:v>
                </c:pt>
                <c:pt idx="501">
                  <c:v>0.502</c:v>
                </c:pt>
                <c:pt idx="502">
                  <c:v>0.503</c:v>
                </c:pt>
                <c:pt idx="503">
                  <c:v>0.504</c:v>
                </c:pt>
                <c:pt idx="504">
                  <c:v>0.505</c:v>
                </c:pt>
                <c:pt idx="505">
                  <c:v>0.50600000000000001</c:v>
                </c:pt>
                <c:pt idx="506">
                  <c:v>0.50700000000000001</c:v>
                </c:pt>
                <c:pt idx="507">
                  <c:v>0.50800000000000001</c:v>
                </c:pt>
                <c:pt idx="508">
                  <c:v>0.50900000000000001</c:v>
                </c:pt>
                <c:pt idx="509">
                  <c:v>0.51</c:v>
                </c:pt>
                <c:pt idx="510">
                  <c:v>0.51100000000000001</c:v>
                </c:pt>
                <c:pt idx="511">
                  <c:v>0.51200000000000001</c:v>
                </c:pt>
                <c:pt idx="512">
                  <c:v>0.51300000000000001</c:v>
                </c:pt>
                <c:pt idx="513">
                  <c:v>0.51400000000000001</c:v>
                </c:pt>
                <c:pt idx="514">
                  <c:v>0.51500000000000001</c:v>
                </c:pt>
                <c:pt idx="515">
                  <c:v>0.51600000000000001</c:v>
                </c:pt>
                <c:pt idx="516">
                  <c:v>0.51700000000000002</c:v>
                </c:pt>
                <c:pt idx="517">
                  <c:v>0.51800000000000002</c:v>
                </c:pt>
                <c:pt idx="518">
                  <c:v>0.51900000000000002</c:v>
                </c:pt>
                <c:pt idx="519">
                  <c:v>0.52</c:v>
                </c:pt>
                <c:pt idx="520">
                  <c:v>0.52100000000000002</c:v>
                </c:pt>
                <c:pt idx="521">
                  <c:v>0.52200000000000002</c:v>
                </c:pt>
                <c:pt idx="522">
                  <c:v>0.52300000000000002</c:v>
                </c:pt>
                <c:pt idx="523">
                  <c:v>0.52400000000000002</c:v>
                </c:pt>
                <c:pt idx="524">
                  <c:v>0.52500000000000002</c:v>
                </c:pt>
                <c:pt idx="525">
                  <c:v>0.52600000000000002</c:v>
                </c:pt>
                <c:pt idx="526">
                  <c:v>0.52700000000000002</c:v>
                </c:pt>
                <c:pt idx="527">
                  <c:v>0.52800000000000002</c:v>
                </c:pt>
                <c:pt idx="528">
                  <c:v>0.52900000000000003</c:v>
                </c:pt>
                <c:pt idx="529">
                  <c:v>0.53</c:v>
                </c:pt>
                <c:pt idx="530">
                  <c:v>0.53100000000000003</c:v>
                </c:pt>
                <c:pt idx="531">
                  <c:v>0.53200000000000003</c:v>
                </c:pt>
                <c:pt idx="532">
                  <c:v>0.53300000000000003</c:v>
                </c:pt>
                <c:pt idx="533">
                  <c:v>0.53400000000000003</c:v>
                </c:pt>
                <c:pt idx="534">
                  <c:v>0.53500000000000003</c:v>
                </c:pt>
                <c:pt idx="535">
                  <c:v>0.53600000000000003</c:v>
                </c:pt>
                <c:pt idx="536">
                  <c:v>0.53700000000000003</c:v>
                </c:pt>
                <c:pt idx="537">
                  <c:v>0.53800000000000003</c:v>
                </c:pt>
                <c:pt idx="538">
                  <c:v>0.53900000000000003</c:v>
                </c:pt>
                <c:pt idx="539">
                  <c:v>0.54</c:v>
                </c:pt>
                <c:pt idx="540">
                  <c:v>0.54100000000000004</c:v>
                </c:pt>
                <c:pt idx="541">
                  <c:v>0.54200000000000004</c:v>
                </c:pt>
                <c:pt idx="542">
                  <c:v>0.54300000000000004</c:v>
                </c:pt>
                <c:pt idx="543">
                  <c:v>0.54400000000000004</c:v>
                </c:pt>
                <c:pt idx="544">
                  <c:v>0.54500000000000004</c:v>
                </c:pt>
                <c:pt idx="545">
                  <c:v>0.54600000000000004</c:v>
                </c:pt>
                <c:pt idx="546">
                  <c:v>0.54700000000000004</c:v>
                </c:pt>
                <c:pt idx="547">
                  <c:v>0.54800000000000004</c:v>
                </c:pt>
                <c:pt idx="548">
                  <c:v>0.54900000000000004</c:v>
                </c:pt>
                <c:pt idx="549">
                  <c:v>0.55000000000000004</c:v>
                </c:pt>
                <c:pt idx="550">
                  <c:v>0.55100000000000005</c:v>
                </c:pt>
                <c:pt idx="551">
                  <c:v>0.55200000000000005</c:v>
                </c:pt>
                <c:pt idx="552">
                  <c:v>0.55300000000000005</c:v>
                </c:pt>
                <c:pt idx="553">
                  <c:v>0.55400000000000005</c:v>
                </c:pt>
                <c:pt idx="554">
                  <c:v>0.55500000000000005</c:v>
                </c:pt>
                <c:pt idx="555">
                  <c:v>0.55600000000000005</c:v>
                </c:pt>
                <c:pt idx="556">
                  <c:v>0.55700000000000005</c:v>
                </c:pt>
                <c:pt idx="557">
                  <c:v>0.55800000000000005</c:v>
                </c:pt>
                <c:pt idx="558">
                  <c:v>0.55900000000000005</c:v>
                </c:pt>
                <c:pt idx="559">
                  <c:v>0.56000000000000005</c:v>
                </c:pt>
                <c:pt idx="560">
                  <c:v>0.56100000000000005</c:v>
                </c:pt>
                <c:pt idx="561">
                  <c:v>0.56200000000000006</c:v>
                </c:pt>
                <c:pt idx="562">
                  <c:v>0.56299999999999994</c:v>
                </c:pt>
                <c:pt idx="563">
                  <c:v>0.56399999999999995</c:v>
                </c:pt>
                <c:pt idx="564">
                  <c:v>0.56499999999999995</c:v>
                </c:pt>
                <c:pt idx="565">
                  <c:v>0.56599999999999995</c:v>
                </c:pt>
                <c:pt idx="566">
                  <c:v>0.56699999999999995</c:v>
                </c:pt>
                <c:pt idx="567">
                  <c:v>0.56799999999999995</c:v>
                </c:pt>
                <c:pt idx="568">
                  <c:v>0.56899999999999995</c:v>
                </c:pt>
                <c:pt idx="569">
                  <c:v>0.56999999999999995</c:v>
                </c:pt>
                <c:pt idx="570">
                  <c:v>0.57099999999999995</c:v>
                </c:pt>
                <c:pt idx="571">
                  <c:v>0.57199999999999995</c:v>
                </c:pt>
                <c:pt idx="572">
                  <c:v>0.57299999999999995</c:v>
                </c:pt>
                <c:pt idx="573">
                  <c:v>0.57399999999999995</c:v>
                </c:pt>
                <c:pt idx="574">
                  <c:v>0.57499999999999996</c:v>
                </c:pt>
                <c:pt idx="575">
                  <c:v>0.57599999999999996</c:v>
                </c:pt>
                <c:pt idx="576">
                  <c:v>0.57699999999999996</c:v>
                </c:pt>
                <c:pt idx="577">
                  <c:v>0.57799999999999996</c:v>
                </c:pt>
                <c:pt idx="578">
                  <c:v>0.57899999999999996</c:v>
                </c:pt>
                <c:pt idx="579">
                  <c:v>0.57999999999999996</c:v>
                </c:pt>
                <c:pt idx="580">
                  <c:v>0.58099999999999996</c:v>
                </c:pt>
                <c:pt idx="581">
                  <c:v>0.58199999999999996</c:v>
                </c:pt>
                <c:pt idx="582">
                  <c:v>0.58299999999999996</c:v>
                </c:pt>
                <c:pt idx="583">
                  <c:v>0.58399999999999996</c:v>
                </c:pt>
                <c:pt idx="584">
                  <c:v>0.58499999999999996</c:v>
                </c:pt>
                <c:pt idx="585">
                  <c:v>0.58599999999999997</c:v>
                </c:pt>
                <c:pt idx="586">
                  <c:v>0.58699999999999997</c:v>
                </c:pt>
                <c:pt idx="587">
                  <c:v>0.58799999999999997</c:v>
                </c:pt>
                <c:pt idx="588">
                  <c:v>0.58899999999999997</c:v>
                </c:pt>
                <c:pt idx="589">
                  <c:v>0.59</c:v>
                </c:pt>
                <c:pt idx="590">
                  <c:v>0.59099999999999997</c:v>
                </c:pt>
                <c:pt idx="591">
                  <c:v>0.59199999999999997</c:v>
                </c:pt>
                <c:pt idx="592">
                  <c:v>0.59299999999999997</c:v>
                </c:pt>
                <c:pt idx="593">
                  <c:v>0.59399999999999997</c:v>
                </c:pt>
                <c:pt idx="594">
                  <c:v>0.59499999999999997</c:v>
                </c:pt>
                <c:pt idx="595">
                  <c:v>0.59599999999999997</c:v>
                </c:pt>
                <c:pt idx="596">
                  <c:v>0.59699999999999998</c:v>
                </c:pt>
                <c:pt idx="597">
                  <c:v>0.59799999999999998</c:v>
                </c:pt>
                <c:pt idx="598">
                  <c:v>0.59899999999999998</c:v>
                </c:pt>
                <c:pt idx="599">
                  <c:v>0.6</c:v>
                </c:pt>
                <c:pt idx="600">
                  <c:v>0.60099999999999998</c:v>
                </c:pt>
                <c:pt idx="601">
                  <c:v>0.60199999999999998</c:v>
                </c:pt>
                <c:pt idx="602">
                  <c:v>0.60299999999999998</c:v>
                </c:pt>
                <c:pt idx="603">
                  <c:v>0.60399999999999998</c:v>
                </c:pt>
                <c:pt idx="604">
                  <c:v>0.60499999999999998</c:v>
                </c:pt>
                <c:pt idx="605">
                  <c:v>0.60599999999999998</c:v>
                </c:pt>
                <c:pt idx="606">
                  <c:v>0.60699999999999998</c:v>
                </c:pt>
                <c:pt idx="607">
                  <c:v>0.60799999999999998</c:v>
                </c:pt>
                <c:pt idx="608">
                  <c:v>0.60899999999999999</c:v>
                </c:pt>
                <c:pt idx="609">
                  <c:v>0.61</c:v>
                </c:pt>
                <c:pt idx="610">
                  <c:v>0.61099999999999999</c:v>
                </c:pt>
                <c:pt idx="611">
                  <c:v>0.61199999999999999</c:v>
                </c:pt>
                <c:pt idx="612">
                  <c:v>0.61299999999999999</c:v>
                </c:pt>
                <c:pt idx="613">
                  <c:v>0.61399999999999999</c:v>
                </c:pt>
                <c:pt idx="614">
                  <c:v>0.61499999999999999</c:v>
                </c:pt>
                <c:pt idx="615">
                  <c:v>0.61599999999999999</c:v>
                </c:pt>
                <c:pt idx="616">
                  <c:v>0.61699999999999999</c:v>
                </c:pt>
                <c:pt idx="617">
                  <c:v>0.61799999999999999</c:v>
                </c:pt>
                <c:pt idx="618">
                  <c:v>0.61899999999999999</c:v>
                </c:pt>
                <c:pt idx="619">
                  <c:v>0.62</c:v>
                </c:pt>
                <c:pt idx="620">
                  <c:v>0.621</c:v>
                </c:pt>
                <c:pt idx="621">
                  <c:v>0.622</c:v>
                </c:pt>
                <c:pt idx="622">
                  <c:v>0.623</c:v>
                </c:pt>
                <c:pt idx="623">
                  <c:v>0.624</c:v>
                </c:pt>
                <c:pt idx="624">
                  <c:v>0.625</c:v>
                </c:pt>
                <c:pt idx="625">
                  <c:v>0.626</c:v>
                </c:pt>
                <c:pt idx="626">
                  <c:v>0.627</c:v>
                </c:pt>
                <c:pt idx="627">
                  <c:v>0.628</c:v>
                </c:pt>
                <c:pt idx="628">
                  <c:v>0.629</c:v>
                </c:pt>
                <c:pt idx="629">
                  <c:v>0.63</c:v>
                </c:pt>
                <c:pt idx="630">
                  <c:v>0.63100000000000001</c:v>
                </c:pt>
                <c:pt idx="631">
                  <c:v>0.63200000000000001</c:v>
                </c:pt>
                <c:pt idx="632">
                  <c:v>0.63300000000000001</c:v>
                </c:pt>
                <c:pt idx="633">
                  <c:v>0.63400000000000001</c:v>
                </c:pt>
                <c:pt idx="634">
                  <c:v>0.63500000000000001</c:v>
                </c:pt>
                <c:pt idx="635">
                  <c:v>0.63600000000000001</c:v>
                </c:pt>
                <c:pt idx="636">
                  <c:v>0.63700000000000001</c:v>
                </c:pt>
                <c:pt idx="637">
                  <c:v>0.63800000000000001</c:v>
                </c:pt>
                <c:pt idx="638">
                  <c:v>0.63900000000000001</c:v>
                </c:pt>
                <c:pt idx="639">
                  <c:v>0.64</c:v>
                </c:pt>
                <c:pt idx="640">
                  <c:v>0.64100000000000001</c:v>
                </c:pt>
                <c:pt idx="641">
                  <c:v>0.64200000000000002</c:v>
                </c:pt>
                <c:pt idx="642">
                  <c:v>0.64300000000000002</c:v>
                </c:pt>
                <c:pt idx="643">
                  <c:v>0.64400000000000002</c:v>
                </c:pt>
                <c:pt idx="644">
                  <c:v>0.64500000000000002</c:v>
                </c:pt>
                <c:pt idx="645">
                  <c:v>0.64600000000000002</c:v>
                </c:pt>
                <c:pt idx="646">
                  <c:v>0.64700000000000002</c:v>
                </c:pt>
                <c:pt idx="647">
                  <c:v>0.64800000000000002</c:v>
                </c:pt>
                <c:pt idx="648">
                  <c:v>0.64900000000000002</c:v>
                </c:pt>
                <c:pt idx="649">
                  <c:v>0.65</c:v>
                </c:pt>
                <c:pt idx="650">
                  <c:v>0.65100000000000002</c:v>
                </c:pt>
                <c:pt idx="651">
                  <c:v>0.65200000000000002</c:v>
                </c:pt>
                <c:pt idx="652">
                  <c:v>0.65300000000000002</c:v>
                </c:pt>
                <c:pt idx="653">
                  <c:v>0.65400000000000003</c:v>
                </c:pt>
                <c:pt idx="654">
                  <c:v>0.65500000000000003</c:v>
                </c:pt>
                <c:pt idx="655">
                  <c:v>0.65600000000000003</c:v>
                </c:pt>
                <c:pt idx="656">
                  <c:v>0.65700000000000003</c:v>
                </c:pt>
                <c:pt idx="657">
                  <c:v>0.65800000000000003</c:v>
                </c:pt>
                <c:pt idx="658">
                  <c:v>0.65900000000000003</c:v>
                </c:pt>
                <c:pt idx="659">
                  <c:v>0.66</c:v>
                </c:pt>
                <c:pt idx="660">
                  <c:v>0.66100000000000003</c:v>
                </c:pt>
                <c:pt idx="661">
                  <c:v>0.66200000000000003</c:v>
                </c:pt>
                <c:pt idx="662">
                  <c:v>0.66300000000000003</c:v>
                </c:pt>
                <c:pt idx="663">
                  <c:v>0.66400000000000003</c:v>
                </c:pt>
                <c:pt idx="664">
                  <c:v>0.66500000000000004</c:v>
                </c:pt>
                <c:pt idx="665">
                  <c:v>0.66600000000000004</c:v>
                </c:pt>
                <c:pt idx="666">
                  <c:v>0.66700000000000004</c:v>
                </c:pt>
                <c:pt idx="667">
                  <c:v>0.66800000000000004</c:v>
                </c:pt>
                <c:pt idx="668">
                  <c:v>0.66900000000000004</c:v>
                </c:pt>
                <c:pt idx="669">
                  <c:v>0.67</c:v>
                </c:pt>
                <c:pt idx="670">
                  <c:v>0.67100000000000004</c:v>
                </c:pt>
                <c:pt idx="671">
                  <c:v>0.67200000000000004</c:v>
                </c:pt>
                <c:pt idx="672">
                  <c:v>0.67300000000000004</c:v>
                </c:pt>
                <c:pt idx="673">
                  <c:v>0.67400000000000004</c:v>
                </c:pt>
                <c:pt idx="674">
                  <c:v>0.67500000000000004</c:v>
                </c:pt>
                <c:pt idx="675">
                  <c:v>0.67600000000000005</c:v>
                </c:pt>
                <c:pt idx="676">
                  <c:v>0.67700000000000005</c:v>
                </c:pt>
                <c:pt idx="677">
                  <c:v>0.67800000000000005</c:v>
                </c:pt>
                <c:pt idx="678">
                  <c:v>0.67900000000000005</c:v>
                </c:pt>
                <c:pt idx="679">
                  <c:v>0.68</c:v>
                </c:pt>
                <c:pt idx="680">
                  <c:v>0.68100000000000005</c:v>
                </c:pt>
                <c:pt idx="681">
                  <c:v>0.68200000000000005</c:v>
                </c:pt>
                <c:pt idx="682">
                  <c:v>0.68300000000000005</c:v>
                </c:pt>
                <c:pt idx="683">
                  <c:v>0.68400000000000005</c:v>
                </c:pt>
                <c:pt idx="684">
                  <c:v>0.68500000000000005</c:v>
                </c:pt>
                <c:pt idx="685">
                  <c:v>0.68600000000000005</c:v>
                </c:pt>
                <c:pt idx="686">
                  <c:v>0.68700000000000006</c:v>
                </c:pt>
                <c:pt idx="687">
                  <c:v>0.68799999999999994</c:v>
                </c:pt>
                <c:pt idx="688">
                  <c:v>0.68899999999999995</c:v>
                </c:pt>
                <c:pt idx="689">
                  <c:v>0.69</c:v>
                </c:pt>
                <c:pt idx="690">
                  <c:v>0.69099999999999995</c:v>
                </c:pt>
                <c:pt idx="691">
                  <c:v>0.69199999999999995</c:v>
                </c:pt>
                <c:pt idx="692">
                  <c:v>0.69299999999999995</c:v>
                </c:pt>
                <c:pt idx="693">
                  <c:v>0.69399999999999995</c:v>
                </c:pt>
                <c:pt idx="694">
                  <c:v>0.69499999999999995</c:v>
                </c:pt>
                <c:pt idx="695">
                  <c:v>0.69599999999999995</c:v>
                </c:pt>
                <c:pt idx="696">
                  <c:v>0.69699999999999995</c:v>
                </c:pt>
                <c:pt idx="697">
                  <c:v>0.69799999999999995</c:v>
                </c:pt>
                <c:pt idx="698">
                  <c:v>0.69899999999999995</c:v>
                </c:pt>
                <c:pt idx="699">
                  <c:v>0.7</c:v>
                </c:pt>
                <c:pt idx="700">
                  <c:v>0.70099999999999996</c:v>
                </c:pt>
                <c:pt idx="701">
                  <c:v>0.70199999999999996</c:v>
                </c:pt>
                <c:pt idx="702">
                  <c:v>0.70299999999999996</c:v>
                </c:pt>
                <c:pt idx="703">
                  <c:v>0.70399999999999996</c:v>
                </c:pt>
                <c:pt idx="704">
                  <c:v>0.70499999999999996</c:v>
                </c:pt>
                <c:pt idx="705">
                  <c:v>0.70599999999999996</c:v>
                </c:pt>
                <c:pt idx="706">
                  <c:v>0.70699999999999996</c:v>
                </c:pt>
                <c:pt idx="707">
                  <c:v>0.70799999999999996</c:v>
                </c:pt>
                <c:pt idx="708">
                  <c:v>0.70899999999999996</c:v>
                </c:pt>
                <c:pt idx="709">
                  <c:v>0.71</c:v>
                </c:pt>
                <c:pt idx="710">
                  <c:v>0.71099999999999997</c:v>
                </c:pt>
                <c:pt idx="711">
                  <c:v>0.71199999999999997</c:v>
                </c:pt>
                <c:pt idx="712">
                  <c:v>0.71299999999999997</c:v>
                </c:pt>
                <c:pt idx="713">
                  <c:v>0.71399999999999997</c:v>
                </c:pt>
                <c:pt idx="714">
                  <c:v>0.71499999999999997</c:v>
                </c:pt>
                <c:pt idx="715">
                  <c:v>0.71599999999999997</c:v>
                </c:pt>
                <c:pt idx="716">
                  <c:v>0.71699999999999997</c:v>
                </c:pt>
                <c:pt idx="717">
                  <c:v>0.71799999999999997</c:v>
                </c:pt>
                <c:pt idx="718">
                  <c:v>0.71899999999999997</c:v>
                </c:pt>
                <c:pt idx="719">
                  <c:v>0.72</c:v>
                </c:pt>
                <c:pt idx="720">
                  <c:v>0.72099999999999997</c:v>
                </c:pt>
                <c:pt idx="721">
                  <c:v>0.72199999999999998</c:v>
                </c:pt>
                <c:pt idx="722">
                  <c:v>0.72299999999999998</c:v>
                </c:pt>
                <c:pt idx="723">
                  <c:v>0.72399999999999998</c:v>
                </c:pt>
                <c:pt idx="724">
                  <c:v>0.72499999999999998</c:v>
                </c:pt>
                <c:pt idx="725">
                  <c:v>0.72599999999999998</c:v>
                </c:pt>
                <c:pt idx="726">
                  <c:v>0.72699999999999998</c:v>
                </c:pt>
                <c:pt idx="727">
                  <c:v>0.72799999999999998</c:v>
                </c:pt>
                <c:pt idx="728">
                  <c:v>0.72899999999999998</c:v>
                </c:pt>
                <c:pt idx="729">
                  <c:v>0.73</c:v>
                </c:pt>
                <c:pt idx="730">
                  <c:v>0.73099999999999998</c:v>
                </c:pt>
                <c:pt idx="731">
                  <c:v>0.73199999999999998</c:v>
                </c:pt>
                <c:pt idx="732">
                  <c:v>0.73299999999999998</c:v>
                </c:pt>
                <c:pt idx="733">
                  <c:v>0.73399999999999999</c:v>
                </c:pt>
                <c:pt idx="734">
                  <c:v>0.73499999999999999</c:v>
                </c:pt>
                <c:pt idx="735">
                  <c:v>0.73599999999999999</c:v>
                </c:pt>
                <c:pt idx="736">
                  <c:v>0.73699999999999999</c:v>
                </c:pt>
                <c:pt idx="737">
                  <c:v>0.73799999999999999</c:v>
                </c:pt>
                <c:pt idx="738">
                  <c:v>0.73899999999999999</c:v>
                </c:pt>
                <c:pt idx="739">
                  <c:v>0.74</c:v>
                </c:pt>
                <c:pt idx="740">
                  <c:v>0.74099999999999999</c:v>
                </c:pt>
                <c:pt idx="741">
                  <c:v>0.74199999999999999</c:v>
                </c:pt>
                <c:pt idx="742">
                  <c:v>0.74299999999999999</c:v>
                </c:pt>
                <c:pt idx="743">
                  <c:v>0.74399999999999999</c:v>
                </c:pt>
                <c:pt idx="744">
                  <c:v>0.745</c:v>
                </c:pt>
                <c:pt idx="745">
                  <c:v>0.746</c:v>
                </c:pt>
                <c:pt idx="746">
                  <c:v>0.747</c:v>
                </c:pt>
                <c:pt idx="747">
                  <c:v>0.748</c:v>
                </c:pt>
                <c:pt idx="748">
                  <c:v>0.749</c:v>
                </c:pt>
                <c:pt idx="749">
                  <c:v>0.75</c:v>
                </c:pt>
                <c:pt idx="750">
                  <c:v>0.751</c:v>
                </c:pt>
                <c:pt idx="751">
                  <c:v>0.752</c:v>
                </c:pt>
                <c:pt idx="752">
                  <c:v>0.753</c:v>
                </c:pt>
                <c:pt idx="753">
                  <c:v>0.754</c:v>
                </c:pt>
                <c:pt idx="754">
                  <c:v>0.755</c:v>
                </c:pt>
                <c:pt idx="755">
                  <c:v>0.75600000000000001</c:v>
                </c:pt>
                <c:pt idx="756">
                  <c:v>0.75700000000000001</c:v>
                </c:pt>
                <c:pt idx="757">
                  <c:v>0.75800000000000001</c:v>
                </c:pt>
                <c:pt idx="758">
                  <c:v>0.75900000000000001</c:v>
                </c:pt>
                <c:pt idx="759">
                  <c:v>0.76</c:v>
                </c:pt>
                <c:pt idx="760">
                  <c:v>0.76100000000000001</c:v>
                </c:pt>
                <c:pt idx="761">
                  <c:v>0.76200000000000001</c:v>
                </c:pt>
                <c:pt idx="762">
                  <c:v>0.76300000000000001</c:v>
                </c:pt>
                <c:pt idx="763">
                  <c:v>0.76400000000000001</c:v>
                </c:pt>
                <c:pt idx="764">
                  <c:v>0.76500000000000001</c:v>
                </c:pt>
                <c:pt idx="765">
                  <c:v>0.76600000000000001</c:v>
                </c:pt>
                <c:pt idx="766">
                  <c:v>0.76700000000000002</c:v>
                </c:pt>
                <c:pt idx="767">
                  <c:v>0.76800000000000002</c:v>
                </c:pt>
                <c:pt idx="768">
                  <c:v>0.76900000000000002</c:v>
                </c:pt>
                <c:pt idx="769">
                  <c:v>0.77</c:v>
                </c:pt>
                <c:pt idx="770">
                  <c:v>0.77100000000000002</c:v>
                </c:pt>
                <c:pt idx="771">
                  <c:v>0.77200000000000002</c:v>
                </c:pt>
                <c:pt idx="772">
                  <c:v>0.77300000000000002</c:v>
                </c:pt>
                <c:pt idx="773">
                  <c:v>0.77400000000000002</c:v>
                </c:pt>
                <c:pt idx="774">
                  <c:v>0.77500000000000002</c:v>
                </c:pt>
                <c:pt idx="775">
                  <c:v>0.77600000000000002</c:v>
                </c:pt>
                <c:pt idx="776">
                  <c:v>0.77700000000000002</c:v>
                </c:pt>
                <c:pt idx="777">
                  <c:v>0.77800000000000002</c:v>
                </c:pt>
                <c:pt idx="778">
                  <c:v>0.77900000000000003</c:v>
                </c:pt>
                <c:pt idx="779">
                  <c:v>0.78</c:v>
                </c:pt>
                <c:pt idx="780">
                  <c:v>0.78100000000000003</c:v>
                </c:pt>
                <c:pt idx="781">
                  <c:v>0.78200000000000003</c:v>
                </c:pt>
                <c:pt idx="782">
                  <c:v>0.78300000000000003</c:v>
                </c:pt>
                <c:pt idx="783">
                  <c:v>0.78400000000000003</c:v>
                </c:pt>
                <c:pt idx="784">
                  <c:v>0.78500000000000003</c:v>
                </c:pt>
                <c:pt idx="785">
                  <c:v>0.78600000000000003</c:v>
                </c:pt>
                <c:pt idx="786">
                  <c:v>0.78700000000000003</c:v>
                </c:pt>
                <c:pt idx="787">
                  <c:v>0.78800000000000003</c:v>
                </c:pt>
                <c:pt idx="788">
                  <c:v>0.78900000000000003</c:v>
                </c:pt>
                <c:pt idx="789">
                  <c:v>0.79</c:v>
                </c:pt>
                <c:pt idx="790">
                  <c:v>0.79100000000000004</c:v>
                </c:pt>
                <c:pt idx="791">
                  <c:v>0.79200000000000004</c:v>
                </c:pt>
                <c:pt idx="792">
                  <c:v>0.79300000000000004</c:v>
                </c:pt>
                <c:pt idx="793">
                  <c:v>0.79400000000000004</c:v>
                </c:pt>
                <c:pt idx="794">
                  <c:v>0.79500000000000004</c:v>
                </c:pt>
                <c:pt idx="795">
                  <c:v>0.79600000000000004</c:v>
                </c:pt>
                <c:pt idx="796">
                  <c:v>0.79700000000000004</c:v>
                </c:pt>
                <c:pt idx="797">
                  <c:v>0.79800000000000004</c:v>
                </c:pt>
                <c:pt idx="798">
                  <c:v>0.79900000000000004</c:v>
                </c:pt>
                <c:pt idx="799">
                  <c:v>0.8</c:v>
                </c:pt>
                <c:pt idx="800">
                  <c:v>0.80100000000000005</c:v>
                </c:pt>
                <c:pt idx="801">
                  <c:v>0.80200000000000005</c:v>
                </c:pt>
                <c:pt idx="802">
                  <c:v>0.80300000000000005</c:v>
                </c:pt>
                <c:pt idx="803">
                  <c:v>0.80400000000000005</c:v>
                </c:pt>
                <c:pt idx="804">
                  <c:v>0.80500000000000005</c:v>
                </c:pt>
                <c:pt idx="805">
                  <c:v>0.80600000000000005</c:v>
                </c:pt>
                <c:pt idx="806">
                  <c:v>0.80700000000000005</c:v>
                </c:pt>
                <c:pt idx="807">
                  <c:v>0.80800000000000005</c:v>
                </c:pt>
                <c:pt idx="808">
                  <c:v>0.80900000000000005</c:v>
                </c:pt>
                <c:pt idx="809">
                  <c:v>0.81</c:v>
                </c:pt>
                <c:pt idx="810">
                  <c:v>0.81100000000000005</c:v>
                </c:pt>
                <c:pt idx="811">
                  <c:v>0.81200000000000006</c:v>
                </c:pt>
                <c:pt idx="812">
                  <c:v>0.81299999999999994</c:v>
                </c:pt>
                <c:pt idx="813">
                  <c:v>0.81399999999999995</c:v>
                </c:pt>
                <c:pt idx="814">
                  <c:v>0.81499999999999995</c:v>
                </c:pt>
                <c:pt idx="815">
                  <c:v>0.81599999999999995</c:v>
                </c:pt>
                <c:pt idx="816">
                  <c:v>0.81699999999999995</c:v>
                </c:pt>
                <c:pt idx="817">
                  <c:v>0.81799999999999995</c:v>
                </c:pt>
                <c:pt idx="818">
                  <c:v>0.81899999999999995</c:v>
                </c:pt>
                <c:pt idx="819">
                  <c:v>0.82</c:v>
                </c:pt>
                <c:pt idx="820">
                  <c:v>0.82099999999999995</c:v>
                </c:pt>
                <c:pt idx="821">
                  <c:v>0.82199999999999995</c:v>
                </c:pt>
                <c:pt idx="822">
                  <c:v>0.82299999999999995</c:v>
                </c:pt>
                <c:pt idx="823">
                  <c:v>0.82399999999999995</c:v>
                </c:pt>
                <c:pt idx="824">
                  <c:v>0.82499999999999996</c:v>
                </c:pt>
                <c:pt idx="825">
                  <c:v>0.82599999999999996</c:v>
                </c:pt>
                <c:pt idx="826">
                  <c:v>0.82699999999999996</c:v>
                </c:pt>
                <c:pt idx="827">
                  <c:v>0.82799999999999996</c:v>
                </c:pt>
                <c:pt idx="828">
                  <c:v>0.82899999999999996</c:v>
                </c:pt>
                <c:pt idx="829">
                  <c:v>0.83</c:v>
                </c:pt>
                <c:pt idx="830">
                  <c:v>0.83099999999999996</c:v>
                </c:pt>
                <c:pt idx="831">
                  <c:v>0.83199999999999996</c:v>
                </c:pt>
                <c:pt idx="832">
                  <c:v>0.83299999999999996</c:v>
                </c:pt>
                <c:pt idx="833">
                  <c:v>0.83399999999999996</c:v>
                </c:pt>
                <c:pt idx="834">
                  <c:v>0.83499999999999996</c:v>
                </c:pt>
                <c:pt idx="835">
                  <c:v>0.83599999999999997</c:v>
                </c:pt>
                <c:pt idx="836">
                  <c:v>0.83699999999999997</c:v>
                </c:pt>
                <c:pt idx="837">
                  <c:v>0.83799999999999997</c:v>
                </c:pt>
                <c:pt idx="838">
                  <c:v>0.83899999999999997</c:v>
                </c:pt>
                <c:pt idx="839">
                  <c:v>0.84</c:v>
                </c:pt>
                <c:pt idx="840">
                  <c:v>0.84099999999999997</c:v>
                </c:pt>
                <c:pt idx="841">
                  <c:v>0.84199999999999997</c:v>
                </c:pt>
                <c:pt idx="842">
                  <c:v>0.84299999999999997</c:v>
                </c:pt>
                <c:pt idx="843">
                  <c:v>0.84399999999999997</c:v>
                </c:pt>
                <c:pt idx="844">
                  <c:v>0.84499999999999997</c:v>
                </c:pt>
                <c:pt idx="845">
                  <c:v>0.84599999999999997</c:v>
                </c:pt>
                <c:pt idx="846">
                  <c:v>0.84699999999999998</c:v>
                </c:pt>
                <c:pt idx="847">
                  <c:v>0.84799999999999998</c:v>
                </c:pt>
                <c:pt idx="848">
                  <c:v>0.84899999999999998</c:v>
                </c:pt>
                <c:pt idx="849">
                  <c:v>0.85</c:v>
                </c:pt>
                <c:pt idx="850">
                  <c:v>0.85099999999999998</c:v>
                </c:pt>
                <c:pt idx="851">
                  <c:v>0.85199999999999998</c:v>
                </c:pt>
                <c:pt idx="852">
                  <c:v>0.85299999999999998</c:v>
                </c:pt>
                <c:pt idx="853">
                  <c:v>0.85399999999999998</c:v>
                </c:pt>
                <c:pt idx="854">
                  <c:v>0.85499999999999998</c:v>
                </c:pt>
                <c:pt idx="855">
                  <c:v>0.85599999999999998</c:v>
                </c:pt>
                <c:pt idx="856">
                  <c:v>0.85699999999999998</c:v>
                </c:pt>
                <c:pt idx="857">
                  <c:v>0.85799999999999998</c:v>
                </c:pt>
                <c:pt idx="858">
                  <c:v>0.85899999999999999</c:v>
                </c:pt>
                <c:pt idx="859">
                  <c:v>0.86</c:v>
                </c:pt>
                <c:pt idx="860">
                  <c:v>0.86099999999999999</c:v>
                </c:pt>
                <c:pt idx="861">
                  <c:v>0.86199999999999999</c:v>
                </c:pt>
                <c:pt idx="862">
                  <c:v>0.86299999999999999</c:v>
                </c:pt>
                <c:pt idx="863">
                  <c:v>0.86399999999999999</c:v>
                </c:pt>
                <c:pt idx="864">
                  <c:v>0.86499999999999999</c:v>
                </c:pt>
                <c:pt idx="865">
                  <c:v>0.86599999999999999</c:v>
                </c:pt>
                <c:pt idx="866">
                  <c:v>0.86699999999999999</c:v>
                </c:pt>
                <c:pt idx="867">
                  <c:v>0.86799999999999999</c:v>
                </c:pt>
                <c:pt idx="868">
                  <c:v>0.86899999999999999</c:v>
                </c:pt>
                <c:pt idx="869">
                  <c:v>0.87</c:v>
                </c:pt>
                <c:pt idx="870">
                  <c:v>0.871</c:v>
                </c:pt>
                <c:pt idx="871">
                  <c:v>0.872</c:v>
                </c:pt>
                <c:pt idx="872">
                  <c:v>0.873</c:v>
                </c:pt>
                <c:pt idx="873">
                  <c:v>0.874</c:v>
                </c:pt>
                <c:pt idx="874">
                  <c:v>0.875</c:v>
                </c:pt>
                <c:pt idx="875">
                  <c:v>0.876</c:v>
                </c:pt>
                <c:pt idx="876">
                  <c:v>0.877</c:v>
                </c:pt>
                <c:pt idx="877">
                  <c:v>0.878</c:v>
                </c:pt>
                <c:pt idx="878">
                  <c:v>0.879</c:v>
                </c:pt>
                <c:pt idx="879">
                  <c:v>0.88</c:v>
                </c:pt>
                <c:pt idx="880">
                  <c:v>0.88100000000000001</c:v>
                </c:pt>
                <c:pt idx="881">
                  <c:v>0.88200000000000001</c:v>
                </c:pt>
                <c:pt idx="882">
                  <c:v>0.88300000000000001</c:v>
                </c:pt>
                <c:pt idx="883">
                  <c:v>0.88400000000000001</c:v>
                </c:pt>
                <c:pt idx="884">
                  <c:v>0.88500000000000001</c:v>
                </c:pt>
                <c:pt idx="885">
                  <c:v>0.88600000000000001</c:v>
                </c:pt>
                <c:pt idx="886">
                  <c:v>0.88700000000000001</c:v>
                </c:pt>
                <c:pt idx="887">
                  <c:v>0.88800000000000001</c:v>
                </c:pt>
                <c:pt idx="888">
                  <c:v>0.88900000000000001</c:v>
                </c:pt>
                <c:pt idx="889">
                  <c:v>0.89</c:v>
                </c:pt>
                <c:pt idx="890">
                  <c:v>0.89100000000000001</c:v>
                </c:pt>
                <c:pt idx="891">
                  <c:v>0.89200000000000002</c:v>
                </c:pt>
                <c:pt idx="892">
                  <c:v>0.89300000000000002</c:v>
                </c:pt>
                <c:pt idx="893">
                  <c:v>0.89400000000000002</c:v>
                </c:pt>
                <c:pt idx="894">
                  <c:v>0.89500000000000002</c:v>
                </c:pt>
                <c:pt idx="895">
                  <c:v>0.89600000000000002</c:v>
                </c:pt>
                <c:pt idx="896">
                  <c:v>0.89700000000000002</c:v>
                </c:pt>
                <c:pt idx="897">
                  <c:v>0.89800000000000002</c:v>
                </c:pt>
                <c:pt idx="898">
                  <c:v>0.89900000000000002</c:v>
                </c:pt>
                <c:pt idx="899">
                  <c:v>0.9</c:v>
                </c:pt>
                <c:pt idx="900">
                  <c:v>0.90100000000000002</c:v>
                </c:pt>
                <c:pt idx="901">
                  <c:v>0.90200000000000002</c:v>
                </c:pt>
                <c:pt idx="902">
                  <c:v>0.90300000000000002</c:v>
                </c:pt>
                <c:pt idx="903">
                  <c:v>0.90400000000000003</c:v>
                </c:pt>
                <c:pt idx="904">
                  <c:v>0.90500000000000003</c:v>
                </c:pt>
                <c:pt idx="905">
                  <c:v>0.90600000000000003</c:v>
                </c:pt>
                <c:pt idx="906">
                  <c:v>0.90700000000000003</c:v>
                </c:pt>
                <c:pt idx="907">
                  <c:v>0.90800000000000003</c:v>
                </c:pt>
                <c:pt idx="908">
                  <c:v>0.90900000000000003</c:v>
                </c:pt>
                <c:pt idx="909">
                  <c:v>0.91</c:v>
                </c:pt>
                <c:pt idx="910">
                  <c:v>0.91100000000000003</c:v>
                </c:pt>
                <c:pt idx="911">
                  <c:v>0.91200000000000003</c:v>
                </c:pt>
                <c:pt idx="912">
                  <c:v>0.91300000000000003</c:v>
                </c:pt>
                <c:pt idx="913">
                  <c:v>0.91400000000000003</c:v>
                </c:pt>
                <c:pt idx="914">
                  <c:v>0.91500000000000004</c:v>
                </c:pt>
                <c:pt idx="915">
                  <c:v>0.91600000000000004</c:v>
                </c:pt>
                <c:pt idx="916">
                  <c:v>0.91700000000000004</c:v>
                </c:pt>
                <c:pt idx="917">
                  <c:v>0.91800000000000004</c:v>
                </c:pt>
                <c:pt idx="918">
                  <c:v>0.91900000000000004</c:v>
                </c:pt>
                <c:pt idx="919">
                  <c:v>0.92</c:v>
                </c:pt>
                <c:pt idx="920">
                  <c:v>0.92100000000000004</c:v>
                </c:pt>
                <c:pt idx="921">
                  <c:v>0.92200000000000004</c:v>
                </c:pt>
                <c:pt idx="922">
                  <c:v>0.92300000000000004</c:v>
                </c:pt>
                <c:pt idx="923">
                  <c:v>0.92400000000000004</c:v>
                </c:pt>
                <c:pt idx="924">
                  <c:v>0.92500000000000004</c:v>
                </c:pt>
                <c:pt idx="925">
                  <c:v>0.92600000000000005</c:v>
                </c:pt>
                <c:pt idx="926">
                  <c:v>0.92700000000000005</c:v>
                </c:pt>
                <c:pt idx="927">
                  <c:v>0.92800000000000005</c:v>
                </c:pt>
                <c:pt idx="928">
                  <c:v>0.92900000000000005</c:v>
                </c:pt>
                <c:pt idx="929">
                  <c:v>0.93</c:v>
                </c:pt>
                <c:pt idx="930">
                  <c:v>0.93100000000000005</c:v>
                </c:pt>
                <c:pt idx="931">
                  <c:v>0.93200000000000005</c:v>
                </c:pt>
                <c:pt idx="932">
                  <c:v>0.93300000000000005</c:v>
                </c:pt>
                <c:pt idx="933">
                  <c:v>0.93400000000000005</c:v>
                </c:pt>
                <c:pt idx="934">
                  <c:v>0.93500000000000005</c:v>
                </c:pt>
                <c:pt idx="935">
                  <c:v>0.93600000000000005</c:v>
                </c:pt>
                <c:pt idx="936">
                  <c:v>0.93700000000000006</c:v>
                </c:pt>
                <c:pt idx="937">
                  <c:v>0.93799999999999994</c:v>
                </c:pt>
                <c:pt idx="938">
                  <c:v>0.93899999999999995</c:v>
                </c:pt>
                <c:pt idx="939">
                  <c:v>0.94</c:v>
                </c:pt>
                <c:pt idx="940">
                  <c:v>0.94099999999999995</c:v>
                </c:pt>
                <c:pt idx="941">
                  <c:v>0.94199999999999995</c:v>
                </c:pt>
                <c:pt idx="942">
                  <c:v>0.94299999999999995</c:v>
                </c:pt>
                <c:pt idx="943">
                  <c:v>0.94399999999999995</c:v>
                </c:pt>
                <c:pt idx="944">
                  <c:v>0.94499999999999995</c:v>
                </c:pt>
                <c:pt idx="945">
                  <c:v>0.94599999999999995</c:v>
                </c:pt>
                <c:pt idx="946">
                  <c:v>0.94699999999999995</c:v>
                </c:pt>
                <c:pt idx="947">
                  <c:v>0.94799999999999995</c:v>
                </c:pt>
                <c:pt idx="948">
                  <c:v>0.94899999999999995</c:v>
                </c:pt>
                <c:pt idx="949">
                  <c:v>0.95</c:v>
                </c:pt>
                <c:pt idx="950">
                  <c:v>0.95099999999999996</c:v>
                </c:pt>
                <c:pt idx="951">
                  <c:v>0.95199999999999996</c:v>
                </c:pt>
                <c:pt idx="952">
                  <c:v>0.95299999999999996</c:v>
                </c:pt>
                <c:pt idx="953">
                  <c:v>0.95399999999999996</c:v>
                </c:pt>
                <c:pt idx="954">
                  <c:v>0.95499999999999996</c:v>
                </c:pt>
                <c:pt idx="955">
                  <c:v>0.95599999999999996</c:v>
                </c:pt>
                <c:pt idx="956">
                  <c:v>0.95699999999999996</c:v>
                </c:pt>
                <c:pt idx="957">
                  <c:v>0.95799999999999996</c:v>
                </c:pt>
                <c:pt idx="958">
                  <c:v>0.95899999999999996</c:v>
                </c:pt>
                <c:pt idx="959">
                  <c:v>0.96</c:v>
                </c:pt>
                <c:pt idx="960">
                  <c:v>0.96099999999999997</c:v>
                </c:pt>
                <c:pt idx="961">
                  <c:v>0.96199999999999997</c:v>
                </c:pt>
                <c:pt idx="962">
                  <c:v>0.96299999999999997</c:v>
                </c:pt>
                <c:pt idx="963">
                  <c:v>0.96399999999999997</c:v>
                </c:pt>
                <c:pt idx="964">
                  <c:v>0.96499999999999997</c:v>
                </c:pt>
                <c:pt idx="965">
                  <c:v>0.96599999999999997</c:v>
                </c:pt>
                <c:pt idx="966">
                  <c:v>0.96699999999999997</c:v>
                </c:pt>
                <c:pt idx="967">
                  <c:v>0.96799999999999997</c:v>
                </c:pt>
                <c:pt idx="968">
                  <c:v>0.96899999999999997</c:v>
                </c:pt>
                <c:pt idx="969">
                  <c:v>0.97</c:v>
                </c:pt>
                <c:pt idx="970">
                  <c:v>0.97099999999999997</c:v>
                </c:pt>
                <c:pt idx="971">
                  <c:v>0.97199999999999998</c:v>
                </c:pt>
                <c:pt idx="972">
                  <c:v>0.97299999999999998</c:v>
                </c:pt>
                <c:pt idx="973">
                  <c:v>0.97399999999999998</c:v>
                </c:pt>
                <c:pt idx="974">
                  <c:v>0.97499999999999998</c:v>
                </c:pt>
                <c:pt idx="975">
                  <c:v>0.97599999999999998</c:v>
                </c:pt>
                <c:pt idx="976">
                  <c:v>0.97699999999999998</c:v>
                </c:pt>
                <c:pt idx="977">
                  <c:v>0.97799999999999998</c:v>
                </c:pt>
                <c:pt idx="978">
                  <c:v>0.97899999999999998</c:v>
                </c:pt>
                <c:pt idx="979">
                  <c:v>0.98</c:v>
                </c:pt>
                <c:pt idx="980">
                  <c:v>0.98099999999999998</c:v>
                </c:pt>
                <c:pt idx="981">
                  <c:v>0.98199999999999998</c:v>
                </c:pt>
                <c:pt idx="982">
                  <c:v>0.98299999999999998</c:v>
                </c:pt>
                <c:pt idx="983">
                  <c:v>0.98399999999999999</c:v>
                </c:pt>
                <c:pt idx="984">
                  <c:v>0.98499999999999999</c:v>
                </c:pt>
                <c:pt idx="985">
                  <c:v>0.98599999999999999</c:v>
                </c:pt>
                <c:pt idx="986">
                  <c:v>0.98699999999999999</c:v>
                </c:pt>
                <c:pt idx="987">
                  <c:v>0.98799999999999999</c:v>
                </c:pt>
                <c:pt idx="988">
                  <c:v>0.98899999999999999</c:v>
                </c:pt>
                <c:pt idx="989">
                  <c:v>0.99</c:v>
                </c:pt>
                <c:pt idx="990">
                  <c:v>0.99099999999999999</c:v>
                </c:pt>
                <c:pt idx="991">
                  <c:v>0.99199999999999999</c:v>
                </c:pt>
                <c:pt idx="992">
                  <c:v>0.99299999999999999</c:v>
                </c:pt>
                <c:pt idx="993">
                  <c:v>0.99399999999999999</c:v>
                </c:pt>
                <c:pt idx="994">
                  <c:v>0.995</c:v>
                </c:pt>
                <c:pt idx="995">
                  <c:v>0.996</c:v>
                </c:pt>
                <c:pt idx="996">
                  <c:v>0.997</c:v>
                </c:pt>
                <c:pt idx="997">
                  <c:v>0.998</c:v>
                </c:pt>
                <c:pt idx="998">
                  <c:v>0.999</c:v>
                </c:pt>
                <c:pt idx="999">
                  <c:v>1</c:v>
                </c:pt>
              </c:numCache>
            </c:numRef>
          </c:xVal>
          <c:yVal>
            <c:numRef>
              <c:f>Figure1_Data!$D$2:$D$1001</c:f>
              <c:numCache>
                <c:formatCode>0.000000</c:formatCode>
                <c:ptCount val="1000"/>
                <c:pt idx="0">
                  <c:v>952.4685458695468</c:v>
                </c:pt>
                <c:pt idx="1">
                  <c:v>467.70139332113592</c:v>
                </c:pt>
                <c:pt idx="2">
                  <c:v>301.4573508047115</c:v>
                </c:pt>
                <c:pt idx="3">
                  <c:v>219.42176368714439</c:v>
                </c:pt>
                <c:pt idx="4">
                  <c:v>169.28088228534935</c:v>
                </c:pt>
                <c:pt idx="5">
                  <c:v>142.5866816730161</c:v>
                </c:pt>
                <c:pt idx="6">
                  <c:v>122.70436079741103</c:v>
                </c:pt>
                <c:pt idx="7">
                  <c:v>109.57041537173112</c:v>
                </c:pt>
                <c:pt idx="8">
                  <c:v>96.488148635850948</c:v>
                </c:pt>
                <c:pt idx="9">
                  <c:v>87.793889601461217</c:v>
                </c:pt>
                <c:pt idx="10">
                  <c:v>79.768849126342886</c:v>
                </c:pt>
                <c:pt idx="11">
                  <c:v>72.562245929116273</c:v>
                </c:pt>
                <c:pt idx="12">
                  <c:v>65.278996596091275</c:v>
                </c:pt>
                <c:pt idx="13">
                  <c:v>60.342756914671256</c:v>
                </c:pt>
                <c:pt idx="14">
                  <c:v>55.952518952209886</c:v>
                </c:pt>
                <c:pt idx="15">
                  <c:v>52.340844859567845</c:v>
                </c:pt>
                <c:pt idx="16">
                  <c:v>49.529309444922717</c:v>
                </c:pt>
                <c:pt idx="17">
                  <c:v>46.568885462822969</c:v>
                </c:pt>
                <c:pt idx="18">
                  <c:v>44.382224909670143</c:v>
                </c:pt>
                <c:pt idx="19">
                  <c:v>42.373157860092348</c:v>
                </c:pt>
                <c:pt idx="20">
                  <c:v>40.644869394927305</c:v>
                </c:pt>
                <c:pt idx="21">
                  <c:v>38.676829446122241</c:v>
                </c:pt>
                <c:pt idx="22">
                  <c:v>37.116855508262347</c:v>
                </c:pt>
                <c:pt idx="23">
                  <c:v>35.495105832644768</c:v>
                </c:pt>
                <c:pt idx="24">
                  <c:v>34.061394765287808</c:v>
                </c:pt>
                <c:pt idx="25">
                  <c:v>32.730368344877988</c:v>
                </c:pt>
                <c:pt idx="26">
                  <c:v>31.516550071723138</c:v>
                </c:pt>
                <c:pt idx="27">
                  <c:v>30.426049197919305</c:v>
                </c:pt>
                <c:pt idx="28">
                  <c:v>29.443952589220949</c:v>
                </c:pt>
                <c:pt idx="29">
                  <c:v>28.381352909183615</c:v>
                </c:pt>
                <c:pt idx="30">
                  <c:v>27.477746416074499</c:v>
                </c:pt>
                <c:pt idx="31">
                  <c:v>26.618320730232984</c:v>
                </c:pt>
                <c:pt idx="32">
                  <c:v>25.661128380689071</c:v>
                </c:pt>
                <c:pt idx="33">
                  <c:v>24.753352008521816</c:v>
                </c:pt>
                <c:pt idx="34">
                  <c:v>24.030502507844474</c:v>
                </c:pt>
                <c:pt idx="35">
                  <c:v>23.383192160042572</c:v>
                </c:pt>
                <c:pt idx="36">
                  <c:v>22.703699602395638</c:v>
                </c:pt>
                <c:pt idx="37">
                  <c:v>22.124926093173016</c:v>
                </c:pt>
                <c:pt idx="38">
                  <c:v>21.480713587259288</c:v>
                </c:pt>
                <c:pt idx="39">
                  <c:v>20.935049429280124</c:v>
                </c:pt>
                <c:pt idx="40">
                  <c:v>20.430014775177664</c:v>
                </c:pt>
                <c:pt idx="41">
                  <c:v>19.89399715334266</c:v>
                </c:pt>
                <c:pt idx="42">
                  <c:v>19.368642719154678</c:v>
                </c:pt>
                <c:pt idx="43">
                  <c:v>18.850909446477441</c:v>
                </c:pt>
                <c:pt idx="44">
                  <c:v>18.426622781515285</c:v>
                </c:pt>
                <c:pt idx="45">
                  <c:v>18.012409919933415</c:v>
                </c:pt>
                <c:pt idx="46">
                  <c:v>17.627204525396245</c:v>
                </c:pt>
                <c:pt idx="47">
                  <c:v>17.176531935997261</c:v>
                </c:pt>
                <c:pt idx="48">
                  <c:v>16.819287079889296</c:v>
                </c:pt>
                <c:pt idx="49">
                  <c:v>16.489392350907298</c:v>
                </c:pt>
                <c:pt idx="50">
                  <c:v>16.177468317859372</c:v>
                </c:pt>
                <c:pt idx="51">
                  <c:v>15.832362952733687</c:v>
                </c:pt>
                <c:pt idx="52">
                  <c:v>15.527370267725635</c:v>
                </c:pt>
                <c:pt idx="53">
                  <c:v>15.211277209630932</c:v>
                </c:pt>
                <c:pt idx="54">
                  <c:v>14.951844233699912</c:v>
                </c:pt>
                <c:pt idx="55">
                  <c:v>14.69579284229175</c:v>
                </c:pt>
                <c:pt idx="56">
                  <c:v>14.444719453178797</c:v>
                </c:pt>
                <c:pt idx="57">
                  <c:v>14.181704010777951</c:v>
                </c:pt>
                <c:pt idx="58">
                  <c:v>13.905334522694712</c:v>
                </c:pt>
                <c:pt idx="59">
                  <c:v>13.684008325731357</c:v>
                </c:pt>
                <c:pt idx="60">
                  <c:v>13.478659994940267</c:v>
                </c:pt>
                <c:pt idx="61">
                  <c:v>13.245951417137141</c:v>
                </c:pt>
                <c:pt idx="62">
                  <c:v>13.011847683738681</c:v>
                </c:pt>
                <c:pt idx="63">
                  <c:v>12.767275940736734</c:v>
                </c:pt>
                <c:pt idx="64">
                  <c:v>12.573568094677217</c:v>
                </c:pt>
                <c:pt idx="65">
                  <c:v>12.377062456416624</c:v>
                </c:pt>
                <c:pt idx="66">
                  <c:v>12.196941483344874</c:v>
                </c:pt>
                <c:pt idx="67">
                  <c:v>12.027243080402588</c:v>
                </c:pt>
                <c:pt idx="68">
                  <c:v>11.866140579648656</c:v>
                </c:pt>
                <c:pt idx="69">
                  <c:v>11.71111238825352</c:v>
                </c:pt>
                <c:pt idx="70">
                  <c:v>11.527747824886559</c:v>
                </c:pt>
                <c:pt idx="71">
                  <c:v>11.364191781920823</c:v>
                </c:pt>
                <c:pt idx="72">
                  <c:v>11.211083595537156</c:v>
                </c:pt>
                <c:pt idx="73">
                  <c:v>11.034911763940761</c:v>
                </c:pt>
                <c:pt idx="74">
                  <c:v>10.864553012524709</c:v>
                </c:pt>
                <c:pt idx="75">
                  <c:v>10.726579829293708</c:v>
                </c:pt>
                <c:pt idx="76">
                  <c:v>10.574215638594255</c:v>
                </c:pt>
                <c:pt idx="77">
                  <c:v>10.433220001676787</c:v>
                </c:pt>
                <c:pt idx="78">
                  <c:v>10.302708340679228</c:v>
                </c:pt>
                <c:pt idx="79">
                  <c:v>10.165017497356834</c:v>
                </c:pt>
                <c:pt idx="80">
                  <c:v>10.035666928941342</c:v>
                </c:pt>
                <c:pt idx="81">
                  <c:v>9.9158858907876635</c:v>
                </c:pt>
                <c:pt idx="82">
                  <c:v>9.7857332237238683</c:v>
                </c:pt>
                <c:pt idx="83">
                  <c:v>9.6467468905769937</c:v>
                </c:pt>
                <c:pt idx="84">
                  <c:v>9.5404971033453538</c:v>
                </c:pt>
                <c:pt idx="85">
                  <c:v>9.4240490288463743</c:v>
                </c:pt>
                <c:pt idx="86">
                  <c:v>9.2936488542507831</c:v>
                </c:pt>
                <c:pt idx="87">
                  <c:v>9.1808690308466741</c:v>
                </c:pt>
                <c:pt idx="88">
                  <c:v>9.0750152279763796</c:v>
                </c:pt>
                <c:pt idx="89">
                  <c:v>8.9545722275571702</c:v>
                </c:pt>
                <c:pt idx="90">
                  <c:v>8.8580384409076824</c:v>
                </c:pt>
                <c:pt idx="91">
                  <c:v>8.7548048884214236</c:v>
                </c:pt>
                <c:pt idx="92">
                  <c:v>8.6304101334432755</c:v>
                </c:pt>
                <c:pt idx="93">
                  <c:v>8.5167258448269294</c:v>
                </c:pt>
                <c:pt idx="94">
                  <c:v>8.4274391527279633</c:v>
                </c:pt>
                <c:pt idx="95">
                  <c:v>8.3206377428283744</c:v>
                </c:pt>
                <c:pt idx="96">
                  <c:v>8.2311948785085711</c:v>
                </c:pt>
                <c:pt idx="97">
                  <c:v>8.137920970154795</c:v>
                </c:pt>
                <c:pt idx="98">
                  <c:v>8.0532195360901913</c:v>
                </c:pt>
                <c:pt idx="99">
                  <c:v>7.9547318575761539</c:v>
                </c:pt>
                <c:pt idx="100">
                  <c:v>7.8720010135083829</c:v>
                </c:pt>
                <c:pt idx="101">
                  <c:v>7.7858660907185104</c:v>
                </c:pt>
                <c:pt idx="102">
                  <c:v>7.6992869728422795</c:v>
                </c:pt>
                <c:pt idx="103">
                  <c:v>7.6023301134253867</c:v>
                </c:pt>
                <c:pt idx="104">
                  <c:v>7.5470186117807057</c:v>
                </c:pt>
                <c:pt idx="105">
                  <c:v>7.4857309447561118</c:v>
                </c:pt>
                <c:pt idx="106">
                  <c:v>7.4175204415602316</c:v>
                </c:pt>
                <c:pt idx="107">
                  <c:v>7.3539684979222075</c:v>
                </c:pt>
                <c:pt idx="108">
                  <c:v>7.2863649931900039</c:v>
                </c:pt>
                <c:pt idx="109">
                  <c:v>7.2182029592111103</c:v>
                </c:pt>
                <c:pt idx="110">
                  <c:v>7.1411738002113347</c:v>
                </c:pt>
                <c:pt idx="111">
                  <c:v>7.0630841420947919</c:v>
                </c:pt>
                <c:pt idx="112">
                  <c:v>6.9898287590821484</c:v>
                </c:pt>
                <c:pt idx="113">
                  <c:v>6.918248835433098</c:v>
                </c:pt>
                <c:pt idx="114">
                  <c:v>6.857308729626201</c:v>
                </c:pt>
                <c:pt idx="115">
                  <c:v>6.7835429797242179</c:v>
                </c:pt>
                <c:pt idx="116">
                  <c:v>6.7242864917017009</c:v>
                </c:pt>
                <c:pt idx="117">
                  <c:v>6.6578492373543865</c:v>
                </c:pt>
                <c:pt idx="118">
                  <c:v>6.608944880359231</c:v>
                </c:pt>
                <c:pt idx="119">
                  <c:v>6.5554237946229668</c:v>
                </c:pt>
                <c:pt idx="120">
                  <c:v>6.4872563229112918</c:v>
                </c:pt>
                <c:pt idx="121">
                  <c:v>6.4275346675327789</c:v>
                </c:pt>
                <c:pt idx="122">
                  <c:v>6.3741327993658077</c:v>
                </c:pt>
                <c:pt idx="123">
                  <c:v>6.3177296250821273</c:v>
                </c:pt>
                <c:pt idx="124">
                  <c:v>6.2645232206514807</c:v>
                </c:pt>
                <c:pt idx="125">
                  <c:v>6.2015957058764579</c:v>
                </c:pt>
                <c:pt idx="126">
                  <c:v>6.148333737015875</c:v>
                </c:pt>
                <c:pt idx="127">
                  <c:v>6.1026114933363811</c:v>
                </c:pt>
                <c:pt idx="128">
                  <c:v>6.0486515275695147</c:v>
                </c:pt>
                <c:pt idx="129">
                  <c:v>6.0029419381578331</c:v>
                </c:pt>
                <c:pt idx="130">
                  <c:v>5.9509526359308262</c:v>
                </c:pt>
                <c:pt idx="131">
                  <c:v>5.9033636521835238</c:v>
                </c:pt>
                <c:pt idx="132">
                  <c:v>5.8531212535257682</c:v>
                </c:pt>
                <c:pt idx="133">
                  <c:v>5.8005758569825918</c:v>
                </c:pt>
                <c:pt idx="134">
                  <c:v>5.7502679142716167</c:v>
                </c:pt>
                <c:pt idx="135">
                  <c:v>5.6949461511054738</c:v>
                </c:pt>
                <c:pt idx="136">
                  <c:v>5.6564312257512936</c:v>
                </c:pt>
                <c:pt idx="137">
                  <c:v>5.603677687161321</c:v>
                </c:pt>
                <c:pt idx="138">
                  <c:v>5.5464313534499894</c:v>
                </c:pt>
                <c:pt idx="139">
                  <c:v>5.5022990054153009</c:v>
                </c:pt>
                <c:pt idx="140">
                  <c:v>5.4549448739632265</c:v>
                </c:pt>
                <c:pt idx="141">
                  <c:v>5.4140281760351696</c:v>
                </c:pt>
                <c:pt idx="142">
                  <c:v>5.3694411309487124</c:v>
                </c:pt>
                <c:pt idx="143">
                  <c:v>5.331412905564358</c:v>
                </c:pt>
                <c:pt idx="144">
                  <c:v>5.2884757320703857</c:v>
                </c:pt>
                <c:pt idx="145">
                  <c:v>5.2473739943351081</c:v>
                </c:pt>
                <c:pt idx="146">
                  <c:v>5.2090691739775226</c:v>
                </c:pt>
                <c:pt idx="147">
                  <c:v>5.1750347759623478</c:v>
                </c:pt>
                <c:pt idx="148">
                  <c:v>5.137250018179162</c:v>
                </c:pt>
                <c:pt idx="149">
                  <c:v>5.0969058295205221</c:v>
                </c:pt>
                <c:pt idx="150">
                  <c:v>5.0584335566758671</c:v>
                </c:pt>
                <c:pt idx="151">
                  <c:v>5.0209215285219271</c:v>
                </c:pt>
                <c:pt idx="152">
                  <c:v>4.9771682805717177</c:v>
                </c:pt>
                <c:pt idx="153">
                  <c:v>4.9413096363409181</c:v>
                </c:pt>
                <c:pt idx="154">
                  <c:v>4.9073276725456143</c:v>
                </c:pt>
                <c:pt idx="155">
                  <c:v>4.8726158965803155</c:v>
                </c:pt>
                <c:pt idx="156">
                  <c:v>4.8337823868613521</c:v>
                </c:pt>
                <c:pt idx="157">
                  <c:v>4.7960254486492095</c:v>
                </c:pt>
                <c:pt idx="158">
                  <c:v>4.7636137883863512</c:v>
                </c:pt>
                <c:pt idx="159">
                  <c:v>4.7278127647442432</c:v>
                </c:pt>
                <c:pt idx="160">
                  <c:v>4.6936064772861847</c:v>
                </c:pt>
                <c:pt idx="161">
                  <c:v>4.6591959324829313</c:v>
                </c:pt>
                <c:pt idx="162">
                  <c:v>4.6322849659631995</c:v>
                </c:pt>
                <c:pt idx="163">
                  <c:v>4.5992144629025615</c:v>
                </c:pt>
                <c:pt idx="164">
                  <c:v>4.5689272299255892</c:v>
                </c:pt>
                <c:pt idx="165">
                  <c:v>4.543174374050639</c:v>
                </c:pt>
                <c:pt idx="166">
                  <c:v>4.5120814161415153</c:v>
                </c:pt>
                <c:pt idx="167">
                  <c:v>4.4803817533190529</c:v>
                </c:pt>
                <c:pt idx="168">
                  <c:v>4.4497211119628943</c:v>
                </c:pt>
                <c:pt idx="169">
                  <c:v>4.4167111482246213</c:v>
                </c:pt>
                <c:pt idx="170">
                  <c:v>4.388751847896498</c:v>
                </c:pt>
                <c:pt idx="171">
                  <c:v>4.3602465414798814</c:v>
                </c:pt>
                <c:pt idx="172">
                  <c:v>4.3299994885090056</c:v>
                </c:pt>
                <c:pt idx="173">
                  <c:v>4.3038462302900191</c:v>
                </c:pt>
                <c:pt idx="174">
                  <c:v>4.2771177302979586</c:v>
                </c:pt>
                <c:pt idx="175">
                  <c:v>4.2531134250621898</c:v>
                </c:pt>
                <c:pt idx="176">
                  <c:v>4.2234317923144804</c:v>
                </c:pt>
                <c:pt idx="177">
                  <c:v>4.1917593979030228</c:v>
                </c:pt>
                <c:pt idx="178">
                  <c:v>4.1662113649169124</c:v>
                </c:pt>
                <c:pt idx="179">
                  <c:v>4.1361932515438466</c:v>
                </c:pt>
                <c:pt idx="180">
                  <c:v>4.1145376297186926</c:v>
                </c:pt>
                <c:pt idx="181">
                  <c:v>4.0867071213682271</c:v>
                </c:pt>
                <c:pt idx="182">
                  <c:v>4.0640508212171333</c:v>
                </c:pt>
                <c:pt idx="183">
                  <c:v>4.0419256056934589</c:v>
                </c:pt>
                <c:pt idx="184">
                  <c:v>4.0177654902631845</c:v>
                </c:pt>
                <c:pt idx="185">
                  <c:v>3.9954872528164254</c:v>
                </c:pt>
                <c:pt idx="186">
                  <c:v>3.9709075728412828</c:v>
                </c:pt>
                <c:pt idx="187">
                  <c:v>3.946653299243402</c:v>
                </c:pt>
                <c:pt idx="188">
                  <c:v>3.9254178219560441</c:v>
                </c:pt>
                <c:pt idx="189">
                  <c:v>3.9038363298383021</c:v>
                </c:pt>
                <c:pt idx="190">
                  <c:v>3.879634283597297</c:v>
                </c:pt>
                <c:pt idx="191">
                  <c:v>3.8526622451626276</c:v>
                </c:pt>
                <c:pt idx="192">
                  <c:v>3.8291458100441256</c:v>
                </c:pt>
                <c:pt idx="193">
                  <c:v>3.806038058435409</c:v>
                </c:pt>
                <c:pt idx="194">
                  <c:v>3.7822226703572661</c:v>
                </c:pt>
                <c:pt idx="195">
                  <c:v>3.7595742448323555</c:v>
                </c:pt>
                <c:pt idx="196">
                  <c:v>3.7345406145514657</c:v>
                </c:pt>
                <c:pt idx="197">
                  <c:v>3.7168852591583152</c:v>
                </c:pt>
                <c:pt idx="198">
                  <c:v>3.6940098183301897</c:v>
                </c:pt>
                <c:pt idx="199">
                  <c:v>3.6739926809273196</c:v>
                </c:pt>
                <c:pt idx="200">
                  <c:v>3.6500624211207384</c:v>
                </c:pt>
                <c:pt idx="201">
                  <c:v>3.6280479525669098</c:v>
                </c:pt>
                <c:pt idx="202">
                  <c:v>3.6052017105328509</c:v>
                </c:pt>
                <c:pt idx="203">
                  <c:v>3.5833757687098227</c:v>
                </c:pt>
                <c:pt idx="204">
                  <c:v>3.5594503384410205</c:v>
                </c:pt>
                <c:pt idx="205">
                  <c:v>3.5365972561036316</c:v>
                </c:pt>
                <c:pt idx="206">
                  <c:v>3.5166318182501644</c:v>
                </c:pt>
                <c:pt idx="207">
                  <c:v>3.4942197289380976</c:v>
                </c:pt>
                <c:pt idx="208">
                  <c:v>3.4772839965007578</c:v>
                </c:pt>
                <c:pt idx="209">
                  <c:v>3.4574585933628881</c:v>
                </c:pt>
                <c:pt idx="210">
                  <c:v>3.4369099246940187</c:v>
                </c:pt>
                <c:pt idx="211">
                  <c:v>3.4192417192961759</c:v>
                </c:pt>
                <c:pt idx="212">
                  <c:v>3.4022637855717455</c:v>
                </c:pt>
                <c:pt idx="213">
                  <c:v>3.3838488595659553</c:v>
                </c:pt>
                <c:pt idx="214">
                  <c:v>3.3655098655805298</c:v>
                </c:pt>
                <c:pt idx="215">
                  <c:v>3.3494503237691977</c:v>
                </c:pt>
                <c:pt idx="216">
                  <c:v>3.3357192340200013</c:v>
                </c:pt>
                <c:pt idx="217">
                  <c:v>3.3202154283248317</c:v>
                </c:pt>
                <c:pt idx="218">
                  <c:v>3.3004959529423474</c:v>
                </c:pt>
                <c:pt idx="219">
                  <c:v>3.2827899551669573</c:v>
                </c:pt>
                <c:pt idx="220">
                  <c:v>3.2657976125171797</c:v>
                </c:pt>
                <c:pt idx="221">
                  <c:v>3.2495356038468541</c:v>
                </c:pt>
                <c:pt idx="222">
                  <c:v>3.2324137946263707</c:v>
                </c:pt>
                <c:pt idx="223">
                  <c:v>3.2150641506963646</c:v>
                </c:pt>
                <c:pt idx="224">
                  <c:v>3.1992804560472159</c:v>
                </c:pt>
                <c:pt idx="225">
                  <c:v>3.1833649760020681</c:v>
                </c:pt>
                <c:pt idx="226">
                  <c:v>3.1638680494894431</c:v>
                </c:pt>
                <c:pt idx="227">
                  <c:v>3.1474168446389821</c:v>
                </c:pt>
                <c:pt idx="228">
                  <c:v>3.1308486734328471</c:v>
                </c:pt>
                <c:pt idx="229">
                  <c:v>3.1136493027400518</c:v>
                </c:pt>
                <c:pt idx="230">
                  <c:v>3.0977321991839379</c:v>
                </c:pt>
                <c:pt idx="231">
                  <c:v>3.0819254488759031</c:v>
                </c:pt>
                <c:pt idx="232">
                  <c:v>3.0635228992634618</c:v>
                </c:pt>
                <c:pt idx="233">
                  <c:v>3.0498303251347925</c:v>
                </c:pt>
                <c:pt idx="234">
                  <c:v>3.0344302142049764</c:v>
                </c:pt>
                <c:pt idx="235">
                  <c:v>3.0177208663899138</c:v>
                </c:pt>
                <c:pt idx="236">
                  <c:v>3.000785925379577</c:v>
                </c:pt>
                <c:pt idx="237">
                  <c:v>2.9838904974584164</c:v>
                </c:pt>
                <c:pt idx="238">
                  <c:v>2.9688910163640716</c:v>
                </c:pt>
                <c:pt idx="239">
                  <c:v>2.9516815072621863</c:v>
                </c:pt>
                <c:pt idx="240">
                  <c:v>2.9379078030452255</c:v>
                </c:pt>
                <c:pt idx="241">
                  <c:v>2.9212879008727355</c:v>
                </c:pt>
                <c:pt idx="242">
                  <c:v>2.9030550132446216</c:v>
                </c:pt>
                <c:pt idx="243">
                  <c:v>2.8882791442626123</c:v>
                </c:pt>
                <c:pt idx="244">
                  <c:v>2.8714914066814767</c:v>
                </c:pt>
                <c:pt idx="245">
                  <c:v>2.8553509255290259</c:v>
                </c:pt>
                <c:pt idx="246">
                  <c:v>2.8395991450021283</c:v>
                </c:pt>
                <c:pt idx="247">
                  <c:v>2.826636754876394</c:v>
                </c:pt>
                <c:pt idx="248">
                  <c:v>2.8090193211779844</c:v>
                </c:pt>
                <c:pt idx="249">
                  <c:v>2.7919896888820301</c:v>
                </c:pt>
                <c:pt idx="250">
                  <c:v>2.7768253509279592</c:v>
                </c:pt>
                <c:pt idx="251">
                  <c:v>2.7625322852063552</c:v>
                </c:pt>
                <c:pt idx="252">
                  <c:v>2.7514862587764273</c:v>
                </c:pt>
                <c:pt idx="253">
                  <c:v>2.7354994800107688</c:v>
                </c:pt>
                <c:pt idx="254">
                  <c:v>2.7214276649962894</c:v>
                </c:pt>
                <c:pt idx="255">
                  <c:v>2.7088090399149491</c:v>
                </c:pt>
                <c:pt idx="256">
                  <c:v>2.6950475837226544</c:v>
                </c:pt>
                <c:pt idx="257">
                  <c:v>2.6826201044753604</c:v>
                </c:pt>
                <c:pt idx="258">
                  <c:v>2.6712078768658203</c:v>
                </c:pt>
                <c:pt idx="259">
                  <c:v>2.6585490380524472</c:v>
                </c:pt>
                <c:pt idx="260">
                  <c:v>2.6474817020607371</c:v>
                </c:pt>
                <c:pt idx="261">
                  <c:v>2.6338403455564849</c:v>
                </c:pt>
                <c:pt idx="262">
                  <c:v>2.6219136049785474</c:v>
                </c:pt>
                <c:pt idx="263">
                  <c:v>2.6103286463886683</c:v>
                </c:pt>
                <c:pt idx="264">
                  <c:v>2.5989290796483404</c:v>
                </c:pt>
                <c:pt idx="265">
                  <c:v>2.5851375803030581</c:v>
                </c:pt>
                <c:pt idx="266">
                  <c:v>2.5730828285404952</c:v>
                </c:pt>
                <c:pt idx="267">
                  <c:v>2.5603059441622489</c:v>
                </c:pt>
                <c:pt idx="268">
                  <c:v>2.5481859266275602</c:v>
                </c:pt>
                <c:pt idx="269">
                  <c:v>2.5352845015823653</c:v>
                </c:pt>
                <c:pt idx="270">
                  <c:v>2.5218071085777645</c:v>
                </c:pt>
                <c:pt idx="271">
                  <c:v>2.5089355193499197</c:v>
                </c:pt>
                <c:pt idx="272">
                  <c:v>2.4972768467145672</c:v>
                </c:pt>
                <c:pt idx="273">
                  <c:v>2.4844591346421319</c:v>
                </c:pt>
                <c:pt idx="274">
                  <c:v>2.4730829511845931</c:v>
                </c:pt>
                <c:pt idx="275">
                  <c:v>2.4599653795527523</c:v>
                </c:pt>
                <c:pt idx="276">
                  <c:v>2.4481341732633695</c:v>
                </c:pt>
                <c:pt idx="277">
                  <c:v>2.4379289655659795</c:v>
                </c:pt>
                <c:pt idx="278">
                  <c:v>2.4276420782961541</c:v>
                </c:pt>
                <c:pt idx="279">
                  <c:v>2.4173501965135413</c:v>
                </c:pt>
                <c:pt idx="280">
                  <c:v>2.4081744204248201</c:v>
                </c:pt>
                <c:pt idx="281">
                  <c:v>2.394016934835415</c:v>
                </c:pt>
                <c:pt idx="282">
                  <c:v>2.3820698894063144</c:v>
                </c:pt>
                <c:pt idx="283">
                  <c:v>2.3705118575928501</c:v>
                </c:pt>
                <c:pt idx="284">
                  <c:v>2.3607551495239192</c:v>
                </c:pt>
                <c:pt idx="285">
                  <c:v>2.3502215238431265</c:v>
                </c:pt>
                <c:pt idx="286">
                  <c:v>2.3393160387389553</c:v>
                </c:pt>
                <c:pt idx="287">
                  <c:v>2.3304635707594712</c:v>
                </c:pt>
                <c:pt idx="288">
                  <c:v>2.3199753499260827</c:v>
                </c:pt>
                <c:pt idx="289">
                  <c:v>2.3093178216406196</c:v>
                </c:pt>
                <c:pt idx="290">
                  <c:v>2.2988519030817836</c:v>
                </c:pt>
                <c:pt idx="291">
                  <c:v>2.2894405863270006</c:v>
                </c:pt>
                <c:pt idx="292">
                  <c:v>2.2807273303897473</c:v>
                </c:pt>
                <c:pt idx="293">
                  <c:v>2.268473871629328</c:v>
                </c:pt>
                <c:pt idx="294">
                  <c:v>2.258100671203437</c:v>
                </c:pt>
                <c:pt idx="295">
                  <c:v>2.2492061465785689</c:v>
                </c:pt>
                <c:pt idx="296">
                  <c:v>2.2391558388897428</c:v>
                </c:pt>
                <c:pt idx="297">
                  <c:v>2.2296573487325699</c:v>
                </c:pt>
                <c:pt idx="298">
                  <c:v>2.2207953972727155</c:v>
                </c:pt>
                <c:pt idx="299">
                  <c:v>2.2096365442887698</c:v>
                </c:pt>
                <c:pt idx="300">
                  <c:v>2.1993387780935616</c:v>
                </c:pt>
                <c:pt idx="301">
                  <c:v>2.1886037612682876</c:v>
                </c:pt>
                <c:pt idx="302">
                  <c:v>2.1799227016061509</c:v>
                </c:pt>
                <c:pt idx="303">
                  <c:v>2.1703169670518556</c:v>
                </c:pt>
                <c:pt idx="304">
                  <c:v>2.1623605709906881</c:v>
                </c:pt>
                <c:pt idx="305">
                  <c:v>2.1505066839822926</c:v>
                </c:pt>
                <c:pt idx="306">
                  <c:v>2.1418406648558284</c:v>
                </c:pt>
                <c:pt idx="307">
                  <c:v>2.1311184694797909</c:v>
                </c:pt>
                <c:pt idx="308">
                  <c:v>2.1230722323168578</c:v>
                </c:pt>
                <c:pt idx="309">
                  <c:v>2.1153853368464093</c:v>
                </c:pt>
                <c:pt idx="310">
                  <c:v>2.1051571301586951</c:v>
                </c:pt>
                <c:pt idx="311">
                  <c:v>2.0958759427716953</c:v>
                </c:pt>
                <c:pt idx="312">
                  <c:v>2.0870716771356288</c:v>
                </c:pt>
                <c:pt idx="313">
                  <c:v>2.0793496313606199</c:v>
                </c:pt>
                <c:pt idx="314">
                  <c:v>2.0692985124537207</c:v>
                </c:pt>
                <c:pt idx="315">
                  <c:v>2.0603732000061719</c:v>
                </c:pt>
                <c:pt idx="316">
                  <c:v>2.0507811658332282</c:v>
                </c:pt>
                <c:pt idx="317">
                  <c:v>2.0419108395161816</c:v>
                </c:pt>
                <c:pt idx="318">
                  <c:v>2.0328992269588166</c:v>
                </c:pt>
                <c:pt idx="319">
                  <c:v>2.0249384526613645</c:v>
                </c:pt>
                <c:pt idx="320">
                  <c:v>2.0159066422656728</c:v>
                </c:pt>
                <c:pt idx="321">
                  <c:v>2.006585182873049</c:v>
                </c:pt>
                <c:pt idx="322">
                  <c:v>1.998573500553932</c:v>
                </c:pt>
                <c:pt idx="323">
                  <c:v>1.9907117871103073</c:v>
                </c:pt>
                <c:pt idx="324">
                  <c:v>1.9826047647328338</c:v>
                </c:pt>
                <c:pt idx="325">
                  <c:v>1.9736344810089268</c:v>
                </c:pt>
                <c:pt idx="326">
                  <c:v>1.9657013783462058</c:v>
                </c:pt>
                <c:pt idx="327">
                  <c:v>1.9558864391750888</c:v>
                </c:pt>
                <c:pt idx="328">
                  <c:v>1.9461075465776823</c:v>
                </c:pt>
                <c:pt idx="329">
                  <c:v>1.9383965562889256</c:v>
                </c:pt>
                <c:pt idx="330">
                  <c:v>1.9308946945876861</c:v>
                </c:pt>
                <c:pt idx="331">
                  <c:v>1.9222024580622259</c:v>
                </c:pt>
                <c:pt idx="332">
                  <c:v>1.9128922491031557</c:v>
                </c:pt>
                <c:pt idx="333">
                  <c:v>1.9056606656354362</c:v>
                </c:pt>
                <c:pt idx="334">
                  <c:v>1.8976295708875828</c:v>
                </c:pt>
                <c:pt idx="335">
                  <c:v>1.8907655932158125</c:v>
                </c:pt>
                <c:pt idx="336">
                  <c:v>1.883027103791906</c:v>
                </c:pt>
                <c:pt idx="337">
                  <c:v>1.8760975748717463</c:v>
                </c:pt>
                <c:pt idx="338">
                  <c:v>1.8686754793569298</c:v>
                </c:pt>
                <c:pt idx="339">
                  <c:v>1.8605269563536593</c:v>
                </c:pt>
                <c:pt idx="340">
                  <c:v>1.8518912599320421</c:v>
                </c:pt>
                <c:pt idx="341">
                  <c:v>1.8439179794279461</c:v>
                </c:pt>
                <c:pt idx="342">
                  <c:v>1.8374424308582622</c:v>
                </c:pt>
                <c:pt idx="343">
                  <c:v>1.8287604891887406</c:v>
                </c:pt>
                <c:pt idx="344">
                  <c:v>1.820798068705304</c:v>
                </c:pt>
                <c:pt idx="345">
                  <c:v>1.8136106900390185</c:v>
                </c:pt>
                <c:pt idx="346">
                  <c:v>1.8073818921741605</c:v>
                </c:pt>
                <c:pt idx="347">
                  <c:v>1.8010872822961783</c:v>
                </c:pt>
                <c:pt idx="348">
                  <c:v>1.7909660969656089</c:v>
                </c:pt>
                <c:pt idx="349">
                  <c:v>1.7843172694103511</c:v>
                </c:pt>
                <c:pt idx="350">
                  <c:v>1.7783922527798124</c:v>
                </c:pt>
                <c:pt idx="351">
                  <c:v>1.7710759986472766</c:v>
                </c:pt>
                <c:pt idx="352">
                  <c:v>1.7646310496710926</c:v>
                </c:pt>
                <c:pt idx="353">
                  <c:v>1.7567566304163986</c:v>
                </c:pt>
                <c:pt idx="354">
                  <c:v>1.7496134027187986</c:v>
                </c:pt>
                <c:pt idx="355">
                  <c:v>1.7429496192534477</c:v>
                </c:pt>
                <c:pt idx="356">
                  <c:v>1.7358620863229042</c:v>
                </c:pt>
                <c:pt idx="357">
                  <c:v>1.7289755254090253</c:v>
                </c:pt>
                <c:pt idx="358">
                  <c:v>1.7218466920665025</c:v>
                </c:pt>
                <c:pt idx="359">
                  <c:v>1.7153636953124982</c:v>
                </c:pt>
                <c:pt idx="360">
                  <c:v>1.7090770098023869</c:v>
                </c:pt>
                <c:pt idx="361">
                  <c:v>1.7022216106594148</c:v>
                </c:pt>
                <c:pt idx="362">
                  <c:v>1.6959342465289933</c:v>
                </c:pt>
                <c:pt idx="363">
                  <c:v>1.6884730340998158</c:v>
                </c:pt>
                <c:pt idx="364">
                  <c:v>1.6824848169577871</c:v>
                </c:pt>
                <c:pt idx="365">
                  <c:v>1.6753675150626821</c:v>
                </c:pt>
                <c:pt idx="366">
                  <c:v>1.6687947441543152</c:v>
                </c:pt>
                <c:pt idx="367">
                  <c:v>1.6616196984660909</c:v>
                </c:pt>
                <c:pt idx="368">
                  <c:v>1.6553380935795972</c:v>
                </c:pt>
                <c:pt idx="369">
                  <c:v>1.6484946802836553</c:v>
                </c:pt>
                <c:pt idx="370">
                  <c:v>1.6423509188673091</c:v>
                </c:pt>
                <c:pt idx="371">
                  <c:v>1.6362746858814921</c:v>
                </c:pt>
                <c:pt idx="372">
                  <c:v>1.6292023606972832</c:v>
                </c:pt>
                <c:pt idx="373">
                  <c:v>1.6234802682913814</c:v>
                </c:pt>
                <c:pt idx="374">
                  <c:v>1.6163920796509306</c:v>
                </c:pt>
                <c:pt idx="375">
                  <c:v>1.6097746756464628</c:v>
                </c:pt>
                <c:pt idx="376">
                  <c:v>1.6028753103896727</c:v>
                </c:pt>
                <c:pt idx="377">
                  <c:v>1.5962439647493978</c:v>
                </c:pt>
                <c:pt idx="378">
                  <c:v>1.5898629783335456</c:v>
                </c:pt>
                <c:pt idx="379">
                  <c:v>1.5840183310138995</c:v>
                </c:pt>
                <c:pt idx="380">
                  <c:v>1.5786655026842378</c:v>
                </c:pt>
                <c:pt idx="381">
                  <c:v>1.5720162433403655</c:v>
                </c:pt>
                <c:pt idx="382">
                  <c:v>1.566410223499523</c:v>
                </c:pt>
                <c:pt idx="383">
                  <c:v>1.5608502923455247</c:v>
                </c:pt>
                <c:pt idx="384">
                  <c:v>1.5556669422213367</c:v>
                </c:pt>
                <c:pt idx="385">
                  <c:v>1.5482840260264132</c:v>
                </c:pt>
                <c:pt idx="386">
                  <c:v>1.5420145082188934</c:v>
                </c:pt>
                <c:pt idx="387">
                  <c:v>1.5365830183545466</c:v>
                </c:pt>
                <c:pt idx="388">
                  <c:v>1.5313286367516519</c:v>
                </c:pt>
                <c:pt idx="389">
                  <c:v>1.5251418788364342</c:v>
                </c:pt>
                <c:pt idx="390">
                  <c:v>1.5204937917810053</c:v>
                </c:pt>
                <c:pt idx="391">
                  <c:v>1.5138675769413004</c:v>
                </c:pt>
                <c:pt idx="392">
                  <c:v>1.5079127574740503</c:v>
                </c:pt>
                <c:pt idx="393">
                  <c:v>1.502064130805203</c:v>
                </c:pt>
                <c:pt idx="394">
                  <c:v>1.4968399941524613</c:v>
                </c:pt>
                <c:pt idx="395">
                  <c:v>1.4915580691990242</c:v>
                </c:pt>
                <c:pt idx="396">
                  <c:v>1.4852549151507666</c:v>
                </c:pt>
                <c:pt idx="397">
                  <c:v>1.4778412786870236</c:v>
                </c:pt>
                <c:pt idx="398">
                  <c:v>1.472105455262428</c:v>
                </c:pt>
                <c:pt idx="399">
                  <c:v>1.4659347966468488</c:v>
                </c:pt>
                <c:pt idx="400">
                  <c:v>1.4601630600315101</c:v>
                </c:pt>
                <c:pt idx="401">
                  <c:v>1.4547609874860155</c:v>
                </c:pt>
                <c:pt idx="402">
                  <c:v>1.4499872058689132</c:v>
                </c:pt>
                <c:pt idx="403">
                  <c:v>1.4447157144777445</c:v>
                </c:pt>
                <c:pt idx="404">
                  <c:v>1.4390202329876716</c:v>
                </c:pt>
                <c:pt idx="405">
                  <c:v>1.4336797747284988</c:v>
                </c:pt>
                <c:pt idx="406">
                  <c:v>1.4295407697583942</c:v>
                </c:pt>
                <c:pt idx="407">
                  <c:v>1.4243874045239695</c:v>
                </c:pt>
                <c:pt idx="408">
                  <c:v>1.419191801436809</c:v>
                </c:pt>
                <c:pt idx="409">
                  <c:v>1.4137446671798091</c:v>
                </c:pt>
                <c:pt idx="410">
                  <c:v>1.4084168548031664</c:v>
                </c:pt>
                <c:pt idx="411">
                  <c:v>1.4029722478023621</c:v>
                </c:pt>
                <c:pt idx="412">
                  <c:v>1.398292141241487</c:v>
                </c:pt>
                <c:pt idx="413">
                  <c:v>1.3923851316097848</c:v>
                </c:pt>
                <c:pt idx="414">
                  <c:v>1.3873088337563368</c:v>
                </c:pt>
                <c:pt idx="415">
                  <c:v>1.3815799455192161</c:v>
                </c:pt>
                <c:pt idx="416">
                  <c:v>1.3769960489648456</c:v>
                </c:pt>
                <c:pt idx="417">
                  <c:v>1.3715978647869376</c:v>
                </c:pt>
                <c:pt idx="418">
                  <c:v>1.3665997335605444</c:v>
                </c:pt>
                <c:pt idx="419">
                  <c:v>1.3609433807453877</c:v>
                </c:pt>
                <c:pt idx="420">
                  <c:v>1.3566126554298636</c:v>
                </c:pt>
                <c:pt idx="421">
                  <c:v>1.3520009846399446</c:v>
                </c:pt>
                <c:pt idx="422">
                  <c:v>1.3468199964778018</c:v>
                </c:pt>
                <c:pt idx="423">
                  <c:v>1.341706577707338</c:v>
                </c:pt>
                <c:pt idx="424">
                  <c:v>1.3364830939870562</c:v>
                </c:pt>
                <c:pt idx="425">
                  <c:v>1.3324090390833432</c:v>
                </c:pt>
                <c:pt idx="426">
                  <c:v>1.3265751669776029</c:v>
                </c:pt>
                <c:pt idx="427">
                  <c:v>1.3215185239110636</c:v>
                </c:pt>
                <c:pt idx="428">
                  <c:v>1.3171834236319639</c:v>
                </c:pt>
                <c:pt idx="429">
                  <c:v>1.3124300844630492</c:v>
                </c:pt>
                <c:pt idx="430">
                  <c:v>1.3077865448811268</c:v>
                </c:pt>
                <c:pt idx="431">
                  <c:v>1.3021999963035193</c:v>
                </c:pt>
                <c:pt idx="432">
                  <c:v>1.2970710516569388</c:v>
                </c:pt>
                <c:pt idx="433">
                  <c:v>1.291072700432067</c:v>
                </c:pt>
                <c:pt idx="434">
                  <c:v>1.287653567777346</c:v>
                </c:pt>
                <c:pt idx="435">
                  <c:v>1.2828651072515398</c:v>
                </c:pt>
                <c:pt idx="436">
                  <c:v>1.2789532512509707</c:v>
                </c:pt>
                <c:pt idx="437">
                  <c:v>1.2739892305683265</c:v>
                </c:pt>
                <c:pt idx="438">
                  <c:v>1.2698212862514409</c:v>
                </c:pt>
                <c:pt idx="439">
                  <c:v>1.2649192355965837</c:v>
                </c:pt>
                <c:pt idx="440">
                  <c:v>1.2605422594887414</c:v>
                </c:pt>
                <c:pt idx="441">
                  <c:v>1.2552544196887123</c:v>
                </c:pt>
                <c:pt idx="442">
                  <c:v>1.250321390097366</c:v>
                </c:pt>
                <c:pt idx="443">
                  <c:v>1.2451887798792238</c:v>
                </c:pt>
                <c:pt idx="444">
                  <c:v>1.2401909602268824</c:v>
                </c:pt>
                <c:pt idx="445">
                  <c:v>1.2340221098347133</c:v>
                </c:pt>
                <c:pt idx="446">
                  <c:v>1.2297613453501639</c:v>
                </c:pt>
                <c:pt idx="447">
                  <c:v>1.2246152552414193</c:v>
                </c:pt>
                <c:pt idx="448">
                  <c:v>1.2199732215485612</c:v>
                </c:pt>
                <c:pt idx="449">
                  <c:v>1.2159578345312874</c:v>
                </c:pt>
                <c:pt idx="450">
                  <c:v>1.2119555468588199</c:v>
                </c:pt>
                <c:pt idx="451">
                  <c:v>1.2079214046306885</c:v>
                </c:pt>
                <c:pt idx="452">
                  <c:v>1.2034036916236563</c:v>
                </c:pt>
                <c:pt idx="453">
                  <c:v>1.1986072696605441</c:v>
                </c:pt>
                <c:pt idx="454">
                  <c:v>1.1940095099980266</c:v>
                </c:pt>
                <c:pt idx="455">
                  <c:v>1.189969891064204</c:v>
                </c:pt>
                <c:pt idx="456">
                  <c:v>1.1857413096082645</c:v>
                </c:pt>
                <c:pt idx="457">
                  <c:v>1.1804623900389413</c:v>
                </c:pt>
                <c:pt idx="458">
                  <c:v>1.1749883439130246</c:v>
                </c:pt>
                <c:pt idx="459">
                  <c:v>1.1697000561807216</c:v>
                </c:pt>
                <c:pt idx="460">
                  <c:v>1.165671461983818</c:v>
                </c:pt>
                <c:pt idx="461">
                  <c:v>1.1613054078527674</c:v>
                </c:pt>
                <c:pt idx="462">
                  <c:v>1.1575392529543223</c:v>
                </c:pt>
                <c:pt idx="463">
                  <c:v>1.1529490211790452</c:v>
                </c:pt>
                <c:pt idx="464">
                  <c:v>1.1487959163656389</c:v>
                </c:pt>
                <c:pt idx="465">
                  <c:v>1.144807156929347</c:v>
                </c:pt>
                <c:pt idx="466">
                  <c:v>1.1408384931827442</c:v>
                </c:pt>
                <c:pt idx="467">
                  <c:v>1.1362450102725865</c:v>
                </c:pt>
                <c:pt idx="468">
                  <c:v>1.1321270454143735</c:v>
                </c:pt>
                <c:pt idx="469">
                  <c:v>1.1283538773417436</c:v>
                </c:pt>
                <c:pt idx="470">
                  <c:v>1.1248099328635091</c:v>
                </c:pt>
                <c:pt idx="471">
                  <c:v>1.1204964994347015</c:v>
                </c:pt>
                <c:pt idx="472">
                  <c:v>1.116194677020411</c:v>
                </c:pt>
                <c:pt idx="473">
                  <c:v>1.1124629621526343</c:v>
                </c:pt>
                <c:pt idx="474">
                  <c:v>1.1080290758251776</c:v>
                </c:pt>
                <c:pt idx="475">
                  <c:v>1.1031350251034531</c:v>
                </c:pt>
                <c:pt idx="476">
                  <c:v>1.0995449263575867</c:v>
                </c:pt>
                <c:pt idx="477">
                  <c:v>1.0956225898016374</c:v>
                </c:pt>
                <c:pt idx="478">
                  <c:v>1.0912586425810009</c:v>
                </c:pt>
                <c:pt idx="479">
                  <c:v>1.0872214619753631</c:v>
                </c:pt>
                <c:pt idx="480">
                  <c:v>1.0831545143075727</c:v>
                </c:pt>
                <c:pt idx="481">
                  <c:v>1.079326318511971</c:v>
                </c:pt>
                <c:pt idx="482">
                  <c:v>1.0751049214945252</c:v>
                </c:pt>
                <c:pt idx="483">
                  <c:v>1.0712673535489179</c:v>
                </c:pt>
                <c:pt idx="484">
                  <c:v>1.0672391171544824</c:v>
                </c:pt>
                <c:pt idx="485">
                  <c:v>1.0633829930368599</c:v>
                </c:pt>
                <c:pt idx="486">
                  <c:v>1.0590120403067913</c:v>
                </c:pt>
                <c:pt idx="487">
                  <c:v>1.0547410721018815</c:v>
                </c:pt>
                <c:pt idx="488">
                  <c:v>1.0505080702459648</c:v>
                </c:pt>
                <c:pt idx="489">
                  <c:v>1.0465023590334508</c:v>
                </c:pt>
                <c:pt idx="490">
                  <c:v>1.0427787867303246</c:v>
                </c:pt>
                <c:pt idx="491">
                  <c:v>1.039082551380877</c:v>
                </c:pt>
                <c:pt idx="492">
                  <c:v>1.0355394216232998</c:v>
                </c:pt>
                <c:pt idx="493">
                  <c:v>1.0312167949335234</c:v>
                </c:pt>
                <c:pt idx="494">
                  <c:v>1.0271654221042406</c:v>
                </c:pt>
                <c:pt idx="495">
                  <c:v>1.0229163857879329</c:v>
                </c:pt>
                <c:pt idx="496">
                  <c:v>1.018709457306483</c:v>
                </c:pt>
                <c:pt idx="497">
                  <c:v>1.0149053249426103</c:v>
                </c:pt>
                <c:pt idx="498">
                  <c:v>1.0111112408962628</c:v>
                </c:pt>
                <c:pt idx="499">
                  <c:v>1.0068885542549955</c:v>
                </c:pt>
                <c:pt idx="500">
                  <c:v>1.0034823929149039</c:v>
                </c:pt>
                <c:pt idx="501">
                  <c:v>0.99941302619605576</c:v>
                </c:pt>
                <c:pt idx="502">
                  <c:v>0.99572517922666992</c:v>
                </c:pt>
                <c:pt idx="503">
                  <c:v>0.99218206092161609</c:v>
                </c:pt>
                <c:pt idx="504">
                  <c:v>0.98886455119974825</c:v>
                </c:pt>
                <c:pt idx="505">
                  <c:v>0.98541069425257322</c:v>
                </c:pt>
                <c:pt idx="506">
                  <c:v>0.9819039385602456</c:v>
                </c:pt>
                <c:pt idx="507">
                  <c:v>0.97759777475657761</c:v>
                </c:pt>
                <c:pt idx="508">
                  <c:v>0.9747685225614634</c:v>
                </c:pt>
                <c:pt idx="509">
                  <c:v>0.97152084091487056</c:v>
                </c:pt>
                <c:pt idx="510">
                  <c:v>0.96724201159075462</c:v>
                </c:pt>
                <c:pt idx="511">
                  <c:v>0.96322302948168725</c:v>
                </c:pt>
                <c:pt idx="512">
                  <c:v>0.95962860188026566</c:v>
                </c:pt>
                <c:pt idx="513">
                  <c:v>0.95662334874059818</c:v>
                </c:pt>
                <c:pt idx="514">
                  <c:v>0.95202368731335518</c:v>
                </c:pt>
                <c:pt idx="515">
                  <c:v>0.94856958410441194</c:v>
                </c:pt>
                <c:pt idx="516">
                  <c:v>0.94522145004405855</c:v>
                </c:pt>
                <c:pt idx="517">
                  <c:v>0.94186890450194927</c:v>
                </c:pt>
                <c:pt idx="518">
                  <c:v>0.93816577209473551</c:v>
                </c:pt>
                <c:pt idx="519">
                  <c:v>0.93496178066966784</c:v>
                </c:pt>
                <c:pt idx="520">
                  <c:v>0.93147293953155019</c:v>
                </c:pt>
                <c:pt idx="521">
                  <c:v>0.92773151329276271</c:v>
                </c:pt>
                <c:pt idx="522">
                  <c:v>0.92458208599973424</c:v>
                </c:pt>
                <c:pt idx="523">
                  <c:v>0.92137344765579954</c:v>
                </c:pt>
                <c:pt idx="524">
                  <c:v>0.91764377445002776</c:v>
                </c:pt>
                <c:pt idx="525">
                  <c:v>0.9144154416588397</c:v>
                </c:pt>
                <c:pt idx="526">
                  <c:v>0.91133056125848122</c:v>
                </c:pt>
                <c:pt idx="527">
                  <c:v>0.90768620819141421</c:v>
                </c:pt>
                <c:pt idx="528">
                  <c:v>0.90397292186294453</c:v>
                </c:pt>
                <c:pt idx="529">
                  <c:v>0.90081203941680354</c:v>
                </c:pt>
                <c:pt idx="530">
                  <c:v>0.89741579539894056</c:v>
                </c:pt>
                <c:pt idx="531">
                  <c:v>0.89461764665986543</c:v>
                </c:pt>
                <c:pt idx="532">
                  <c:v>0.89159675656866921</c:v>
                </c:pt>
                <c:pt idx="533">
                  <c:v>0.88877518491723817</c:v>
                </c:pt>
                <c:pt idx="534">
                  <c:v>0.88535232636619354</c:v>
                </c:pt>
                <c:pt idx="535">
                  <c:v>0.88205017247866513</c:v>
                </c:pt>
                <c:pt idx="536">
                  <c:v>0.87908083425594674</c:v>
                </c:pt>
                <c:pt idx="537">
                  <c:v>0.87606847829834189</c:v>
                </c:pt>
                <c:pt idx="538">
                  <c:v>0.87317685552642554</c:v>
                </c:pt>
                <c:pt idx="539">
                  <c:v>0.86973757882265046</c:v>
                </c:pt>
                <c:pt idx="540">
                  <c:v>0.86684218854866124</c:v>
                </c:pt>
                <c:pt idx="541">
                  <c:v>0.86340691791620938</c:v>
                </c:pt>
                <c:pt idx="542">
                  <c:v>0.86086630341440995</c:v>
                </c:pt>
                <c:pt idx="543">
                  <c:v>0.85735070110619327</c:v>
                </c:pt>
                <c:pt idx="544">
                  <c:v>0.85442304403192137</c:v>
                </c:pt>
                <c:pt idx="545">
                  <c:v>0.8519120459941717</c:v>
                </c:pt>
                <c:pt idx="546">
                  <c:v>0.84889535787695947</c:v>
                </c:pt>
                <c:pt idx="547">
                  <c:v>0.84610512751142919</c:v>
                </c:pt>
                <c:pt idx="548">
                  <c:v>0.8428771649822675</c:v>
                </c:pt>
                <c:pt idx="549">
                  <c:v>0.83938971337831747</c:v>
                </c:pt>
                <c:pt idx="550">
                  <c:v>0.83644195854328551</c:v>
                </c:pt>
                <c:pt idx="551">
                  <c:v>0.83292830601806189</c:v>
                </c:pt>
                <c:pt idx="552">
                  <c:v>0.82962524038771146</c:v>
                </c:pt>
                <c:pt idx="553">
                  <c:v>0.82622250530351926</c:v>
                </c:pt>
                <c:pt idx="554">
                  <c:v>0.82302759624676347</c:v>
                </c:pt>
                <c:pt idx="555">
                  <c:v>0.82045926235586586</c:v>
                </c:pt>
                <c:pt idx="556">
                  <c:v>0.81764770051064439</c:v>
                </c:pt>
                <c:pt idx="557">
                  <c:v>0.81538225608024661</c:v>
                </c:pt>
                <c:pt idx="558">
                  <c:v>0.81246010756640552</c:v>
                </c:pt>
                <c:pt idx="559">
                  <c:v>0.80928635980366215</c:v>
                </c:pt>
                <c:pt idx="560">
                  <c:v>0.80603908952117476</c:v>
                </c:pt>
                <c:pt idx="561">
                  <c:v>0.80280394261284427</c:v>
                </c:pt>
                <c:pt idx="562">
                  <c:v>0.80010655008180787</c:v>
                </c:pt>
                <c:pt idx="563">
                  <c:v>0.7964557564307797</c:v>
                </c:pt>
                <c:pt idx="564">
                  <c:v>0.79361534899690545</c:v>
                </c:pt>
                <c:pt idx="565">
                  <c:v>0.79059903917322427</c:v>
                </c:pt>
                <c:pt idx="566">
                  <c:v>0.78729509518319585</c:v>
                </c:pt>
                <c:pt idx="567">
                  <c:v>0.78345645395483676</c:v>
                </c:pt>
                <c:pt idx="568">
                  <c:v>0.78024774999433621</c:v>
                </c:pt>
                <c:pt idx="569">
                  <c:v>0.77734060314899955</c:v>
                </c:pt>
                <c:pt idx="570">
                  <c:v>0.77444725450591601</c:v>
                </c:pt>
                <c:pt idx="571">
                  <c:v>0.7713911080939404</c:v>
                </c:pt>
                <c:pt idx="572">
                  <c:v>0.76847187331733746</c:v>
                </c:pt>
                <c:pt idx="573">
                  <c:v>0.76539125144531972</c:v>
                </c:pt>
                <c:pt idx="574">
                  <c:v>0.76283120349703959</c:v>
                </c:pt>
                <c:pt idx="575">
                  <c:v>0.7597178311558006</c:v>
                </c:pt>
                <c:pt idx="576">
                  <c:v>0.75712780610847197</c:v>
                </c:pt>
                <c:pt idx="577">
                  <c:v>0.75418352221861729</c:v>
                </c:pt>
                <c:pt idx="578">
                  <c:v>0.7510888111680103</c:v>
                </c:pt>
                <c:pt idx="579">
                  <c:v>0.74803858973478432</c:v>
                </c:pt>
                <c:pt idx="580">
                  <c:v>0.74547533876038674</c:v>
                </c:pt>
                <c:pt idx="581">
                  <c:v>0.74283360534217546</c:v>
                </c:pt>
                <c:pt idx="582">
                  <c:v>0.7395343540084911</c:v>
                </c:pt>
                <c:pt idx="583">
                  <c:v>0.7363761993422373</c:v>
                </c:pt>
                <c:pt idx="584">
                  <c:v>0.73378163712366506</c:v>
                </c:pt>
                <c:pt idx="585">
                  <c:v>0.73072825991974932</c:v>
                </c:pt>
                <c:pt idx="586">
                  <c:v>0.72778365166491399</c:v>
                </c:pt>
                <c:pt idx="587">
                  <c:v>0.72449689723769228</c:v>
                </c:pt>
                <c:pt idx="588">
                  <c:v>0.72165863511699757</c:v>
                </c:pt>
                <c:pt idx="589">
                  <c:v>0.71881842506641991</c:v>
                </c:pt>
                <c:pt idx="590">
                  <c:v>0.71585046519545248</c:v>
                </c:pt>
                <c:pt idx="591">
                  <c:v>0.71357145378793363</c:v>
                </c:pt>
                <c:pt idx="592">
                  <c:v>0.71018038287807039</c:v>
                </c:pt>
                <c:pt idx="593">
                  <c:v>0.70700006561529061</c:v>
                </c:pt>
                <c:pt idx="594">
                  <c:v>0.70431182342000487</c:v>
                </c:pt>
                <c:pt idx="595">
                  <c:v>0.7012400484124155</c:v>
                </c:pt>
                <c:pt idx="596">
                  <c:v>0.69852718663086466</c:v>
                </c:pt>
                <c:pt idx="597">
                  <c:v>0.6956101374607021</c:v>
                </c:pt>
                <c:pt idx="598">
                  <c:v>0.69305647852411767</c:v>
                </c:pt>
                <c:pt idx="599">
                  <c:v>0.69015951992892599</c:v>
                </c:pt>
                <c:pt idx="600">
                  <c:v>0.68771954802120361</c:v>
                </c:pt>
                <c:pt idx="601">
                  <c:v>0.68458398004457111</c:v>
                </c:pt>
                <c:pt idx="602">
                  <c:v>0.68193467046612422</c:v>
                </c:pt>
                <c:pt idx="603">
                  <c:v>0.67958875457822554</c:v>
                </c:pt>
                <c:pt idx="604">
                  <c:v>0.67679943722165581</c:v>
                </c:pt>
                <c:pt idx="605">
                  <c:v>0.67366298680210823</c:v>
                </c:pt>
                <c:pt idx="606">
                  <c:v>0.6710080358024878</c:v>
                </c:pt>
                <c:pt idx="607">
                  <c:v>0.66768473343056001</c:v>
                </c:pt>
                <c:pt idx="608">
                  <c:v>0.66552591859240762</c:v>
                </c:pt>
                <c:pt idx="609">
                  <c:v>0.66308019293690956</c:v>
                </c:pt>
                <c:pt idx="610">
                  <c:v>0.65981520420232798</c:v>
                </c:pt>
                <c:pt idx="611">
                  <c:v>0.65732230465359054</c:v>
                </c:pt>
                <c:pt idx="612">
                  <c:v>0.65472557545055765</c:v>
                </c:pt>
                <c:pt idx="613">
                  <c:v>0.65185194476184771</c:v>
                </c:pt>
                <c:pt idx="614">
                  <c:v>0.64879394561303783</c:v>
                </c:pt>
                <c:pt idx="615">
                  <c:v>0.64639762980954507</c:v>
                </c:pt>
                <c:pt idx="616">
                  <c:v>0.64388108008964773</c:v>
                </c:pt>
                <c:pt idx="617">
                  <c:v>0.64175076733358016</c:v>
                </c:pt>
                <c:pt idx="618">
                  <c:v>0.63902577878150135</c:v>
                </c:pt>
                <c:pt idx="619">
                  <c:v>0.63680367133347182</c:v>
                </c:pt>
                <c:pt idx="620">
                  <c:v>0.634343580376171</c:v>
                </c:pt>
                <c:pt idx="621">
                  <c:v>0.63162421807315061</c:v>
                </c:pt>
                <c:pt idx="622">
                  <c:v>0.62914592640222311</c:v>
                </c:pt>
                <c:pt idx="623">
                  <c:v>0.62665911128778817</c:v>
                </c:pt>
                <c:pt idx="624">
                  <c:v>0.62443131216947945</c:v>
                </c:pt>
                <c:pt idx="625">
                  <c:v>0.62193346932461069</c:v>
                </c:pt>
                <c:pt idx="626">
                  <c:v>0.61901585722699115</c:v>
                </c:pt>
                <c:pt idx="627">
                  <c:v>0.61656649608281733</c:v>
                </c:pt>
                <c:pt idx="628">
                  <c:v>0.61390471177305594</c:v>
                </c:pt>
                <c:pt idx="629">
                  <c:v>0.61163589276608454</c:v>
                </c:pt>
                <c:pt idx="630">
                  <c:v>0.60939100192840256</c:v>
                </c:pt>
                <c:pt idx="631">
                  <c:v>0.60647755880251963</c:v>
                </c:pt>
                <c:pt idx="632">
                  <c:v>0.60402198726360257</c:v>
                </c:pt>
                <c:pt idx="633">
                  <c:v>0.60164111962354627</c:v>
                </c:pt>
                <c:pt idx="634">
                  <c:v>0.59924682117356765</c:v>
                </c:pt>
                <c:pt idx="635">
                  <c:v>0.59679609733011041</c:v>
                </c:pt>
                <c:pt idx="636">
                  <c:v>0.59460287594660921</c:v>
                </c:pt>
                <c:pt idx="637">
                  <c:v>0.59228492829656654</c:v>
                </c:pt>
                <c:pt idx="638">
                  <c:v>0.58971140227313001</c:v>
                </c:pt>
                <c:pt idx="639">
                  <c:v>0.58775725032919068</c:v>
                </c:pt>
                <c:pt idx="640">
                  <c:v>0.58510113474488867</c:v>
                </c:pt>
                <c:pt idx="641">
                  <c:v>0.58326377746849956</c:v>
                </c:pt>
                <c:pt idx="642">
                  <c:v>0.58090755717844011</c:v>
                </c:pt>
                <c:pt idx="643">
                  <c:v>0.57845331997661797</c:v>
                </c:pt>
                <c:pt idx="644">
                  <c:v>0.57639054979891069</c:v>
                </c:pt>
                <c:pt idx="645">
                  <c:v>0.57461017114550983</c:v>
                </c:pt>
                <c:pt idx="646">
                  <c:v>0.57212130381274406</c:v>
                </c:pt>
                <c:pt idx="647">
                  <c:v>0.56977503802352691</c:v>
                </c:pt>
                <c:pt idx="648">
                  <c:v>0.56745226686923922</c:v>
                </c:pt>
                <c:pt idx="649">
                  <c:v>0.56475458311038151</c:v>
                </c:pt>
                <c:pt idx="650">
                  <c:v>0.5624399269841438</c:v>
                </c:pt>
                <c:pt idx="651">
                  <c:v>0.56015816415987718</c:v>
                </c:pt>
                <c:pt idx="652">
                  <c:v>0.55782236392419959</c:v>
                </c:pt>
                <c:pt idx="653">
                  <c:v>0.55561440556460573</c:v>
                </c:pt>
                <c:pt idx="654">
                  <c:v>0.55347327727063023</c:v>
                </c:pt>
                <c:pt idx="655">
                  <c:v>0.55145215447682172</c:v>
                </c:pt>
                <c:pt idx="656">
                  <c:v>0.54940486576425229</c:v>
                </c:pt>
                <c:pt idx="657">
                  <c:v>0.54695943522503854</c:v>
                </c:pt>
                <c:pt idx="658">
                  <c:v>0.54478381736001058</c:v>
                </c:pt>
                <c:pt idx="659">
                  <c:v>0.54253049875162251</c:v>
                </c:pt>
                <c:pt idx="660">
                  <c:v>0.5400861013247602</c:v>
                </c:pt>
                <c:pt idx="661">
                  <c:v>0.53800022541293024</c:v>
                </c:pt>
                <c:pt idx="662">
                  <c:v>0.53589694457342507</c:v>
                </c:pt>
                <c:pt idx="663">
                  <c:v>0.5338655739880438</c:v>
                </c:pt>
                <c:pt idx="664">
                  <c:v>0.53150762634675475</c:v>
                </c:pt>
                <c:pt idx="665">
                  <c:v>0.52945988616691531</c:v>
                </c:pt>
                <c:pt idx="666">
                  <c:v>0.52731022806108185</c:v>
                </c:pt>
                <c:pt idx="667">
                  <c:v>0.52486193106875634</c:v>
                </c:pt>
                <c:pt idx="668">
                  <c:v>0.52278428755988049</c:v>
                </c:pt>
                <c:pt idx="669">
                  <c:v>0.5211100080150588</c:v>
                </c:pt>
                <c:pt idx="670">
                  <c:v>0.51876015985409918</c:v>
                </c:pt>
                <c:pt idx="671">
                  <c:v>0.51661064191686079</c:v>
                </c:pt>
                <c:pt idx="672">
                  <c:v>0.51377447707394497</c:v>
                </c:pt>
                <c:pt idx="673">
                  <c:v>0.51172265155448793</c:v>
                </c:pt>
                <c:pt idx="674">
                  <c:v>0.50949031104759357</c:v>
                </c:pt>
                <c:pt idx="675">
                  <c:v>0.50752458692739755</c:v>
                </c:pt>
                <c:pt idx="676">
                  <c:v>0.50516500023443844</c:v>
                </c:pt>
                <c:pt idx="677">
                  <c:v>0.50301422176243571</c:v>
                </c:pt>
                <c:pt idx="678">
                  <c:v>0.50080614750315389</c:v>
                </c:pt>
                <c:pt idx="679">
                  <c:v>0.4988613104639476</c:v>
                </c:pt>
                <c:pt idx="680">
                  <c:v>0.49648828191939948</c:v>
                </c:pt>
                <c:pt idx="681">
                  <c:v>0.49445776863621199</c:v>
                </c:pt>
                <c:pt idx="682">
                  <c:v>0.49238990004986039</c:v>
                </c:pt>
                <c:pt idx="683">
                  <c:v>0.49055120124421708</c:v>
                </c:pt>
                <c:pt idx="684">
                  <c:v>0.48887164518169279</c:v>
                </c:pt>
                <c:pt idx="685">
                  <c:v>0.4867070628917422</c:v>
                </c:pt>
                <c:pt idx="686">
                  <c:v>0.48467966501248511</c:v>
                </c:pt>
                <c:pt idx="687">
                  <c:v>0.48294103021244622</c:v>
                </c:pt>
                <c:pt idx="688">
                  <c:v>0.48065551315650112</c:v>
                </c:pt>
                <c:pt idx="689">
                  <c:v>0.4786790116755486</c:v>
                </c:pt>
                <c:pt idx="690">
                  <c:v>0.47669149342623901</c:v>
                </c:pt>
                <c:pt idx="691">
                  <c:v>0.47460648018831258</c:v>
                </c:pt>
                <c:pt idx="692">
                  <c:v>0.47241434337405613</c:v>
                </c:pt>
                <c:pt idx="693">
                  <c:v>0.47009650397751734</c:v>
                </c:pt>
                <c:pt idx="694">
                  <c:v>0.46762254318265567</c:v>
                </c:pt>
                <c:pt idx="695">
                  <c:v>0.46491768391401322</c:v>
                </c:pt>
                <c:pt idx="696">
                  <c:v>0.46306656259674106</c:v>
                </c:pt>
                <c:pt idx="697">
                  <c:v>0.4610183029404511</c:v>
                </c:pt>
                <c:pt idx="698">
                  <c:v>0.45899487750706092</c:v>
                </c:pt>
                <c:pt idx="699">
                  <c:v>0.45706989645531992</c:v>
                </c:pt>
                <c:pt idx="700">
                  <c:v>0.45508715591763077</c:v>
                </c:pt>
                <c:pt idx="701">
                  <c:v>0.45305685957096703</c:v>
                </c:pt>
                <c:pt idx="702">
                  <c:v>0.45128636176462711</c:v>
                </c:pt>
                <c:pt idx="703">
                  <c:v>0.44954124474849372</c:v>
                </c:pt>
                <c:pt idx="704">
                  <c:v>0.44729821800084352</c:v>
                </c:pt>
                <c:pt idx="705">
                  <c:v>0.44551544210767657</c:v>
                </c:pt>
                <c:pt idx="706">
                  <c:v>0.44337616477777309</c:v>
                </c:pt>
                <c:pt idx="707">
                  <c:v>0.44131428740296996</c:v>
                </c:pt>
                <c:pt idx="708">
                  <c:v>0.43927026241394368</c:v>
                </c:pt>
                <c:pt idx="709">
                  <c:v>0.43742213717412465</c:v>
                </c:pt>
                <c:pt idx="710">
                  <c:v>0.43557534833281669</c:v>
                </c:pt>
                <c:pt idx="711">
                  <c:v>0.43357328715680066</c:v>
                </c:pt>
                <c:pt idx="712">
                  <c:v>0.43134076080996403</c:v>
                </c:pt>
                <c:pt idx="713">
                  <c:v>0.42905086968869283</c:v>
                </c:pt>
                <c:pt idx="714">
                  <c:v>0.42722636386672791</c:v>
                </c:pt>
                <c:pt idx="715">
                  <c:v>0.42566729602958636</c:v>
                </c:pt>
                <c:pt idx="716">
                  <c:v>0.42313000036324511</c:v>
                </c:pt>
                <c:pt idx="717">
                  <c:v>0.42114750457189098</c:v>
                </c:pt>
                <c:pt idx="718">
                  <c:v>0.41934368231804298</c:v>
                </c:pt>
                <c:pt idx="719">
                  <c:v>0.41730900219363071</c:v>
                </c:pt>
                <c:pt idx="720">
                  <c:v>0.41553609855483448</c:v>
                </c:pt>
                <c:pt idx="721">
                  <c:v>0.4135596989510969</c:v>
                </c:pt>
                <c:pt idx="722">
                  <c:v>0.41177663953383203</c:v>
                </c:pt>
                <c:pt idx="723">
                  <c:v>0.40987014104683006</c:v>
                </c:pt>
                <c:pt idx="724">
                  <c:v>0.40781519296891927</c:v>
                </c:pt>
                <c:pt idx="725">
                  <c:v>0.40587445675724781</c:v>
                </c:pt>
                <c:pt idx="726">
                  <c:v>0.40375743362696387</c:v>
                </c:pt>
                <c:pt idx="727">
                  <c:v>0.40174524139547546</c:v>
                </c:pt>
                <c:pt idx="728">
                  <c:v>0.39977519634228326</c:v>
                </c:pt>
                <c:pt idx="729">
                  <c:v>0.3981295340667958</c:v>
                </c:pt>
                <c:pt idx="730">
                  <c:v>0.39644675724776474</c:v>
                </c:pt>
                <c:pt idx="731">
                  <c:v>0.39431002386133873</c:v>
                </c:pt>
                <c:pt idx="732">
                  <c:v>0.39235622382990049</c:v>
                </c:pt>
                <c:pt idx="733">
                  <c:v>0.39055775505752366</c:v>
                </c:pt>
                <c:pt idx="734">
                  <c:v>0.38869964494078063</c:v>
                </c:pt>
                <c:pt idx="735">
                  <c:v>0.38671113808743418</c:v>
                </c:pt>
                <c:pt idx="736">
                  <c:v>0.38484835577248572</c:v>
                </c:pt>
                <c:pt idx="737">
                  <c:v>0.38318874251436336</c:v>
                </c:pt>
                <c:pt idx="738">
                  <c:v>0.38165524338581813</c:v>
                </c:pt>
                <c:pt idx="739">
                  <c:v>0.37971436522735785</c:v>
                </c:pt>
                <c:pt idx="740">
                  <c:v>0.37801937847349537</c:v>
                </c:pt>
                <c:pt idx="741">
                  <c:v>0.37625471510215591</c:v>
                </c:pt>
                <c:pt idx="742">
                  <c:v>0.37468312281767413</c:v>
                </c:pt>
                <c:pt idx="743">
                  <c:v>0.37276199101460822</c:v>
                </c:pt>
                <c:pt idx="744">
                  <c:v>0.37090914448945839</c:v>
                </c:pt>
                <c:pt idx="745">
                  <c:v>0.36927358045400932</c:v>
                </c:pt>
                <c:pt idx="746">
                  <c:v>0.36747904068139681</c:v>
                </c:pt>
                <c:pt idx="747">
                  <c:v>0.36564662580631663</c:v>
                </c:pt>
                <c:pt idx="748">
                  <c:v>0.36388482364207664</c:v>
                </c:pt>
                <c:pt idx="749">
                  <c:v>0.36173480128695712</c:v>
                </c:pt>
                <c:pt idx="750">
                  <c:v>0.35968309395082715</c:v>
                </c:pt>
                <c:pt idx="751">
                  <c:v>0.35794335945558903</c:v>
                </c:pt>
                <c:pt idx="752">
                  <c:v>0.35608749082822388</c:v>
                </c:pt>
                <c:pt idx="753">
                  <c:v>0.35423438526673523</c:v>
                </c:pt>
                <c:pt idx="754">
                  <c:v>0.35229726791789034</c:v>
                </c:pt>
                <c:pt idx="755">
                  <c:v>0.35070740202002321</c:v>
                </c:pt>
                <c:pt idx="756">
                  <c:v>0.34874259521655399</c:v>
                </c:pt>
                <c:pt idx="757">
                  <c:v>0.34691519227238482</c:v>
                </c:pt>
                <c:pt idx="758">
                  <c:v>0.34471498188611494</c:v>
                </c:pt>
                <c:pt idx="759">
                  <c:v>0.3425665834929032</c:v>
                </c:pt>
                <c:pt idx="760">
                  <c:v>0.34040824585381357</c:v>
                </c:pt>
                <c:pt idx="761">
                  <c:v>0.3389576282247882</c:v>
                </c:pt>
                <c:pt idx="762">
                  <c:v>0.33733033454623806</c:v>
                </c:pt>
                <c:pt idx="763">
                  <c:v>0.33540980479868854</c:v>
                </c:pt>
                <c:pt idx="764">
                  <c:v>0.33340053385055213</c:v>
                </c:pt>
                <c:pt idx="765">
                  <c:v>0.33141970743231619</c:v>
                </c:pt>
                <c:pt idx="766">
                  <c:v>0.32959695610099593</c:v>
                </c:pt>
                <c:pt idx="767">
                  <c:v>0.3276408376107463</c:v>
                </c:pt>
                <c:pt idx="768">
                  <c:v>0.32583560261213751</c:v>
                </c:pt>
                <c:pt idx="769">
                  <c:v>0.3240664143674381</c:v>
                </c:pt>
                <c:pt idx="770">
                  <c:v>0.32213627277964169</c:v>
                </c:pt>
                <c:pt idx="771">
                  <c:v>0.32051772010003293</c:v>
                </c:pt>
                <c:pt idx="772">
                  <c:v>0.31845264028619708</c:v>
                </c:pt>
                <c:pt idx="773">
                  <c:v>0.31693039968596881</c:v>
                </c:pt>
                <c:pt idx="774">
                  <c:v>0.31546592237211929</c:v>
                </c:pt>
                <c:pt idx="775">
                  <c:v>0.31385348317633249</c:v>
                </c:pt>
                <c:pt idx="776">
                  <c:v>0.31234732027248974</c:v>
                </c:pt>
                <c:pt idx="777">
                  <c:v>0.31065095165094336</c:v>
                </c:pt>
                <c:pt idx="778">
                  <c:v>0.30908653257677599</c:v>
                </c:pt>
                <c:pt idx="779">
                  <c:v>0.30724243591612149</c:v>
                </c:pt>
                <c:pt idx="780">
                  <c:v>0.30560155602429034</c:v>
                </c:pt>
                <c:pt idx="781">
                  <c:v>0.30394268430586624</c:v>
                </c:pt>
                <c:pt idx="782">
                  <c:v>0.30214553852480802</c:v>
                </c:pt>
                <c:pt idx="783">
                  <c:v>0.30040632671832912</c:v>
                </c:pt>
                <c:pt idx="784">
                  <c:v>0.29865945465817101</c:v>
                </c:pt>
                <c:pt idx="785">
                  <c:v>0.29719714433425015</c:v>
                </c:pt>
                <c:pt idx="786">
                  <c:v>0.2951898693266905</c:v>
                </c:pt>
                <c:pt idx="787">
                  <c:v>0.29372048734253431</c:v>
                </c:pt>
                <c:pt idx="788">
                  <c:v>0.2920344336894794</c:v>
                </c:pt>
                <c:pt idx="789">
                  <c:v>0.29063682859464385</c:v>
                </c:pt>
                <c:pt idx="790">
                  <c:v>0.28918268000059</c:v>
                </c:pt>
                <c:pt idx="791">
                  <c:v>0.2872525154447283</c:v>
                </c:pt>
                <c:pt idx="792">
                  <c:v>0.28553340432693991</c:v>
                </c:pt>
                <c:pt idx="793">
                  <c:v>0.28371844000634849</c:v>
                </c:pt>
                <c:pt idx="794">
                  <c:v>0.28224990988930843</c:v>
                </c:pt>
                <c:pt idx="795">
                  <c:v>0.28075941645365449</c:v>
                </c:pt>
                <c:pt idx="796">
                  <c:v>0.27913428375445659</c:v>
                </c:pt>
                <c:pt idx="797">
                  <c:v>0.2776112443545532</c:v>
                </c:pt>
                <c:pt idx="798">
                  <c:v>0.27602307230281309</c:v>
                </c:pt>
                <c:pt idx="799">
                  <c:v>0.27433056356342678</c:v>
                </c:pt>
                <c:pt idx="800">
                  <c:v>0.27268272049211667</c:v>
                </c:pt>
                <c:pt idx="801">
                  <c:v>0.27089544006675326</c:v>
                </c:pt>
                <c:pt idx="802">
                  <c:v>0.26905433426740522</c:v>
                </c:pt>
                <c:pt idx="803">
                  <c:v>0.26760888211997202</c:v>
                </c:pt>
                <c:pt idx="804">
                  <c:v>0.26606928389080475</c:v>
                </c:pt>
                <c:pt idx="805">
                  <c:v>0.26444377921243811</c:v>
                </c:pt>
                <c:pt idx="806">
                  <c:v>0.26297251522894105</c:v>
                </c:pt>
                <c:pt idx="807">
                  <c:v>0.26152579850191954</c:v>
                </c:pt>
                <c:pt idx="808">
                  <c:v>0.25992222243812757</c:v>
                </c:pt>
                <c:pt idx="809">
                  <c:v>0.25836876529409647</c:v>
                </c:pt>
                <c:pt idx="810">
                  <c:v>0.25693852401346795</c:v>
                </c:pt>
                <c:pt idx="811">
                  <c:v>0.2553643983689417</c:v>
                </c:pt>
                <c:pt idx="812">
                  <c:v>0.25385447135602268</c:v>
                </c:pt>
                <c:pt idx="813">
                  <c:v>0.25223936251318529</c:v>
                </c:pt>
                <c:pt idx="814">
                  <c:v>0.25089736202203045</c:v>
                </c:pt>
                <c:pt idx="815">
                  <c:v>0.24939536030358853</c:v>
                </c:pt>
                <c:pt idx="816">
                  <c:v>0.24778217480172046</c:v>
                </c:pt>
                <c:pt idx="817">
                  <c:v>0.24618694696004245</c:v>
                </c:pt>
                <c:pt idx="818">
                  <c:v>0.24480036152892817</c:v>
                </c:pt>
                <c:pt idx="819">
                  <c:v>0.24313023995350527</c:v>
                </c:pt>
                <c:pt idx="820">
                  <c:v>0.24158109011348378</c:v>
                </c:pt>
                <c:pt idx="821">
                  <c:v>0.24004081347058751</c:v>
                </c:pt>
                <c:pt idx="822">
                  <c:v>0.23864086532911863</c:v>
                </c:pt>
                <c:pt idx="823">
                  <c:v>0.23713703388908636</c:v>
                </c:pt>
                <c:pt idx="824">
                  <c:v>0.23534450791017131</c:v>
                </c:pt>
                <c:pt idx="825">
                  <c:v>0.23378104736890568</c:v>
                </c:pt>
                <c:pt idx="826">
                  <c:v>0.23224036816846244</c:v>
                </c:pt>
                <c:pt idx="827">
                  <c:v>0.23071885893582414</c:v>
                </c:pt>
                <c:pt idx="828">
                  <c:v>0.22913776102105063</c:v>
                </c:pt>
                <c:pt idx="829">
                  <c:v>0.22765076839640078</c:v>
                </c:pt>
                <c:pt idx="830">
                  <c:v>0.22618092434919279</c:v>
                </c:pt>
                <c:pt idx="831">
                  <c:v>0.22461134559453899</c:v>
                </c:pt>
                <c:pt idx="832">
                  <c:v>0.2234323985707094</c:v>
                </c:pt>
                <c:pt idx="833">
                  <c:v>0.22196829912240129</c:v>
                </c:pt>
                <c:pt idx="834">
                  <c:v>0.22062153230008741</c:v>
                </c:pt>
                <c:pt idx="835">
                  <c:v>0.21910540274013174</c:v>
                </c:pt>
                <c:pt idx="836">
                  <c:v>0.21748341379638328</c:v>
                </c:pt>
                <c:pt idx="837">
                  <c:v>0.2160225609437483</c:v>
                </c:pt>
                <c:pt idx="838">
                  <c:v>0.21431477851429637</c:v>
                </c:pt>
                <c:pt idx="839">
                  <c:v>0.21262304443237146</c:v>
                </c:pt>
                <c:pt idx="840">
                  <c:v>0.21097445295970568</c:v>
                </c:pt>
                <c:pt idx="841">
                  <c:v>0.20919501445160388</c:v>
                </c:pt>
                <c:pt idx="842">
                  <c:v>0.20764386346015659</c:v>
                </c:pt>
                <c:pt idx="843">
                  <c:v>0.20625618319006359</c:v>
                </c:pt>
                <c:pt idx="844">
                  <c:v>0.2048569671368945</c:v>
                </c:pt>
                <c:pt idx="845">
                  <c:v>0.20327491150520763</c:v>
                </c:pt>
                <c:pt idx="846">
                  <c:v>0.2019264335152752</c:v>
                </c:pt>
                <c:pt idx="847">
                  <c:v>0.20054991576405096</c:v>
                </c:pt>
                <c:pt idx="848">
                  <c:v>0.19918800471409928</c:v>
                </c:pt>
                <c:pt idx="849">
                  <c:v>0.19781061740905134</c:v>
                </c:pt>
                <c:pt idx="850">
                  <c:v>0.19630608117107684</c:v>
                </c:pt>
                <c:pt idx="851">
                  <c:v>0.19450799658179638</c:v>
                </c:pt>
                <c:pt idx="852">
                  <c:v>0.19300648509296939</c:v>
                </c:pt>
                <c:pt idx="853">
                  <c:v>0.19171019969381953</c:v>
                </c:pt>
                <c:pt idx="854">
                  <c:v>0.19016544323224274</c:v>
                </c:pt>
                <c:pt idx="855">
                  <c:v>0.1886251411503419</c:v>
                </c:pt>
                <c:pt idx="856">
                  <c:v>0.18704007241258749</c:v>
                </c:pt>
                <c:pt idx="857">
                  <c:v>0.1857878409343344</c:v>
                </c:pt>
                <c:pt idx="858">
                  <c:v>0.18423230583881742</c:v>
                </c:pt>
                <c:pt idx="859">
                  <c:v>0.18291961640234067</c:v>
                </c:pt>
                <c:pt idx="860">
                  <c:v>0.18148311992873234</c:v>
                </c:pt>
                <c:pt idx="861">
                  <c:v>0.1800265772525933</c:v>
                </c:pt>
                <c:pt idx="862">
                  <c:v>0.178685472487074</c:v>
                </c:pt>
                <c:pt idx="863">
                  <c:v>0.17716128072707807</c:v>
                </c:pt>
                <c:pt idx="864">
                  <c:v>0.17579844395130104</c:v>
                </c:pt>
                <c:pt idx="865">
                  <c:v>0.17438673602864843</c:v>
                </c:pt>
                <c:pt idx="866">
                  <c:v>0.17285648139215365</c:v>
                </c:pt>
                <c:pt idx="867">
                  <c:v>0.17146834079400924</c:v>
                </c:pt>
                <c:pt idx="868">
                  <c:v>0.17007331351168975</c:v>
                </c:pt>
                <c:pt idx="869">
                  <c:v>0.16875013315949208</c:v>
                </c:pt>
                <c:pt idx="870">
                  <c:v>0.16737988586338418</c:v>
                </c:pt>
                <c:pt idx="871">
                  <c:v>0.16624625615439539</c:v>
                </c:pt>
                <c:pt idx="872">
                  <c:v>0.16471552044534202</c:v>
                </c:pt>
                <c:pt idx="873">
                  <c:v>0.16309646763386917</c:v>
                </c:pt>
                <c:pt idx="874">
                  <c:v>0.16165861333051651</c:v>
                </c:pt>
                <c:pt idx="875">
                  <c:v>0.16025718439385794</c:v>
                </c:pt>
                <c:pt idx="876">
                  <c:v>0.15885899747726193</c:v>
                </c:pt>
                <c:pt idx="877">
                  <c:v>0.15742281870321712</c:v>
                </c:pt>
                <c:pt idx="878">
                  <c:v>0.15579877661192848</c:v>
                </c:pt>
                <c:pt idx="879">
                  <c:v>0.15429019745971806</c:v>
                </c:pt>
                <c:pt idx="880">
                  <c:v>0.15293988715168594</c:v>
                </c:pt>
                <c:pt idx="881">
                  <c:v>0.15151296830140099</c:v>
                </c:pt>
                <c:pt idx="882">
                  <c:v>0.15034873052560846</c:v>
                </c:pt>
                <c:pt idx="883">
                  <c:v>0.14883152039142586</c:v>
                </c:pt>
                <c:pt idx="884">
                  <c:v>0.14738525548025225</c:v>
                </c:pt>
                <c:pt idx="885">
                  <c:v>0.1460339583247697</c:v>
                </c:pt>
                <c:pt idx="886">
                  <c:v>0.1447195066604266</c:v>
                </c:pt>
                <c:pt idx="887">
                  <c:v>0.14332076488216042</c:v>
                </c:pt>
                <c:pt idx="888">
                  <c:v>0.14205238063877471</c:v>
                </c:pt>
                <c:pt idx="889">
                  <c:v>0.14077344878049181</c:v>
                </c:pt>
                <c:pt idx="890">
                  <c:v>0.13934040120637423</c:v>
                </c:pt>
                <c:pt idx="891">
                  <c:v>0.13797442074537059</c:v>
                </c:pt>
                <c:pt idx="892">
                  <c:v>0.13661985826889259</c:v>
                </c:pt>
                <c:pt idx="893">
                  <c:v>0.13513642184304245</c:v>
                </c:pt>
                <c:pt idx="894">
                  <c:v>0.13374554891403512</c:v>
                </c:pt>
                <c:pt idx="895">
                  <c:v>0.13238710503498638</c:v>
                </c:pt>
                <c:pt idx="896">
                  <c:v>0.13111398840393668</c:v>
                </c:pt>
                <c:pt idx="897">
                  <c:v>0.12972023740380625</c:v>
                </c:pt>
                <c:pt idx="898">
                  <c:v>0.12839001585292717</c:v>
                </c:pt>
                <c:pt idx="899">
                  <c:v>0.1269878618554085</c:v>
                </c:pt>
                <c:pt idx="900">
                  <c:v>0.12556380306740789</c:v>
                </c:pt>
                <c:pt idx="901">
                  <c:v>0.1243271041811945</c:v>
                </c:pt>
                <c:pt idx="902">
                  <c:v>0.12319375968178618</c:v>
                </c:pt>
                <c:pt idx="903">
                  <c:v>0.12209082508825961</c:v>
                </c:pt>
                <c:pt idx="904">
                  <c:v>0.12062246592300735</c:v>
                </c:pt>
                <c:pt idx="905">
                  <c:v>0.11939190416469947</c:v>
                </c:pt>
                <c:pt idx="906">
                  <c:v>0.11793947193683456</c:v>
                </c:pt>
                <c:pt idx="907">
                  <c:v>0.11673137149447746</c:v>
                </c:pt>
                <c:pt idx="908">
                  <c:v>0.11559151040762677</c:v>
                </c:pt>
                <c:pt idx="909">
                  <c:v>0.11432186090859302</c:v>
                </c:pt>
                <c:pt idx="910">
                  <c:v>0.11273815019600261</c:v>
                </c:pt>
                <c:pt idx="911">
                  <c:v>0.11130346034082196</c:v>
                </c:pt>
                <c:pt idx="912">
                  <c:v>0.11029025127248313</c:v>
                </c:pt>
                <c:pt idx="913">
                  <c:v>0.1089777054676237</c:v>
                </c:pt>
                <c:pt idx="914">
                  <c:v>0.10771151739101853</c:v>
                </c:pt>
                <c:pt idx="915">
                  <c:v>0.10665228869886241</c:v>
                </c:pt>
                <c:pt idx="916">
                  <c:v>0.10543367763551281</c:v>
                </c:pt>
                <c:pt idx="917">
                  <c:v>0.10421373843049628</c:v>
                </c:pt>
                <c:pt idx="918">
                  <c:v>0.10302471231024925</c:v>
                </c:pt>
                <c:pt idx="919">
                  <c:v>0.10192841195532738</c:v>
                </c:pt>
                <c:pt idx="920">
                  <c:v>0.10040380677369844</c:v>
                </c:pt>
                <c:pt idx="921">
                  <c:v>9.9198292511116712E-2</c:v>
                </c:pt>
                <c:pt idx="922">
                  <c:v>9.800732851330593E-2</c:v>
                </c:pt>
                <c:pt idx="923">
                  <c:v>9.6823478177172698E-2</c:v>
                </c:pt>
                <c:pt idx="924">
                  <c:v>9.5736134453508315E-2</c:v>
                </c:pt>
                <c:pt idx="925">
                  <c:v>9.4538041686504426E-2</c:v>
                </c:pt>
                <c:pt idx="926">
                  <c:v>9.3324143950999347E-2</c:v>
                </c:pt>
                <c:pt idx="927">
                  <c:v>9.2244890740477509E-2</c:v>
                </c:pt>
                <c:pt idx="928">
                  <c:v>9.0873788097697833E-2</c:v>
                </c:pt>
                <c:pt idx="929">
                  <c:v>8.9456636048350441E-2</c:v>
                </c:pt>
                <c:pt idx="930">
                  <c:v>8.798199718669486E-2</c:v>
                </c:pt>
                <c:pt idx="931">
                  <c:v>8.6650057463249983E-2</c:v>
                </c:pt>
                <c:pt idx="932">
                  <c:v>8.5226764247181619E-2</c:v>
                </c:pt>
                <c:pt idx="933">
                  <c:v>8.3570154233657323E-2</c:v>
                </c:pt>
                <c:pt idx="934">
                  <c:v>8.2242536175497663E-2</c:v>
                </c:pt>
                <c:pt idx="935">
                  <c:v>8.1033711616217433E-2</c:v>
                </c:pt>
                <c:pt idx="936">
                  <c:v>7.9629486410546846E-2</c:v>
                </c:pt>
                <c:pt idx="937">
                  <c:v>7.7993638416620964E-2</c:v>
                </c:pt>
                <c:pt idx="938">
                  <c:v>7.6554776224588478E-2</c:v>
                </c:pt>
                <c:pt idx="939">
                  <c:v>7.5004914857759453E-2</c:v>
                </c:pt>
                <c:pt idx="940">
                  <c:v>7.3748334358730003E-2</c:v>
                </c:pt>
                <c:pt idx="941">
                  <c:v>7.2518603380636468E-2</c:v>
                </c:pt>
                <c:pt idx="942">
                  <c:v>7.1318866554746244E-2</c:v>
                </c:pt>
                <c:pt idx="943">
                  <c:v>7.0102209624608086E-2</c:v>
                </c:pt>
                <c:pt idx="944">
                  <c:v>6.8695784125274911E-2</c:v>
                </c:pt>
                <c:pt idx="945">
                  <c:v>6.7632885156888908E-2</c:v>
                </c:pt>
                <c:pt idx="946">
                  <c:v>6.6348519770091249E-2</c:v>
                </c:pt>
                <c:pt idx="947">
                  <c:v>6.4817589277098034E-2</c:v>
                </c:pt>
                <c:pt idx="948">
                  <c:v>6.3428965794627423E-2</c:v>
                </c:pt>
                <c:pt idx="949">
                  <c:v>6.2180007867490533E-2</c:v>
                </c:pt>
                <c:pt idx="950">
                  <c:v>6.0801586346456729E-2</c:v>
                </c:pt>
                <c:pt idx="951">
                  <c:v>5.9522705649935011E-2</c:v>
                </c:pt>
                <c:pt idx="952">
                  <c:v>5.8533664466281526E-2</c:v>
                </c:pt>
                <c:pt idx="953">
                  <c:v>5.6989384098503904E-2</c:v>
                </c:pt>
                <c:pt idx="954">
                  <c:v>5.576140393978106E-2</c:v>
                </c:pt>
                <c:pt idx="955">
                  <c:v>5.4630509007041611E-2</c:v>
                </c:pt>
                <c:pt idx="956">
                  <c:v>5.3404385727289137E-2</c:v>
                </c:pt>
                <c:pt idx="957">
                  <c:v>5.2174724234028899E-2</c:v>
                </c:pt>
                <c:pt idx="958">
                  <c:v>5.0814455976954782E-2</c:v>
                </c:pt>
                <c:pt idx="959">
                  <c:v>4.9504345213000879E-2</c:v>
                </c:pt>
                <c:pt idx="960">
                  <c:v>4.8213887353583611E-2</c:v>
                </c:pt>
                <c:pt idx="961">
                  <c:v>4.7129013190432244E-2</c:v>
                </c:pt>
                <c:pt idx="962">
                  <c:v>4.5917239177633309E-2</c:v>
                </c:pt>
                <c:pt idx="963">
                  <c:v>4.47953526815165E-2</c:v>
                </c:pt>
                <c:pt idx="964">
                  <c:v>4.3748792157712955E-2</c:v>
                </c:pt>
                <c:pt idx="965">
                  <c:v>4.2579535484569872E-2</c:v>
                </c:pt>
                <c:pt idx="966">
                  <c:v>4.1361779567469704E-2</c:v>
                </c:pt>
                <c:pt idx="967">
                  <c:v>4.0176368635875835E-2</c:v>
                </c:pt>
                <c:pt idx="968">
                  <c:v>3.8729380964000915E-2</c:v>
                </c:pt>
                <c:pt idx="969">
                  <c:v>3.7284913565321737E-2</c:v>
                </c:pt>
                <c:pt idx="970">
                  <c:v>3.6053639573450695E-2</c:v>
                </c:pt>
                <c:pt idx="971">
                  <c:v>3.493417069477589E-2</c:v>
                </c:pt>
                <c:pt idx="972">
                  <c:v>3.3445429616397973E-2</c:v>
                </c:pt>
                <c:pt idx="973">
                  <c:v>3.2041829156158899E-2</c:v>
                </c:pt>
                <c:pt idx="974">
                  <c:v>3.117869190584922E-2</c:v>
                </c:pt>
                <c:pt idx="975">
                  <c:v>2.9940403408447943E-2</c:v>
                </c:pt>
                <c:pt idx="976">
                  <c:v>2.8606894687844452E-2</c:v>
                </c:pt>
                <c:pt idx="977">
                  <c:v>2.7278069040547762E-2</c:v>
                </c:pt>
                <c:pt idx="978">
                  <c:v>2.5946659428195292E-2</c:v>
                </c:pt>
                <c:pt idx="979">
                  <c:v>2.4662305794301224E-2</c:v>
                </c:pt>
                <c:pt idx="980">
                  <c:v>2.3365833576627793E-2</c:v>
                </c:pt>
                <c:pt idx="981">
                  <c:v>2.2151687539834222E-2</c:v>
                </c:pt>
                <c:pt idx="982">
                  <c:v>2.1026454420062214E-2</c:v>
                </c:pt>
                <c:pt idx="983">
                  <c:v>1.9618434787910456E-2</c:v>
                </c:pt>
                <c:pt idx="984">
                  <c:v>1.8362533182125541E-2</c:v>
                </c:pt>
                <c:pt idx="985">
                  <c:v>1.7180942578510921E-2</c:v>
                </c:pt>
                <c:pt idx="986">
                  <c:v>1.5776518298415646E-2</c:v>
                </c:pt>
                <c:pt idx="987">
                  <c:v>1.4726600447426106E-2</c:v>
                </c:pt>
                <c:pt idx="988">
                  <c:v>1.3778791960486857E-2</c:v>
                </c:pt>
                <c:pt idx="989">
                  <c:v>1.2388562101876747E-2</c:v>
                </c:pt>
                <c:pt idx="990">
                  <c:v>1.1330309884490831E-2</c:v>
                </c:pt>
                <c:pt idx="991">
                  <c:v>1.0078305840120568E-2</c:v>
                </c:pt>
                <c:pt idx="992">
                  <c:v>8.7407430822924129E-3</c:v>
                </c:pt>
                <c:pt idx="993">
                  <c:v>7.5221384480447613E-3</c:v>
                </c:pt>
                <c:pt idx="994">
                  <c:v>6.2717716308769668E-3</c:v>
                </c:pt>
                <c:pt idx="995">
                  <c:v>5.1695070926636175E-3</c:v>
                </c:pt>
                <c:pt idx="996">
                  <c:v>4.1036392937092835E-3</c:v>
                </c:pt>
                <c:pt idx="997">
                  <c:v>2.6947510698911567E-3</c:v>
                </c:pt>
                <c:pt idx="998">
                  <c:v>1.2091765513622473E-3</c:v>
                </c:pt>
                <c:pt idx="999">
                  <c:v>0</c:v>
                </c:pt>
              </c:numCache>
            </c:numRef>
          </c:yVal>
          <c:smooth val="1"/>
          <c:extLst>
            <c:ext xmlns:c16="http://schemas.microsoft.com/office/drawing/2014/chart" uri="{C3380CC4-5D6E-409C-BE32-E72D297353CC}">
              <c16:uniqueId val="{00000001-3933-45FE-B5E9-F3CE71AE8BDE}"/>
            </c:ext>
          </c:extLst>
        </c:ser>
        <c:ser>
          <c:idx val="1"/>
          <c:order val="1"/>
          <c:tx>
            <c:v>Worker relative productivity, theta = back/front</c:v>
          </c:tx>
          <c:spPr>
            <a:ln w="63500">
              <a:solidFill>
                <a:srgbClr val="ED7D31"/>
              </a:solidFill>
            </a:ln>
          </c:spPr>
          <c:marker>
            <c:symbol val="none"/>
          </c:marker>
          <c:xVal>
            <c:numRef>
              <c:f>Figure1_Data!$B$2:$B$1001</c:f>
              <c:numCache>
                <c:formatCode>0.0%</c:formatCode>
                <c:ptCount val="1000"/>
                <c:pt idx="0">
                  <c:v>1E-3</c:v>
                </c:pt>
                <c:pt idx="1">
                  <c:v>2E-3</c:v>
                </c:pt>
                <c:pt idx="2">
                  <c:v>3.0000000000000001E-3</c:v>
                </c:pt>
                <c:pt idx="3">
                  <c:v>4.0000000000000001E-3</c:v>
                </c:pt>
                <c:pt idx="4">
                  <c:v>5.0000000000000001E-3</c:v>
                </c:pt>
                <c:pt idx="5">
                  <c:v>6.0000000000000001E-3</c:v>
                </c:pt>
                <c:pt idx="6">
                  <c:v>7.0000000000000001E-3</c:v>
                </c:pt>
                <c:pt idx="7">
                  <c:v>8.0000000000000002E-3</c:v>
                </c:pt>
                <c:pt idx="8">
                  <c:v>8.9999999999999993E-3</c:v>
                </c:pt>
                <c:pt idx="9">
                  <c:v>0.01</c:v>
                </c:pt>
                <c:pt idx="10">
                  <c:v>1.0999999999999999E-2</c:v>
                </c:pt>
                <c:pt idx="11">
                  <c:v>1.2E-2</c:v>
                </c:pt>
                <c:pt idx="12">
                  <c:v>1.2999999999999999E-2</c:v>
                </c:pt>
                <c:pt idx="13">
                  <c:v>1.4E-2</c:v>
                </c:pt>
                <c:pt idx="14">
                  <c:v>1.4999999999999999E-2</c:v>
                </c:pt>
                <c:pt idx="15">
                  <c:v>1.6E-2</c:v>
                </c:pt>
                <c:pt idx="16">
                  <c:v>1.7000000000000001E-2</c:v>
                </c:pt>
                <c:pt idx="17">
                  <c:v>1.7999999999999999E-2</c:v>
                </c:pt>
                <c:pt idx="18">
                  <c:v>1.9E-2</c:v>
                </c:pt>
                <c:pt idx="19">
                  <c:v>0.02</c:v>
                </c:pt>
                <c:pt idx="20">
                  <c:v>2.1000000000000001E-2</c:v>
                </c:pt>
                <c:pt idx="21">
                  <c:v>2.1999999999999999E-2</c:v>
                </c:pt>
                <c:pt idx="22">
                  <c:v>2.3E-2</c:v>
                </c:pt>
                <c:pt idx="23">
                  <c:v>2.4E-2</c:v>
                </c:pt>
                <c:pt idx="24">
                  <c:v>2.5000000000000001E-2</c:v>
                </c:pt>
                <c:pt idx="25">
                  <c:v>2.5999999999999999E-2</c:v>
                </c:pt>
                <c:pt idx="26">
                  <c:v>2.7E-2</c:v>
                </c:pt>
                <c:pt idx="27">
                  <c:v>2.8000000000000001E-2</c:v>
                </c:pt>
                <c:pt idx="28">
                  <c:v>2.9000000000000001E-2</c:v>
                </c:pt>
                <c:pt idx="29">
                  <c:v>0.03</c:v>
                </c:pt>
                <c:pt idx="30">
                  <c:v>3.1E-2</c:v>
                </c:pt>
                <c:pt idx="31">
                  <c:v>3.2000000000000001E-2</c:v>
                </c:pt>
                <c:pt idx="32">
                  <c:v>3.3000000000000002E-2</c:v>
                </c:pt>
                <c:pt idx="33">
                  <c:v>3.4000000000000002E-2</c:v>
                </c:pt>
                <c:pt idx="34">
                  <c:v>3.5000000000000003E-2</c:v>
                </c:pt>
                <c:pt idx="35">
                  <c:v>3.5999999999999997E-2</c:v>
                </c:pt>
                <c:pt idx="36">
                  <c:v>3.6999999999999998E-2</c:v>
                </c:pt>
                <c:pt idx="37">
                  <c:v>3.7999999999999999E-2</c:v>
                </c:pt>
                <c:pt idx="38">
                  <c:v>3.9E-2</c:v>
                </c:pt>
                <c:pt idx="39">
                  <c:v>0.04</c:v>
                </c:pt>
                <c:pt idx="40">
                  <c:v>4.1000000000000002E-2</c:v>
                </c:pt>
                <c:pt idx="41">
                  <c:v>4.2000000000000003E-2</c:v>
                </c:pt>
                <c:pt idx="42">
                  <c:v>4.2999999999999997E-2</c:v>
                </c:pt>
                <c:pt idx="43">
                  <c:v>4.3999999999999997E-2</c:v>
                </c:pt>
                <c:pt idx="44">
                  <c:v>4.4999999999999998E-2</c:v>
                </c:pt>
                <c:pt idx="45">
                  <c:v>4.5999999999999999E-2</c:v>
                </c:pt>
                <c:pt idx="46">
                  <c:v>4.7E-2</c:v>
                </c:pt>
                <c:pt idx="47">
                  <c:v>4.8000000000000001E-2</c:v>
                </c:pt>
                <c:pt idx="48">
                  <c:v>4.9000000000000002E-2</c:v>
                </c:pt>
                <c:pt idx="49">
                  <c:v>0.05</c:v>
                </c:pt>
                <c:pt idx="50">
                  <c:v>5.0999999999999997E-2</c:v>
                </c:pt>
                <c:pt idx="51">
                  <c:v>5.1999999999999998E-2</c:v>
                </c:pt>
                <c:pt idx="52">
                  <c:v>5.2999999999999999E-2</c:v>
                </c:pt>
                <c:pt idx="53">
                  <c:v>5.3999999999999999E-2</c:v>
                </c:pt>
                <c:pt idx="54">
                  <c:v>5.5E-2</c:v>
                </c:pt>
                <c:pt idx="55">
                  <c:v>5.6000000000000001E-2</c:v>
                </c:pt>
                <c:pt idx="56">
                  <c:v>5.7000000000000002E-2</c:v>
                </c:pt>
                <c:pt idx="57">
                  <c:v>5.8000000000000003E-2</c:v>
                </c:pt>
                <c:pt idx="58">
                  <c:v>5.8999999999999997E-2</c:v>
                </c:pt>
                <c:pt idx="59">
                  <c:v>0.06</c:v>
                </c:pt>
                <c:pt idx="60">
                  <c:v>6.0999999999999999E-2</c:v>
                </c:pt>
                <c:pt idx="61">
                  <c:v>6.2E-2</c:v>
                </c:pt>
                <c:pt idx="62">
                  <c:v>6.3E-2</c:v>
                </c:pt>
                <c:pt idx="63">
                  <c:v>6.4000000000000001E-2</c:v>
                </c:pt>
                <c:pt idx="64">
                  <c:v>6.5000000000000002E-2</c:v>
                </c:pt>
                <c:pt idx="65">
                  <c:v>6.6000000000000003E-2</c:v>
                </c:pt>
                <c:pt idx="66">
                  <c:v>6.7000000000000004E-2</c:v>
                </c:pt>
                <c:pt idx="67">
                  <c:v>6.8000000000000005E-2</c:v>
                </c:pt>
                <c:pt idx="68">
                  <c:v>6.9000000000000006E-2</c:v>
                </c:pt>
                <c:pt idx="69">
                  <c:v>7.0000000000000007E-2</c:v>
                </c:pt>
                <c:pt idx="70">
                  <c:v>7.0999999999999994E-2</c:v>
                </c:pt>
                <c:pt idx="71">
                  <c:v>7.1999999999999995E-2</c:v>
                </c:pt>
                <c:pt idx="72">
                  <c:v>7.2999999999999995E-2</c:v>
                </c:pt>
                <c:pt idx="73">
                  <c:v>7.3999999999999996E-2</c:v>
                </c:pt>
                <c:pt idx="74">
                  <c:v>7.4999999999999997E-2</c:v>
                </c:pt>
                <c:pt idx="75">
                  <c:v>7.5999999999999998E-2</c:v>
                </c:pt>
                <c:pt idx="76">
                  <c:v>7.6999999999999999E-2</c:v>
                </c:pt>
                <c:pt idx="77">
                  <c:v>7.8E-2</c:v>
                </c:pt>
                <c:pt idx="78">
                  <c:v>7.9000000000000001E-2</c:v>
                </c:pt>
                <c:pt idx="79">
                  <c:v>0.08</c:v>
                </c:pt>
                <c:pt idx="80">
                  <c:v>8.1000000000000003E-2</c:v>
                </c:pt>
                <c:pt idx="81">
                  <c:v>8.2000000000000003E-2</c:v>
                </c:pt>
                <c:pt idx="82">
                  <c:v>8.3000000000000004E-2</c:v>
                </c:pt>
                <c:pt idx="83">
                  <c:v>8.4000000000000005E-2</c:v>
                </c:pt>
                <c:pt idx="84">
                  <c:v>8.5000000000000006E-2</c:v>
                </c:pt>
                <c:pt idx="85">
                  <c:v>8.5999999999999993E-2</c:v>
                </c:pt>
                <c:pt idx="86">
                  <c:v>8.6999999999999994E-2</c:v>
                </c:pt>
                <c:pt idx="87">
                  <c:v>8.7999999999999995E-2</c:v>
                </c:pt>
                <c:pt idx="88">
                  <c:v>8.8999999999999996E-2</c:v>
                </c:pt>
                <c:pt idx="89">
                  <c:v>0.09</c:v>
                </c:pt>
                <c:pt idx="90">
                  <c:v>9.0999999999999998E-2</c:v>
                </c:pt>
                <c:pt idx="91">
                  <c:v>9.1999999999999998E-2</c:v>
                </c:pt>
                <c:pt idx="92">
                  <c:v>9.2999999999999999E-2</c:v>
                </c:pt>
                <c:pt idx="93">
                  <c:v>9.4E-2</c:v>
                </c:pt>
                <c:pt idx="94">
                  <c:v>9.5000000000000001E-2</c:v>
                </c:pt>
                <c:pt idx="95">
                  <c:v>9.6000000000000002E-2</c:v>
                </c:pt>
                <c:pt idx="96">
                  <c:v>9.7000000000000003E-2</c:v>
                </c:pt>
                <c:pt idx="97">
                  <c:v>9.8000000000000004E-2</c:v>
                </c:pt>
                <c:pt idx="98">
                  <c:v>9.9000000000000005E-2</c:v>
                </c:pt>
                <c:pt idx="99">
                  <c:v>0.1</c:v>
                </c:pt>
                <c:pt idx="100">
                  <c:v>0.10100000000000001</c:v>
                </c:pt>
                <c:pt idx="101">
                  <c:v>0.10199999999999999</c:v>
                </c:pt>
                <c:pt idx="102">
                  <c:v>0.10299999999999999</c:v>
                </c:pt>
                <c:pt idx="103">
                  <c:v>0.104</c:v>
                </c:pt>
                <c:pt idx="104">
                  <c:v>0.105</c:v>
                </c:pt>
                <c:pt idx="105">
                  <c:v>0.106</c:v>
                </c:pt>
                <c:pt idx="106">
                  <c:v>0.107</c:v>
                </c:pt>
                <c:pt idx="107">
                  <c:v>0.108</c:v>
                </c:pt>
                <c:pt idx="108">
                  <c:v>0.109</c:v>
                </c:pt>
                <c:pt idx="109">
                  <c:v>0.11</c:v>
                </c:pt>
                <c:pt idx="110">
                  <c:v>0.111</c:v>
                </c:pt>
                <c:pt idx="111">
                  <c:v>0.112</c:v>
                </c:pt>
                <c:pt idx="112">
                  <c:v>0.113</c:v>
                </c:pt>
                <c:pt idx="113">
                  <c:v>0.114</c:v>
                </c:pt>
                <c:pt idx="114">
                  <c:v>0.115</c:v>
                </c:pt>
                <c:pt idx="115">
                  <c:v>0.11600000000000001</c:v>
                </c:pt>
                <c:pt idx="116">
                  <c:v>0.11700000000000001</c:v>
                </c:pt>
                <c:pt idx="117">
                  <c:v>0.11799999999999999</c:v>
                </c:pt>
                <c:pt idx="118">
                  <c:v>0.11899999999999999</c:v>
                </c:pt>
                <c:pt idx="119">
                  <c:v>0.12</c:v>
                </c:pt>
                <c:pt idx="120">
                  <c:v>0.121</c:v>
                </c:pt>
                <c:pt idx="121">
                  <c:v>0.122</c:v>
                </c:pt>
                <c:pt idx="122">
                  <c:v>0.123</c:v>
                </c:pt>
                <c:pt idx="123">
                  <c:v>0.124</c:v>
                </c:pt>
                <c:pt idx="124">
                  <c:v>0.125</c:v>
                </c:pt>
                <c:pt idx="125">
                  <c:v>0.126</c:v>
                </c:pt>
                <c:pt idx="126">
                  <c:v>0.127</c:v>
                </c:pt>
                <c:pt idx="127">
                  <c:v>0.128</c:v>
                </c:pt>
                <c:pt idx="128">
                  <c:v>0.129</c:v>
                </c:pt>
                <c:pt idx="129">
                  <c:v>0.13</c:v>
                </c:pt>
                <c:pt idx="130">
                  <c:v>0.13100000000000001</c:v>
                </c:pt>
                <c:pt idx="131">
                  <c:v>0.13200000000000001</c:v>
                </c:pt>
                <c:pt idx="132">
                  <c:v>0.13300000000000001</c:v>
                </c:pt>
                <c:pt idx="133">
                  <c:v>0.13400000000000001</c:v>
                </c:pt>
                <c:pt idx="134">
                  <c:v>0.13500000000000001</c:v>
                </c:pt>
                <c:pt idx="135">
                  <c:v>0.13600000000000001</c:v>
                </c:pt>
                <c:pt idx="136">
                  <c:v>0.13700000000000001</c:v>
                </c:pt>
                <c:pt idx="137">
                  <c:v>0.13800000000000001</c:v>
                </c:pt>
                <c:pt idx="138">
                  <c:v>0.13900000000000001</c:v>
                </c:pt>
                <c:pt idx="139">
                  <c:v>0.14000000000000001</c:v>
                </c:pt>
                <c:pt idx="140">
                  <c:v>0.14099999999999999</c:v>
                </c:pt>
                <c:pt idx="141">
                  <c:v>0.14199999999999999</c:v>
                </c:pt>
                <c:pt idx="142">
                  <c:v>0.14299999999999999</c:v>
                </c:pt>
                <c:pt idx="143">
                  <c:v>0.14399999999999999</c:v>
                </c:pt>
                <c:pt idx="144">
                  <c:v>0.14499999999999999</c:v>
                </c:pt>
                <c:pt idx="145">
                  <c:v>0.14599999999999999</c:v>
                </c:pt>
                <c:pt idx="146">
                  <c:v>0.14699999999999999</c:v>
                </c:pt>
                <c:pt idx="147">
                  <c:v>0.14799999999999999</c:v>
                </c:pt>
                <c:pt idx="148">
                  <c:v>0.14899999999999999</c:v>
                </c:pt>
                <c:pt idx="149">
                  <c:v>0.15</c:v>
                </c:pt>
                <c:pt idx="150">
                  <c:v>0.151</c:v>
                </c:pt>
                <c:pt idx="151">
                  <c:v>0.152</c:v>
                </c:pt>
                <c:pt idx="152">
                  <c:v>0.153</c:v>
                </c:pt>
                <c:pt idx="153">
                  <c:v>0.154</c:v>
                </c:pt>
                <c:pt idx="154">
                  <c:v>0.155</c:v>
                </c:pt>
                <c:pt idx="155">
                  <c:v>0.156</c:v>
                </c:pt>
                <c:pt idx="156">
                  <c:v>0.157</c:v>
                </c:pt>
                <c:pt idx="157">
                  <c:v>0.158</c:v>
                </c:pt>
                <c:pt idx="158">
                  <c:v>0.159</c:v>
                </c:pt>
                <c:pt idx="159">
                  <c:v>0.16</c:v>
                </c:pt>
                <c:pt idx="160">
                  <c:v>0.161</c:v>
                </c:pt>
                <c:pt idx="161">
                  <c:v>0.16200000000000001</c:v>
                </c:pt>
                <c:pt idx="162">
                  <c:v>0.16300000000000001</c:v>
                </c:pt>
                <c:pt idx="163">
                  <c:v>0.16400000000000001</c:v>
                </c:pt>
                <c:pt idx="164">
                  <c:v>0.16500000000000001</c:v>
                </c:pt>
                <c:pt idx="165">
                  <c:v>0.16600000000000001</c:v>
                </c:pt>
                <c:pt idx="166">
                  <c:v>0.16700000000000001</c:v>
                </c:pt>
                <c:pt idx="167">
                  <c:v>0.16800000000000001</c:v>
                </c:pt>
                <c:pt idx="168">
                  <c:v>0.16900000000000001</c:v>
                </c:pt>
                <c:pt idx="169">
                  <c:v>0.17</c:v>
                </c:pt>
                <c:pt idx="170">
                  <c:v>0.17100000000000001</c:v>
                </c:pt>
                <c:pt idx="171">
                  <c:v>0.17199999999999999</c:v>
                </c:pt>
                <c:pt idx="172">
                  <c:v>0.17299999999999999</c:v>
                </c:pt>
                <c:pt idx="173">
                  <c:v>0.17399999999999999</c:v>
                </c:pt>
                <c:pt idx="174">
                  <c:v>0.17499999999999999</c:v>
                </c:pt>
                <c:pt idx="175">
                  <c:v>0.17599999999999999</c:v>
                </c:pt>
                <c:pt idx="176">
                  <c:v>0.17699999999999999</c:v>
                </c:pt>
                <c:pt idx="177">
                  <c:v>0.17799999999999999</c:v>
                </c:pt>
                <c:pt idx="178">
                  <c:v>0.17899999999999999</c:v>
                </c:pt>
                <c:pt idx="179">
                  <c:v>0.18</c:v>
                </c:pt>
                <c:pt idx="180">
                  <c:v>0.18099999999999999</c:v>
                </c:pt>
                <c:pt idx="181">
                  <c:v>0.182</c:v>
                </c:pt>
                <c:pt idx="182">
                  <c:v>0.183</c:v>
                </c:pt>
                <c:pt idx="183">
                  <c:v>0.184</c:v>
                </c:pt>
                <c:pt idx="184">
                  <c:v>0.185</c:v>
                </c:pt>
                <c:pt idx="185">
                  <c:v>0.186</c:v>
                </c:pt>
                <c:pt idx="186">
                  <c:v>0.187</c:v>
                </c:pt>
                <c:pt idx="187">
                  <c:v>0.188</c:v>
                </c:pt>
                <c:pt idx="188">
                  <c:v>0.189</c:v>
                </c:pt>
                <c:pt idx="189">
                  <c:v>0.19</c:v>
                </c:pt>
                <c:pt idx="190">
                  <c:v>0.191</c:v>
                </c:pt>
                <c:pt idx="191">
                  <c:v>0.192</c:v>
                </c:pt>
                <c:pt idx="192">
                  <c:v>0.193</c:v>
                </c:pt>
                <c:pt idx="193">
                  <c:v>0.19400000000000001</c:v>
                </c:pt>
                <c:pt idx="194">
                  <c:v>0.19500000000000001</c:v>
                </c:pt>
                <c:pt idx="195">
                  <c:v>0.19600000000000001</c:v>
                </c:pt>
                <c:pt idx="196">
                  <c:v>0.19700000000000001</c:v>
                </c:pt>
                <c:pt idx="197">
                  <c:v>0.19800000000000001</c:v>
                </c:pt>
                <c:pt idx="198">
                  <c:v>0.19900000000000001</c:v>
                </c:pt>
                <c:pt idx="199">
                  <c:v>0.2</c:v>
                </c:pt>
                <c:pt idx="200">
                  <c:v>0.20100000000000001</c:v>
                </c:pt>
                <c:pt idx="201">
                  <c:v>0.20200000000000001</c:v>
                </c:pt>
                <c:pt idx="202">
                  <c:v>0.20300000000000001</c:v>
                </c:pt>
                <c:pt idx="203">
                  <c:v>0.20399999999999999</c:v>
                </c:pt>
                <c:pt idx="204">
                  <c:v>0.20499999999999999</c:v>
                </c:pt>
                <c:pt idx="205">
                  <c:v>0.20599999999999999</c:v>
                </c:pt>
                <c:pt idx="206">
                  <c:v>0.20699999999999999</c:v>
                </c:pt>
                <c:pt idx="207">
                  <c:v>0.20799999999999999</c:v>
                </c:pt>
                <c:pt idx="208">
                  <c:v>0.20899999999999999</c:v>
                </c:pt>
                <c:pt idx="209">
                  <c:v>0.21</c:v>
                </c:pt>
                <c:pt idx="210">
                  <c:v>0.21099999999999999</c:v>
                </c:pt>
                <c:pt idx="211">
                  <c:v>0.21199999999999999</c:v>
                </c:pt>
                <c:pt idx="212">
                  <c:v>0.21299999999999999</c:v>
                </c:pt>
                <c:pt idx="213">
                  <c:v>0.214</c:v>
                </c:pt>
                <c:pt idx="214">
                  <c:v>0.215</c:v>
                </c:pt>
                <c:pt idx="215">
                  <c:v>0.216</c:v>
                </c:pt>
                <c:pt idx="216">
                  <c:v>0.217</c:v>
                </c:pt>
                <c:pt idx="217">
                  <c:v>0.218</c:v>
                </c:pt>
                <c:pt idx="218">
                  <c:v>0.219</c:v>
                </c:pt>
                <c:pt idx="219">
                  <c:v>0.22</c:v>
                </c:pt>
                <c:pt idx="220">
                  <c:v>0.221</c:v>
                </c:pt>
                <c:pt idx="221">
                  <c:v>0.222</c:v>
                </c:pt>
                <c:pt idx="222">
                  <c:v>0.223</c:v>
                </c:pt>
                <c:pt idx="223">
                  <c:v>0.224</c:v>
                </c:pt>
                <c:pt idx="224">
                  <c:v>0.22500000000000001</c:v>
                </c:pt>
                <c:pt idx="225">
                  <c:v>0.22600000000000001</c:v>
                </c:pt>
                <c:pt idx="226">
                  <c:v>0.22700000000000001</c:v>
                </c:pt>
                <c:pt idx="227">
                  <c:v>0.22800000000000001</c:v>
                </c:pt>
                <c:pt idx="228">
                  <c:v>0.22900000000000001</c:v>
                </c:pt>
                <c:pt idx="229">
                  <c:v>0.23</c:v>
                </c:pt>
                <c:pt idx="230">
                  <c:v>0.23100000000000001</c:v>
                </c:pt>
                <c:pt idx="231">
                  <c:v>0.23200000000000001</c:v>
                </c:pt>
                <c:pt idx="232">
                  <c:v>0.23300000000000001</c:v>
                </c:pt>
                <c:pt idx="233">
                  <c:v>0.23400000000000001</c:v>
                </c:pt>
                <c:pt idx="234">
                  <c:v>0.23499999999999999</c:v>
                </c:pt>
                <c:pt idx="235">
                  <c:v>0.23599999999999999</c:v>
                </c:pt>
                <c:pt idx="236">
                  <c:v>0.23699999999999999</c:v>
                </c:pt>
                <c:pt idx="237">
                  <c:v>0.23799999999999999</c:v>
                </c:pt>
                <c:pt idx="238">
                  <c:v>0.23899999999999999</c:v>
                </c:pt>
                <c:pt idx="239">
                  <c:v>0.24</c:v>
                </c:pt>
                <c:pt idx="240">
                  <c:v>0.24099999999999999</c:v>
                </c:pt>
                <c:pt idx="241">
                  <c:v>0.24199999999999999</c:v>
                </c:pt>
                <c:pt idx="242">
                  <c:v>0.24299999999999999</c:v>
                </c:pt>
                <c:pt idx="243">
                  <c:v>0.24399999999999999</c:v>
                </c:pt>
                <c:pt idx="244">
                  <c:v>0.245</c:v>
                </c:pt>
                <c:pt idx="245">
                  <c:v>0.246</c:v>
                </c:pt>
                <c:pt idx="246">
                  <c:v>0.247</c:v>
                </c:pt>
                <c:pt idx="247">
                  <c:v>0.248</c:v>
                </c:pt>
                <c:pt idx="248">
                  <c:v>0.249</c:v>
                </c:pt>
                <c:pt idx="249">
                  <c:v>0.25</c:v>
                </c:pt>
                <c:pt idx="250">
                  <c:v>0.251</c:v>
                </c:pt>
                <c:pt idx="251">
                  <c:v>0.252</c:v>
                </c:pt>
                <c:pt idx="252">
                  <c:v>0.253</c:v>
                </c:pt>
                <c:pt idx="253">
                  <c:v>0.254</c:v>
                </c:pt>
                <c:pt idx="254">
                  <c:v>0.255</c:v>
                </c:pt>
                <c:pt idx="255">
                  <c:v>0.25600000000000001</c:v>
                </c:pt>
                <c:pt idx="256">
                  <c:v>0.25700000000000001</c:v>
                </c:pt>
                <c:pt idx="257">
                  <c:v>0.25800000000000001</c:v>
                </c:pt>
                <c:pt idx="258">
                  <c:v>0.25900000000000001</c:v>
                </c:pt>
                <c:pt idx="259">
                  <c:v>0.26</c:v>
                </c:pt>
                <c:pt idx="260">
                  <c:v>0.26100000000000001</c:v>
                </c:pt>
                <c:pt idx="261">
                  <c:v>0.26200000000000001</c:v>
                </c:pt>
                <c:pt idx="262">
                  <c:v>0.26300000000000001</c:v>
                </c:pt>
                <c:pt idx="263">
                  <c:v>0.26400000000000001</c:v>
                </c:pt>
                <c:pt idx="264">
                  <c:v>0.26500000000000001</c:v>
                </c:pt>
                <c:pt idx="265">
                  <c:v>0.26600000000000001</c:v>
                </c:pt>
                <c:pt idx="266">
                  <c:v>0.26700000000000002</c:v>
                </c:pt>
                <c:pt idx="267">
                  <c:v>0.26800000000000002</c:v>
                </c:pt>
                <c:pt idx="268">
                  <c:v>0.26900000000000002</c:v>
                </c:pt>
                <c:pt idx="269">
                  <c:v>0.27</c:v>
                </c:pt>
                <c:pt idx="270">
                  <c:v>0.27100000000000002</c:v>
                </c:pt>
                <c:pt idx="271">
                  <c:v>0.27200000000000002</c:v>
                </c:pt>
                <c:pt idx="272">
                  <c:v>0.27300000000000002</c:v>
                </c:pt>
                <c:pt idx="273">
                  <c:v>0.27400000000000002</c:v>
                </c:pt>
                <c:pt idx="274">
                  <c:v>0.27500000000000002</c:v>
                </c:pt>
                <c:pt idx="275">
                  <c:v>0.27600000000000002</c:v>
                </c:pt>
                <c:pt idx="276">
                  <c:v>0.27700000000000002</c:v>
                </c:pt>
                <c:pt idx="277">
                  <c:v>0.27800000000000002</c:v>
                </c:pt>
                <c:pt idx="278">
                  <c:v>0.27900000000000003</c:v>
                </c:pt>
                <c:pt idx="279">
                  <c:v>0.28000000000000003</c:v>
                </c:pt>
                <c:pt idx="280">
                  <c:v>0.28100000000000003</c:v>
                </c:pt>
                <c:pt idx="281">
                  <c:v>0.28199999999999997</c:v>
                </c:pt>
                <c:pt idx="282">
                  <c:v>0.28299999999999997</c:v>
                </c:pt>
                <c:pt idx="283">
                  <c:v>0.28399999999999997</c:v>
                </c:pt>
                <c:pt idx="284">
                  <c:v>0.28499999999999998</c:v>
                </c:pt>
                <c:pt idx="285">
                  <c:v>0.28599999999999998</c:v>
                </c:pt>
                <c:pt idx="286">
                  <c:v>0.28699999999999998</c:v>
                </c:pt>
                <c:pt idx="287">
                  <c:v>0.28799999999999998</c:v>
                </c:pt>
                <c:pt idx="288">
                  <c:v>0.28899999999999998</c:v>
                </c:pt>
                <c:pt idx="289">
                  <c:v>0.28999999999999998</c:v>
                </c:pt>
                <c:pt idx="290">
                  <c:v>0.29099999999999998</c:v>
                </c:pt>
                <c:pt idx="291">
                  <c:v>0.29199999999999998</c:v>
                </c:pt>
                <c:pt idx="292">
                  <c:v>0.29299999999999998</c:v>
                </c:pt>
                <c:pt idx="293">
                  <c:v>0.29399999999999998</c:v>
                </c:pt>
                <c:pt idx="294">
                  <c:v>0.29499999999999998</c:v>
                </c:pt>
                <c:pt idx="295">
                  <c:v>0.29599999999999999</c:v>
                </c:pt>
                <c:pt idx="296">
                  <c:v>0.29699999999999999</c:v>
                </c:pt>
                <c:pt idx="297">
                  <c:v>0.29799999999999999</c:v>
                </c:pt>
                <c:pt idx="298">
                  <c:v>0.29899999999999999</c:v>
                </c:pt>
                <c:pt idx="299">
                  <c:v>0.3</c:v>
                </c:pt>
                <c:pt idx="300">
                  <c:v>0.30099999999999999</c:v>
                </c:pt>
                <c:pt idx="301">
                  <c:v>0.30199999999999999</c:v>
                </c:pt>
                <c:pt idx="302">
                  <c:v>0.30299999999999999</c:v>
                </c:pt>
                <c:pt idx="303">
                  <c:v>0.30399999999999999</c:v>
                </c:pt>
                <c:pt idx="304">
                  <c:v>0.30499999999999999</c:v>
                </c:pt>
                <c:pt idx="305">
                  <c:v>0.30599999999999999</c:v>
                </c:pt>
                <c:pt idx="306">
                  <c:v>0.307</c:v>
                </c:pt>
                <c:pt idx="307">
                  <c:v>0.308</c:v>
                </c:pt>
                <c:pt idx="308">
                  <c:v>0.309</c:v>
                </c:pt>
                <c:pt idx="309">
                  <c:v>0.31</c:v>
                </c:pt>
                <c:pt idx="310">
                  <c:v>0.311</c:v>
                </c:pt>
                <c:pt idx="311">
                  <c:v>0.312</c:v>
                </c:pt>
                <c:pt idx="312">
                  <c:v>0.313</c:v>
                </c:pt>
                <c:pt idx="313">
                  <c:v>0.314</c:v>
                </c:pt>
                <c:pt idx="314">
                  <c:v>0.315</c:v>
                </c:pt>
                <c:pt idx="315">
                  <c:v>0.316</c:v>
                </c:pt>
                <c:pt idx="316">
                  <c:v>0.317</c:v>
                </c:pt>
                <c:pt idx="317">
                  <c:v>0.318</c:v>
                </c:pt>
                <c:pt idx="318">
                  <c:v>0.31900000000000001</c:v>
                </c:pt>
                <c:pt idx="319">
                  <c:v>0.32</c:v>
                </c:pt>
                <c:pt idx="320">
                  <c:v>0.32100000000000001</c:v>
                </c:pt>
                <c:pt idx="321">
                  <c:v>0.32200000000000001</c:v>
                </c:pt>
                <c:pt idx="322">
                  <c:v>0.32300000000000001</c:v>
                </c:pt>
                <c:pt idx="323">
                  <c:v>0.32400000000000001</c:v>
                </c:pt>
                <c:pt idx="324">
                  <c:v>0.32500000000000001</c:v>
                </c:pt>
                <c:pt idx="325">
                  <c:v>0.32600000000000001</c:v>
                </c:pt>
                <c:pt idx="326">
                  <c:v>0.32700000000000001</c:v>
                </c:pt>
                <c:pt idx="327">
                  <c:v>0.32800000000000001</c:v>
                </c:pt>
                <c:pt idx="328">
                  <c:v>0.32900000000000001</c:v>
                </c:pt>
                <c:pt idx="329">
                  <c:v>0.33</c:v>
                </c:pt>
                <c:pt idx="330">
                  <c:v>0.33100000000000002</c:v>
                </c:pt>
                <c:pt idx="331">
                  <c:v>0.33200000000000002</c:v>
                </c:pt>
                <c:pt idx="332">
                  <c:v>0.33300000000000002</c:v>
                </c:pt>
                <c:pt idx="333">
                  <c:v>0.33400000000000002</c:v>
                </c:pt>
                <c:pt idx="334">
                  <c:v>0.33500000000000002</c:v>
                </c:pt>
                <c:pt idx="335">
                  <c:v>0.33600000000000002</c:v>
                </c:pt>
                <c:pt idx="336">
                  <c:v>0.33700000000000002</c:v>
                </c:pt>
                <c:pt idx="337">
                  <c:v>0.33800000000000002</c:v>
                </c:pt>
                <c:pt idx="338">
                  <c:v>0.33900000000000002</c:v>
                </c:pt>
                <c:pt idx="339">
                  <c:v>0.34</c:v>
                </c:pt>
                <c:pt idx="340">
                  <c:v>0.34100000000000003</c:v>
                </c:pt>
                <c:pt idx="341">
                  <c:v>0.34200000000000003</c:v>
                </c:pt>
                <c:pt idx="342">
                  <c:v>0.34300000000000003</c:v>
                </c:pt>
                <c:pt idx="343">
                  <c:v>0.34399999999999997</c:v>
                </c:pt>
                <c:pt idx="344">
                  <c:v>0.34499999999999997</c:v>
                </c:pt>
                <c:pt idx="345">
                  <c:v>0.34599999999999997</c:v>
                </c:pt>
                <c:pt idx="346">
                  <c:v>0.34699999999999998</c:v>
                </c:pt>
                <c:pt idx="347">
                  <c:v>0.34799999999999998</c:v>
                </c:pt>
                <c:pt idx="348">
                  <c:v>0.34899999999999998</c:v>
                </c:pt>
                <c:pt idx="349">
                  <c:v>0.35</c:v>
                </c:pt>
                <c:pt idx="350">
                  <c:v>0.35099999999999998</c:v>
                </c:pt>
                <c:pt idx="351">
                  <c:v>0.35199999999999998</c:v>
                </c:pt>
                <c:pt idx="352">
                  <c:v>0.35299999999999998</c:v>
                </c:pt>
                <c:pt idx="353">
                  <c:v>0.35399999999999998</c:v>
                </c:pt>
                <c:pt idx="354">
                  <c:v>0.35499999999999998</c:v>
                </c:pt>
                <c:pt idx="355">
                  <c:v>0.35599999999999998</c:v>
                </c:pt>
                <c:pt idx="356">
                  <c:v>0.35699999999999998</c:v>
                </c:pt>
                <c:pt idx="357">
                  <c:v>0.35799999999999998</c:v>
                </c:pt>
                <c:pt idx="358">
                  <c:v>0.35899999999999999</c:v>
                </c:pt>
                <c:pt idx="359">
                  <c:v>0.36</c:v>
                </c:pt>
                <c:pt idx="360">
                  <c:v>0.36099999999999999</c:v>
                </c:pt>
                <c:pt idx="361">
                  <c:v>0.36199999999999999</c:v>
                </c:pt>
                <c:pt idx="362">
                  <c:v>0.36299999999999999</c:v>
                </c:pt>
                <c:pt idx="363">
                  <c:v>0.36399999999999999</c:v>
                </c:pt>
                <c:pt idx="364">
                  <c:v>0.36499999999999999</c:v>
                </c:pt>
                <c:pt idx="365">
                  <c:v>0.36599999999999999</c:v>
                </c:pt>
                <c:pt idx="366">
                  <c:v>0.36699999999999999</c:v>
                </c:pt>
                <c:pt idx="367">
                  <c:v>0.36799999999999999</c:v>
                </c:pt>
                <c:pt idx="368">
                  <c:v>0.36899999999999999</c:v>
                </c:pt>
                <c:pt idx="369">
                  <c:v>0.37</c:v>
                </c:pt>
                <c:pt idx="370">
                  <c:v>0.371</c:v>
                </c:pt>
                <c:pt idx="371">
                  <c:v>0.372</c:v>
                </c:pt>
                <c:pt idx="372">
                  <c:v>0.373</c:v>
                </c:pt>
                <c:pt idx="373">
                  <c:v>0.374</c:v>
                </c:pt>
                <c:pt idx="374">
                  <c:v>0.375</c:v>
                </c:pt>
                <c:pt idx="375">
                  <c:v>0.376</c:v>
                </c:pt>
                <c:pt idx="376">
                  <c:v>0.377</c:v>
                </c:pt>
                <c:pt idx="377">
                  <c:v>0.378</c:v>
                </c:pt>
                <c:pt idx="378">
                  <c:v>0.379</c:v>
                </c:pt>
                <c:pt idx="379">
                  <c:v>0.38</c:v>
                </c:pt>
                <c:pt idx="380">
                  <c:v>0.38100000000000001</c:v>
                </c:pt>
                <c:pt idx="381">
                  <c:v>0.38200000000000001</c:v>
                </c:pt>
                <c:pt idx="382">
                  <c:v>0.38300000000000001</c:v>
                </c:pt>
                <c:pt idx="383">
                  <c:v>0.38400000000000001</c:v>
                </c:pt>
                <c:pt idx="384">
                  <c:v>0.38500000000000001</c:v>
                </c:pt>
                <c:pt idx="385">
                  <c:v>0.38600000000000001</c:v>
                </c:pt>
                <c:pt idx="386">
                  <c:v>0.38700000000000001</c:v>
                </c:pt>
                <c:pt idx="387">
                  <c:v>0.38800000000000001</c:v>
                </c:pt>
                <c:pt idx="388">
                  <c:v>0.38900000000000001</c:v>
                </c:pt>
                <c:pt idx="389">
                  <c:v>0.39</c:v>
                </c:pt>
                <c:pt idx="390">
                  <c:v>0.39100000000000001</c:v>
                </c:pt>
                <c:pt idx="391">
                  <c:v>0.39200000000000002</c:v>
                </c:pt>
                <c:pt idx="392">
                  <c:v>0.39300000000000002</c:v>
                </c:pt>
                <c:pt idx="393">
                  <c:v>0.39400000000000002</c:v>
                </c:pt>
                <c:pt idx="394">
                  <c:v>0.39500000000000002</c:v>
                </c:pt>
                <c:pt idx="395">
                  <c:v>0.39600000000000002</c:v>
                </c:pt>
                <c:pt idx="396">
                  <c:v>0.39700000000000002</c:v>
                </c:pt>
                <c:pt idx="397">
                  <c:v>0.39800000000000002</c:v>
                </c:pt>
                <c:pt idx="398">
                  <c:v>0.39900000000000002</c:v>
                </c:pt>
                <c:pt idx="399">
                  <c:v>0.4</c:v>
                </c:pt>
                <c:pt idx="400">
                  <c:v>0.40100000000000002</c:v>
                </c:pt>
                <c:pt idx="401">
                  <c:v>0.40200000000000002</c:v>
                </c:pt>
                <c:pt idx="402">
                  <c:v>0.40300000000000002</c:v>
                </c:pt>
                <c:pt idx="403">
                  <c:v>0.40400000000000003</c:v>
                </c:pt>
                <c:pt idx="404">
                  <c:v>0.40500000000000003</c:v>
                </c:pt>
                <c:pt idx="405">
                  <c:v>0.40600000000000003</c:v>
                </c:pt>
                <c:pt idx="406">
                  <c:v>0.40699999999999997</c:v>
                </c:pt>
                <c:pt idx="407">
                  <c:v>0.40799999999999997</c:v>
                </c:pt>
                <c:pt idx="408">
                  <c:v>0.40899999999999997</c:v>
                </c:pt>
                <c:pt idx="409">
                  <c:v>0.41</c:v>
                </c:pt>
                <c:pt idx="410">
                  <c:v>0.41099999999999998</c:v>
                </c:pt>
                <c:pt idx="411">
                  <c:v>0.41199999999999998</c:v>
                </c:pt>
                <c:pt idx="412">
                  <c:v>0.41299999999999998</c:v>
                </c:pt>
                <c:pt idx="413">
                  <c:v>0.41399999999999998</c:v>
                </c:pt>
                <c:pt idx="414">
                  <c:v>0.41499999999999998</c:v>
                </c:pt>
                <c:pt idx="415">
                  <c:v>0.41599999999999998</c:v>
                </c:pt>
                <c:pt idx="416">
                  <c:v>0.41699999999999998</c:v>
                </c:pt>
                <c:pt idx="417">
                  <c:v>0.41799999999999998</c:v>
                </c:pt>
                <c:pt idx="418">
                  <c:v>0.41899999999999998</c:v>
                </c:pt>
                <c:pt idx="419">
                  <c:v>0.42</c:v>
                </c:pt>
                <c:pt idx="420">
                  <c:v>0.42099999999999999</c:v>
                </c:pt>
                <c:pt idx="421">
                  <c:v>0.42199999999999999</c:v>
                </c:pt>
                <c:pt idx="422">
                  <c:v>0.42299999999999999</c:v>
                </c:pt>
                <c:pt idx="423">
                  <c:v>0.42399999999999999</c:v>
                </c:pt>
                <c:pt idx="424">
                  <c:v>0.42499999999999999</c:v>
                </c:pt>
                <c:pt idx="425">
                  <c:v>0.42599999999999999</c:v>
                </c:pt>
                <c:pt idx="426">
                  <c:v>0.42699999999999999</c:v>
                </c:pt>
                <c:pt idx="427">
                  <c:v>0.42799999999999999</c:v>
                </c:pt>
                <c:pt idx="428">
                  <c:v>0.42899999999999999</c:v>
                </c:pt>
                <c:pt idx="429">
                  <c:v>0.43</c:v>
                </c:pt>
                <c:pt idx="430">
                  <c:v>0.43099999999999999</c:v>
                </c:pt>
                <c:pt idx="431">
                  <c:v>0.432</c:v>
                </c:pt>
                <c:pt idx="432">
                  <c:v>0.433</c:v>
                </c:pt>
                <c:pt idx="433">
                  <c:v>0.434</c:v>
                </c:pt>
                <c:pt idx="434">
                  <c:v>0.435</c:v>
                </c:pt>
                <c:pt idx="435">
                  <c:v>0.436</c:v>
                </c:pt>
                <c:pt idx="436">
                  <c:v>0.437</c:v>
                </c:pt>
                <c:pt idx="437">
                  <c:v>0.438</c:v>
                </c:pt>
                <c:pt idx="438">
                  <c:v>0.439</c:v>
                </c:pt>
                <c:pt idx="439">
                  <c:v>0.44</c:v>
                </c:pt>
                <c:pt idx="440">
                  <c:v>0.441</c:v>
                </c:pt>
                <c:pt idx="441">
                  <c:v>0.442</c:v>
                </c:pt>
                <c:pt idx="442">
                  <c:v>0.443</c:v>
                </c:pt>
                <c:pt idx="443">
                  <c:v>0.44400000000000001</c:v>
                </c:pt>
                <c:pt idx="444">
                  <c:v>0.44500000000000001</c:v>
                </c:pt>
                <c:pt idx="445">
                  <c:v>0.44600000000000001</c:v>
                </c:pt>
                <c:pt idx="446">
                  <c:v>0.44700000000000001</c:v>
                </c:pt>
                <c:pt idx="447">
                  <c:v>0.44800000000000001</c:v>
                </c:pt>
                <c:pt idx="448">
                  <c:v>0.44900000000000001</c:v>
                </c:pt>
                <c:pt idx="449">
                  <c:v>0.45</c:v>
                </c:pt>
                <c:pt idx="450">
                  <c:v>0.45100000000000001</c:v>
                </c:pt>
                <c:pt idx="451">
                  <c:v>0.45200000000000001</c:v>
                </c:pt>
                <c:pt idx="452">
                  <c:v>0.45300000000000001</c:v>
                </c:pt>
                <c:pt idx="453">
                  <c:v>0.45400000000000001</c:v>
                </c:pt>
                <c:pt idx="454">
                  <c:v>0.45500000000000002</c:v>
                </c:pt>
                <c:pt idx="455">
                  <c:v>0.45600000000000002</c:v>
                </c:pt>
                <c:pt idx="456">
                  <c:v>0.45700000000000002</c:v>
                </c:pt>
                <c:pt idx="457">
                  <c:v>0.45800000000000002</c:v>
                </c:pt>
                <c:pt idx="458">
                  <c:v>0.45900000000000002</c:v>
                </c:pt>
                <c:pt idx="459">
                  <c:v>0.46</c:v>
                </c:pt>
                <c:pt idx="460">
                  <c:v>0.46100000000000002</c:v>
                </c:pt>
                <c:pt idx="461">
                  <c:v>0.46200000000000002</c:v>
                </c:pt>
                <c:pt idx="462">
                  <c:v>0.46300000000000002</c:v>
                </c:pt>
                <c:pt idx="463">
                  <c:v>0.46400000000000002</c:v>
                </c:pt>
                <c:pt idx="464">
                  <c:v>0.46500000000000002</c:v>
                </c:pt>
                <c:pt idx="465">
                  <c:v>0.46600000000000003</c:v>
                </c:pt>
                <c:pt idx="466">
                  <c:v>0.46700000000000003</c:v>
                </c:pt>
                <c:pt idx="467">
                  <c:v>0.46800000000000003</c:v>
                </c:pt>
                <c:pt idx="468">
                  <c:v>0.46899999999999997</c:v>
                </c:pt>
                <c:pt idx="469">
                  <c:v>0.47</c:v>
                </c:pt>
                <c:pt idx="470">
                  <c:v>0.47099999999999997</c:v>
                </c:pt>
                <c:pt idx="471">
                  <c:v>0.47199999999999998</c:v>
                </c:pt>
                <c:pt idx="472">
                  <c:v>0.47299999999999998</c:v>
                </c:pt>
                <c:pt idx="473">
                  <c:v>0.47399999999999998</c:v>
                </c:pt>
                <c:pt idx="474">
                  <c:v>0.47499999999999998</c:v>
                </c:pt>
                <c:pt idx="475">
                  <c:v>0.47599999999999998</c:v>
                </c:pt>
                <c:pt idx="476">
                  <c:v>0.47699999999999998</c:v>
                </c:pt>
                <c:pt idx="477">
                  <c:v>0.47799999999999998</c:v>
                </c:pt>
                <c:pt idx="478">
                  <c:v>0.47899999999999998</c:v>
                </c:pt>
                <c:pt idx="479">
                  <c:v>0.48</c:v>
                </c:pt>
                <c:pt idx="480">
                  <c:v>0.48099999999999998</c:v>
                </c:pt>
                <c:pt idx="481">
                  <c:v>0.48199999999999998</c:v>
                </c:pt>
                <c:pt idx="482">
                  <c:v>0.48299999999999998</c:v>
                </c:pt>
                <c:pt idx="483">
                  <c:v>0.48399999999999999</c:v>
                </c:pt>
                <c:pt idx="484">
                  <c:v>0.48499999999999999</c:v>
                </c:pt>
                <c:pt idx="485">
                  <c:v>0.48599999999999999</c:v>
                </c:pt>
                <c:pt idx="486">
                  <c:v>0.48699999999999999</c:v>
                </c:pt>
                <c:pt idx="487">
                  <c:v>0.48799999999999999</c:v>
                </c:pt>
                <c:pt idx="488">
                  <c:v>0.48899999999999999</c:v>
                </c:pt>
                <c:pt idx="489">
                  <c:v>0.49</c:v>
                </c:pt>
                <c:pt idx="490">
                  <c:v>0.49099999999999999</c:v>
                </c:pt>
                <c:pt idx="491">
                  <c:v>0.49199999999999999</c:v>
                </c:pt>
                <c:pt idx="492">
                  <c:v>0.49299999999999999</c:v>
                </c:pt>
                <c:pt idx="493">
                  <c:v>0.49399999999999999</c:v>
                </c:pt>
                <c:pt idx="494">
                  <c:v>0.495</c:v>
                </c:pt>
                <c:pt idx="495">
                  <c:v>0.496</c:v>
                </c:pt>
                <c:pt idx="496">
                  <c:v>0.497</c:v>
                </c:pt>
                <c:pt idx="497">
                  <c:v>0.498</c:v>
                </c:pt>
                <c:pt idx="498">
                  <c:v>0.499</c:v>
                </c:pt>
                <c:pt idx="499">
                  <c:v>0.5</c:v>
                </c:pt>
                <c:pt idx="500">
                  <c:v>0.501</c:v>
                </c:pt>
                <c:pt idx="501">
                  <c:v>0.502</c:v>
                </c:pt>
                <c:pt idx="502">
                  <c:v>0.503</c:v>
                </c:pt>
                <c:pt idx="503">
                  <c:v>0.504</c:v>
                </c:pt>
                <c:pt idx="504">
                  <c:v>0.505</c:v>
                </c:pt>
                <c:pt idx="505">
                  <c:v>0.50600000000000001</c:v>
                </c:pt>
                <c:pt idx="506">
                  <c:v>0.50700000000000001</c:v>
                </c:pt>
                <c:pt idx="507">
                  <c:v>0.50800000000000001</c:v>
                </c:pt>
                <c:pt idx="508">
                  <c:v>0.50900000000000001</c:v>
                </c:pt>
                <c:pt idx="509">
                  <c:v>0.51</c:v>
                </c:pt>
                <c:pt idx="510">
                  <c:v>0.51100000000000001</c:v>
                </c:pt>
                <c:pt idx="511">
                  <c:v>0.51200000000000001</c:v>
                </c:pt>
                <c:pt idx="512">
                  <c:v>0.51300000000000001</c:v>
                </c:pt>
                <c:pt idx="513">
                  <c:v>0.51400000000000001</c:v>
                </c:pt>
                <c:pt idx="514">
                  <c:v>0.51500000000000001</c:v>
                </c:pt>
                <c:pt idx="515">
                  <c:v>0.51600000000000001</c:v>
                </c:pt>
                <c:pt idx="516">
                  <c:v>0.51700000000000002</c:v>
                </c:pt>
                <c:pt idx="517">
                  <c:v>0.51800000000000002</c:v>
                </c:pt>
                <c:pt idx="518">
                  <c:v>0.51900000000000002</c:v>
                </c:pt>
                <c:pt idx="519">
                  <c:v>0.52</c:v>
                </c:pt>
                <c:pt idx="520">
                  <c:v>0.52100000000000002</c:v>
                </c:pt>
                <c:pt idx="521">
                  <c:v>0.52200000000000002</c:v>
                </c:pt>
                <c:pt idx="522">
                  <c:v>0.52300000000000002</c:v>
                </c:pt>
                <c:pt idx="523">
                  <c:v>0.52400000000000002</c:v>
                </c:pt>
                <c:pt idx="524">
                  <c:v>0.52500000000000002</c:v>
                </c:pt>
                <c:pt idx="525">
                  <c:v>0.52600000000000002</c:v>
                </c:pt>
                <c:pt idx="526">
                  <c:v>0.52700000000000002</c:v>
                </c:pt>
                <c:pt idx="527">
                  <c:v>0.52800000000000002</c:v>
                </c:pt>
                <c:pt idx="528">
                  <c:v>0.52900000000000003</c:v>
                </c:pt>
                <c:pt idx="529">
                  <c:v>0.53</c:v>
                </c:pt>
                <c:pt idx="530">
                  <c:v>0.53100000000000003</c:v>
                </c:pt>
                <c:pt idx="531">
                  <c:v>0.53200000000000003</c:v>
                </c:pt>
                <c:pt idx="532">
                  <c:v>0.53300000000000003</c:v>
                </c:pt>
                <c:pt idx="533">
                  <c:v>0.53400000000000003</c:v>
                </c:pt>
                <c:pt idx="534">
                  <c:v>0.53500000000000003</c:v>
                </c:pt>
                <c:pt idx="535">
                  <c:v>0.53600000000000003</c:v>
                </c:pt>
                <c:pt idx="536">
                  <c:v>0.53700000000000003</c:v>
                </c:pt>
                <c:pt idx="537">
                  <c:v>0.53800000000000003</c:v>
                </c:pt>
                <c:pt idx="538">
                  <c:v>0.53900000000000003</c:v>
                </c:pt>
                <c:pt idx="539">
                  <c:v>0.54</c:v>
                </c:pt>
                <c:pt idx="540">
                  <c:v>0.54100000000000004</c:v>
                </c:pt>
                <c:pt idx="541">
                  <c:v>0.54200000000000004</c:v>
                </c:pt>
                <c:pt idx="542">
                  <c:v>0.54300000000000004</c:v>
                </c:pt>
                <c:pt idx="543">
                  <c:v>0.54400000000000004</c:v>
                </c:pt>
                <c:pt idx="544">
                  <c:v>0.54500000000000004</c:v>
                </c:pt>
                <c:pt idx="545">
                  <c:v>0.54600000000000004</c:v>
                </c:pt>
                <c:pt idx="546">
                  <c:v>0.54700000000000004</c:v>
                </c:pt>
                <c:pt idx="547">
                  <c:v>0.54800000000000004</c:v>
                </c:pt>
                <c:pt idx="548">
                  <c:v>0.54900000000000004</c:v>
                </c:pt>
                <c:pt idx="549">
                  <c:v>0.55000000000000004</c:v>
                </c:pt>
                <c:pt idx="550">
                  <c:v>0.55100000000000005</c:v>
                </c:pt>
                <c:pt idx="551">
                  <c:v>0.55200000000000005</c:v>
                </c:pt>
                <c:pt idx="552">
                  <c:v>0.55300000000000005</c:v>
                </c:pt>
                <c:pt idx="553">
                  <c:v>0.55400000000000005</c:v>
                </c:pt>
                <c:pt idx="554">
                  <c:v>0.55500000000000005</c:v>
                </c:pt>
                <c:pt idx="555">
                  <c:v>0.55600000000000005</c:v>
                </c:pt>
                <c:pt idx="556">
                  <c:v>0.55700000000000005</c:v>
                </c:pt>
                <c:pt idx="557">
                  <c:v>0.55800000000000005</c:v>
                </c:pt>
                <c:pt idx="558">
                  <c:v>0.55900000000000005</c:v>
                </c:pt>
                <c:pt idx="559">
                  <c:v>0.56000000000000005</c:v>
                </c:pt>
                <c:pt idx="560">
                  <c:v>0.56100000000000005</c:v>
                </c:pt>
                <c:pt idx="561">
                  <c:v>0.56200000000000006</c:v>
                </c:pt>
                <c:pt idx="562">
                  <c:v>0.56299999999999994</c:v>
                </c:pt>
                <c:pt idx="563">
                  <c:v>0.56399999999999995</c:v>
                </c:pt>
                <c:pt idx="564">
                  <c:v>0.56499999999999995</c:v>
                </c:pt>
                <c:pt idx="565">
                  <c:v>0.56599999999999995</c:v>
                </c:pt>
                <c:pt idx="566">
                  <c:v>0.56699999999999995</c:v>
                </c:pt>
                <c:pt idx="567">
                  <c:v>0.56799999999999995</c:v>
                </c:pt>
                <c:pt idx="568">
                  <c:v>0.56899999999999995</c:v>
                </c:pt>
                <c:pt idx="569">
                  <c:v>0.56999999999999995</c:v>
                </c:pt>
                <c:pt idx="570">
                  <c:v>0.57099999999999995</c:v>
                </c:pt>
                <c:pt idx="571">
                  <c:v>0.57199999999999995</c:v>
                </c:pt>
                <c:pt idx="572">
                  <c:v>0.57299999999999995</c:v>
                </c:pt>
                <c:pt idx="573">
                  <c:v>0.57399999999999995</c:v>
                </c:pt>
                <c:pt idx="574">
                  <c:v>0.57499999999999996</c:v>
                </c:pt>
                <c:pt idx="575">
                  <c:v>0.57599999999999996</c:v>
                </c:pt>
                <c:pt idx="576">
                  <c:v>0.57699999999999996</c:v>
                </c:pt>
                <c:pt idx="577">
                  <c:v>0.57799999999999996</c:v>
                </c:pt>
                <c:pt idx="578">
                  <c:v>0.57899999999999996</c:v>
                </c:pt>
                <c:pt idx="579">
                  <c:v>0.57999999999999996</c:v>
                </c:pt>
                <c:pt idx="580">
                  <c:v>0.58099999999999996</c:v>
                </c:pt>
                <c:pt idx="581">
                  <c:v>0.58199999999999996</c:v>
                </c:pt>
                <c:pt idx="582">
                  <c:v>0.58299999999999996</c:v>
                </c:pt>
                <c:pt idx="583">
                  <c:v>0.58399999999999996</c:v>
                </c:pt>
                <c:pt idx="584">
                  <c:v>0.58499999999999996</c:v>
                </c:pt>
                <c:pt idx="585">
                  <c:v>0.58599999999999997</c:v>
                </c:pt>
                <c:pt idx="586">
                  <c:v>0.58699999999999997</c:v>
                </c:pt>
                <c:pt idx="587">
                  <c:v>0.58799999999999997</c:v>
                </c:pt>
                <c:pt idx="588">
                  <c:v>0.58899999999999997</c:v>
                </c:pt>
                <c:pt idx="589">
                  <c:v>0.59</c:v>
                </c:pt>
                <c:pt idx="590">
                  <c:v>0.59099999999999997</c:v>
                </c:pt>
                <c:pt idx="591">
                  <c:v>0.59199999999999997</c:v>
                </c:pt>
                <c:pt idx="592">
                  <c:v>0.59299999999999997</c:v>
                </c:pt>
                <c:pt idx="593">
                  <c:v>0.59399999999999997</c:v>
                </c:pt>
                <c:pt idx="594">
                  <c:v>0.59499999999999997</c:v>
                </c:pt>
                <c:pt idx="595">
                  <c:v>0.59599999999999997</c:v>
                </c:pt>
                <c:pt idx="596">
                  <c:v>0.59699999999999998</c:v>
                </c:pt>
                <c:pt idx="597">
                  <c:v>0.59799999999999998</c:v>
                </c:pt>
                <c:pt idx="598">
                  <c:v>0.59899999999999998</c:v>
                </c:pt>
                <c:pt idx="599">
                  <c:v>0.6</c:v>
                </c:pt>
                <c:pt idx="600">
                  <c:v>0.60099999999999998</c:v>
                </c:pt>
                <c:pt idx="601">
                  <c:v>0.60199999999999998</c:v>
                </c:pt>
                <c:pt idx="602">
                  <c:v>0.60299999999999998</c:v>
                </c:pt>
                <c:pt idx="603">
                  <c:v>0.60399999999999998</c:v>
                </c:pt>
                <c:pt idx="604">
                  <c:v>0.60499999999999998</c:v>
                </c:pt>
                <c:pt idx="605">
                  <c:v>0.60599999999999998</c:v>
                </c:pt>
                <c:pt idx="606">
                  <c:v>0.60699999999999998</c:v>
                </c:pt>
                <c:pt idx="607">
                  <c:v>0.60799999999999998</c:v>
                </c:pt>
                <c:pt idx="608">
                  <c:v>0.60899999999999999</c:v>
                </c:pt>
                <c:pt idx="609">
                  <c:v>0.61</c:v>
                </c:pt>
                <c:pt idx="610">
                  <c:v>0.61099999999999999</c:v>
                </c:pt>
                <c:pt idx="611">
                  <c:v>0.61199999999999999</c:v>
                </c:pt>
                <c:pt idx="612">
                  <c:v>0.61299999999999999</c:v>
                </c:pt>
                <c:pt idx="613">
                  <c:v>0.61399999999999999</c:v>
                </c:pt>
                <c:pt idx="614">
                  <c:v>0.61499999999999999</c:v>
                </c:pt>
                <c:pt idx="615">
                  <c:v>0.61599999999999999</c:v>
                </c:pt>
                <c:pt idx="616">
                  <c:v>0.61699999999999999</c:v>
                </c:pt>
                <c:pt idx="617">
                  <c:v>0.61799999999999999</c:v>
                </c:pt>
                <c:pt idx="618">
                  <c:v>0.61899999999999999</c:v>
                </c:pt>
                <c:pt idx="619">
                  <c:v>0.62</c:v>
                </c:pt>
                <c:pt idx="620">
                  <c:v>0.621</c:v>
                </c:pt>
                <c:pt idx="621">
                  <c:v>0.622</c:v>
                </c:pt>
                <c:pt idx="622">
                  <c:v>0.623</c:v>
                </c:pt>
                <c:pt idx="623">
                  <c:v>0.624</c:v>
                </c:pt>
                <c:pt idx="624">
                  <c:v>0.625</c:v>
                </c:pt>
                <c:pt idx="625">
                  <c:v>0.626</c:v>
                </c:pt>
                <c:pt idx="626">
                  <c:v>0.627</c:v>
                </c:pt>
                <c:pt idx="627">
                  <c:v>0.628</c:v>
                </c:pt>
                <c:pt idx="628">
                  <c:v>0.629</c:v>
                </c:pt>
                <c:pt idx="629">
                  <c:v>0.63</c:v>
                </c:pt>
                <c:pt idx="630">
                  <c:v>0.63100000000000001</c:v>
                </c:pt>
                <c:pt idx="631">
                  <c:v>0.63200000000000001</c:v>
                </c:pt>
                <c:pt idx="632">
                  <c:v>0.63300000000000001</c:v>
                </c:pt>
                <c:pt idx="633">
                  <c:v>0.63400000000000001</c:v>
                </c:pt>
                <c:pt idx="634">
                  <c:v>0.63500000000000001</c:v>
                </c:pt>
                <c:pt idx="635">
                  <c:v>0.63600000000000001</c:v>
                </c:pt>
                <c:pt idx="636">
                  <c:v>0.63700000000000001</c:v>
                </c:pt>
                <c:pt idx="637">
                  <c:v>0.63800000000000001</c:v>
                </c:pt>
                <c:pt idx="638">
                  <c:v>0.63900000000000001</c:v>
                </c:pt>
                <c:pt idx="639">
                  <c:v>0.64</c:v>
                </c:pt>
                <c:pt idx="640">
                  <c:v>0.64100000000000001</c:v>
                </c:pt>
                <c:pt idx="641">
                  <c:v>0.64200000000000002</c:v>
                </c:pt>
                <c:pt idx="642">
                  <c:v>0.64300000000000002</c:v>
                </c:pt>
                <c:pt idx="643">
                  <c:v>0.64400000000000002</c:v>
                </c:pt>
                <c:pt idx="644">
                  <c:v>0.64500000000000002</c:v>
                </c:pt>
                <c:pt idx="645">
                  <c:v>0.64600000000000002</c:v>
                </c:pt>
                <c:pt idx="646">
                  <c:v>0.64700000000000002</c:v>
                </c:pt>
                <c:pt idx="647">
                  <c:v>0.64800000000000002</c:v>
                </c:pt>
                <c:pt idx="648">
                  <c:v>0.64900000000000002</c:v>
                </c:pt>
                <c:pt idx="649">
                  <c:v>0.65</c:v>
                </c:pt>
                <c:pt idx="650">
                  <c:v>0.65100000000000002</c:v>
                </c:pt>
                <c:pt idx="651">
                  <c:v>0.65200000000000002</c:v>
                </c:pt>
                <c:pt idx="652">
                  <c:v>0.65300000000000002</c:v>
                </c:pt>
                <c:pt idx="653">
                  <c:v>0.65400000000000003</c:v>
                </c:pt>
                <c:pt idx="654">
                  <c:v>0.65500000000000003</c:v>
                </c:pt>
                <c:pt idx="655">
                  <c:v>0.65600000000000003</c:v>
                </c:pt>
                <c:pt idx="656">
                  <c:v>0.65700000000000003</c:v>
                </c:pt>
                <c:pt idx="657">
                  <c:v>0.65800000000000003</c:v>
                </c:pt>
                <c:pt idx="658">
                  <c:v>0.65900000000000003</c:v>
                </c:pt>
                <c:pt idx="659">
                  <c:v>0.66</c:v>
                </c:pt>
                <c:pt idx="660">
                  <c:v>0.66100000000000003</c:v>
                </c:pt>
                <c:pt idx="661">
                  <c:v>0.66200000000000003</c:v>
                </c:pt>
                <c:pt idx="662">
                  <c:v>0.66300000000000003</c:v>
                </c:pt>
                <c:pt idx="663">
                  <c:v>0.66400000000000003</c:v>
                </c:pt>
                <c:pt idx="664">
                  <c:v>0.66500000000000004</c:v>
                </c:pt>
                <c:pt idx="665">
                  <c:v>0.66600000000000004</c:v>
                </c:pt>
                <c:pt idx="666">
                  <c:v>0.66700000000000004</c:v>
                </c:pt>
                <c:pt idx="667">
                  <c:v>0.66800000000000004</c:v>
                </c:pt>
                <c:pt idx="668">
                  <c:v>0.66900000000000004</c:v>
                </c:pt>
                <c:pt idx="669">
                  <c:v>0.67</c:v>
                </c:pt>
                <c:pt idx="670">
                  <c:v>0.67100000000000004</c:v>
                </c:pt>
                <c:pt idx="671">
                  <c:v>0.67200000000000004</c:v>
                </c:pt>
                <c:pt idx="672">
                  <c:v>0.67300000000000004</c:v>
                </c:pt>
                <c:pt idx="673">
                  <c:v>0.67400000000000004</c:v>
                </c:pt>
                <c:pt idx="674">
                  <c:v>0.67500000000000004</c:v>
                </c:pt>
                <c:pt idx="675">
                  <c:v>0.67600000000000005</c:v>
                </c:pt>
                <c:pt idx="676">
                  <c:v>0.67700000000000005</c:v>
                </c:pt>
                <c:pt idx="677">
                  <c:v>0.67800000000000005</c:v>
                </c:pt>
                <c:pt idx="678">
                  <c:v>0.67900000000000005</c:v>
                </c:pt>
                <c:pt idx="679">
                  <c:v>0.68</c:v>
                </c:pt>
                <c:pt idx="680">
                  <c:v>0.68100000000000005</c:v>
                </c:pt>
                <c:pt idx="681">
                  <c:v>0.68200000000000005</c:v>
                </c:pt>
                <c:pt idx="682">
                  <c:v>0.68300000000000005</c:v>
                </c:pt>
                <c:pt idx="683">
                  <c:v>0.68400000000000005</c:v>
                </c:pt>
                <c:pt idx="684">
                  <c:v>0.68500000000000005</c:v>
                </c:pt>
                <c:pt idx="685">
                  <c:v>0.68600000000000005</c:v>
                </c:pt>
                <c:pt idx="686">
                  <c:v>0.68700000000000006</c:v>
                </c:pt>
                <c:pt idx="687">
                  <c:v>0.68799999999999994</c:v>
                </c:pt>
                <c:pt idx="688">
                  <c:v>0.68899999999999995</c:v>
                </c:pt>
                <c:pt idx="689">
                  <c:v>0.69</c:v>
                </c:pt>
                <c:pt idx="690">
                  <c:v>0.69099999999999995</c:v>
                </c:pt>
                <c:pt idx="691">
                  <c:v>0.69199999999999995</c:v>
                </c:pt>
                <c:pt idx="692">
                  <c:v>0.69299999999999995</c:v>
                </c:pt>
                <c:pt idx="693">
                  <c:v>0.69399999999999995</c:v>
                </c:pt>
                <c:pt idx="694">
                  <c:v>0.69499999999999995</c:v>
                </c:pt>
                <c:pt idx="695">
                  <c:v>0.69599999999999995</c:v>
                </c:pt>
                <c:pt idx="696">
                  <c:v>0.69699999999999995</c:v>
                </c:pt>
                <c:pt idx="697">
                  <c:v>0.69799999999999995</c:v>
                </c:pt>
                <c:pt idx="698">
                  <c:v>0.69899999999999995</c:v>
                </c:pt>
                <c:pt idx="699">
                  <c:v>0.7</c:v>
                </c:pt>
                <c:pt idx="700">
                  <c:v>0.70099999999999996</c:v>
                </c:pt>
                <c:pt idx="701">
                  <c:v>0.70199999999999996</c:v>
                </c:pt>
                <c:pt idx="702">
                  <c:v>0.70299999999999996</c:v>
                </c:pt>
                <c:pt idx="703">
                  <c:v>0.70399999999999996</c:v>
                </c:pt>
                <c:pt idx="704">
                  <c:v>0.70499999999999996</c:v>
                </c:pt>
                <c:pt idx="705">
                  <c:v>0.70599999999999996</c:v>
                </c:pt>
                <c:pt idx="706">
                  <c:v>0.70699999999999996</c:v>
                </c:pt>
                <c:pt idx="707">
                  <c:v>0.70799999999999996</c:v>
                </c:pt>
                <c:pt idx="708">
                  <c:v>0.70899999999999996</c:v>
                </c:pt>
                <c:pt idx="709">
                  <c:v>0.71</c:v>
                </c:pt>
                <c:pt idx="710">
                  <c:v>0.71099999999999997</c:v>
                </c:pt>
                <c:pt idx="711">
                  <c:v>0.71199999999999997</c:v>
                </c:pt>
                <c:pt idx="712">
                  <c:v>0.71299999999999997</c:v>
                </c:pt>
                <c:pt idx="713">
                  <c:v>0.71399999999999997</c:v>
                </c:pt>
                <c:pt idx="714">
                  <c:v>0.71499999999999997</c:v>
                </c:pt>
                <c:pt idx="715">
                  <c:v>0.71599999999999997</c:v>
                </c:pt>
                <c:pt idx="716">
                  <c:v>0.71699999999999997</c:v>
                </c:pt>
                <c:pt idx="717">
                  <c:v>0.71799999999999997</c:v>
                </c:pt>
                <c:pt idx="718">
                  <c:v>0.71899999999999997</c:v>
                </c:pt>
                <c:pt idx="719">
                  <c:v>0.72</c:v>
                </c:pt>
                <c:pt idx="720">
                  <c:v>0.72099999999999997</c:v>
                </c:pt>
                <c:pt idx="721">
                  <c:v>0.72199999999999998</c:v>
                </c:pt>
                <c:pt idx="722">
                  <c:v>0.72299999999999998</c:v>
                </c:pt>
                <c:pt idx="723">
                  <c:v>0.72399999999999998</c:v>
                </c:pt>
                <c:pt idx="724">
                  <c:v>0.72499999999999998</c:v>
                </c:pt>
                <c:pt idx="725">
                  <c:v>0.72599999999999998</c:v>
                </c:pt>
                <c:pt idx="726">
                  <c:v>0.72699999999999998</c:v>
                </c:pt>
                <c:pt idx="727">
                  <c:v>0.72799999999999998</c:v>
                </c:pt>
                <c:pt idx="728">
                  <c:v>0.72899999999999998</c:v>
                </c:pt>
                <c:pt idx="729">
                  <c:v>0.73</c:v>
                </c:pt>
                <c:pt idx="730">
                  <c:v>0.73099999999999998</c:v>
                </c:pt>
                <c:pt idx="731">
                  <c:v>0.73199999999999998</c:v>
                </c:pt>
                <c:pt idx="732">
                  <c:v>0.73299999999999998</c:v>
                </c:pt>
                <c:pt idx="733">
                  <c:v>0.73399999999999999</c:v>
                </c:pt>
                <c:pt idx="734">
                  <c:v>0.73499999999999999</c:v>
                </c:pt>
                <c:pt idx="735">
                  <c:v>0.73599999999999999</c:v>
                </c:pt>
                <c:pt idx="736">
                  <c:v>0.73699999999999999</c:v>
                </c:pt>
                <c:pt idx="737">
                  <c:v>0.73799999999999999</c:v>
                </c:pt>
                <c:pt idx="738">
                  <c:v>0.73899999999999999</c:v>
                </c:pt>
                <c:pt idx="739">
                  <c:v>0.74</c:v>
                </c:pt>
                <c:pt idx="740">
                  <c:v>0.74099999999999999</c:v>
                </c:pt>
                <c:pt idx="741">
                  <c:v>0.74199999999999999</c:v>
                </c:pt>
                <c:pt idx="742">
                  <c:v>0.74299999999999999</c:v>
                </c:pt>
                <c:pt idx="743">
                  <c:v>0.74399999999999999</c:v>
                </c:pt>
                <c:pt idx="744">
                  <c:v>0.745</c:v>
                </c:pt>
                <c:pt idx="745">
                  <c:v>0.746</c:v>
                </c:pt>
                <c:pt idx="746">
                  <c:v>0.747</c:v>
                </c:pt>
                <c:pt idx="747">
                  <c:v>0.748</c:v>
                </c:pt>
                <c:pt idx="748">
                  <c:v>0.749</c:v>
                </c:pt>
                <c:pt idx="749">
                  <c:v>0.75</c:v>
                </c:pt>
                <c:pt idx="750">
                  <c:v>0.751</c:v>
                </c:pt>
                <c:pt idx="751">
                  <c:v>0.752</c:v>
                </c:pt>
                <c:pt idx="752">
                  <c:v>0.753</c:v>
                </c:pt>
                <c:pt idx="753">
                  <c:v>0.754</c:v>
                </c:pt>
                <c:pt idx="754">
                  <c:v>0.755</c:v>
                </c:pt>
                <c:pt idx="755">
                  <c:v>0.75600000000000001</c:v>
                </c:pt>
                <c:pt idx="756">
                  <c:v>0.75700000000000001</c:v>
                </c:pt>
                <c:pt idx="757">
                  <c:v>0.75800000000000001</c:v>
                </c:pt>
                <c:pt idx="758">
                  <c:v>0.75900000000000001</c:v>
                </c:pt>
                <c:pt idx="759">
                  <c:v>0.76</c:v>
                </c:pt>
                <c:pt idx="760">
                  <c:v>0.76100000000000001</c:v>
                </c:pt>
                <c:pt idx="761">
                  <c:v>0.76200000000000001</c:v>
                </c:pt>
                <c:pt idx="762">
                  <c:v>0.76300000000000001</c:v>
                </c:pt>
                <c:pt idx="763">
                  <c:v>0.76400000000000001</c:v>
                </c:pt>
                <c:pt idx="764">
                  <c:v>0.76500000000000001</c:v>
                </c:pt>
                <c:pt idx="765">
                  <c:v>0.76600000000000001</c:v>
                </c:pt>
                <c:pt idx="766">
                  <c:v>0.76700000000000002</c:v>
                </c:pt>
                <c:pt idx="767">
                  <c:v>0.76800000000000002</c:v>
                </c:pt>
                <c:pt idx="768">
                  <c:v>0.76900000000000002</c:v>
                </c:pt>
                <c:pt idx="769">
                  <c:v>0.77</c:v>
                </c:pt>
                <c:pt idx="770">
                  <c:v>0.77100000000000002</c:v>
                </c:pt>
                <c:pt idx="771">
                  <c:v>0.77200000000000002</c:v>
                </c:pt>
                <c:pt idx="772">
                  <c:v>0.77300000000000002</c:v>
                </c:pt>
                <c:pt idx="773">
                  <c:v>0.77400000000000002</c:v>
                </c:pt>
                <c:pt idx="774">
                  <c:v>0.77500000000000002</c:v>
                </c:pt>
                <c:pt idx="775">
                  <c:v>0.77600000000000002</c:v>
                </c:pt>
                <c:pt idx="776">
                  <c:v>0.77700000000000002</c:v>
                </c:pt>
                <c:pt idx="777">
                  <c:v>0.77800000000000002</c:v>
                </c:pt>
                <c:pt idx="778">
                  <c:v>0.77900000000000003</c:v>
                </c:pt>
                <c:pt idx="779">
                  <c:v>0.78</c:v>
                </c:pt>
                <c:pt idx="780">
                  <c:v>0.78100000000000003</c:v>
                </c:pt>
                <c:pt idx="781">
                  <c:v>0.78200000000000003</c:v>
                </c:pt>
                <c:pt idx="782">
                  <c:v>0.78300000000000003</c:v>
                </c:pt>
                <c:pt idx="783">
                  <c:v>0.78400000000000003</c:v>
                </c:pt>
                <c:pt idx="784">
                  <c:v>0.78500000000000003</c:v>
                </c:pt>
                <c:pt idx="785">
                  <c:v>0.78600000000000003</c:v>
                </c:pt>
                <c:pt idx="786">
                  <c:v>0.78700000000000003</c:v>
                </c:pt>
                <c:pt idx="787">
                  <c:v>0.78800000000000003</c:v>
                </c:pt>
                <c:pt idx="788">
                  <c:v>0.78900000000000003</c:v>
                </c:pt>
                <c:pt idx="789">
                  <c:v>0.79</c:v>
                </c:pt>
                <c:pt idx="790">
                  <c:v>0.79100000000000004</c:v>
                </c:pt>
                <c:pt idx="791">
                  <c:v>0.79200000000000004</c:v>
                </c:pt>
                <c:pt idx="792">
                  <c:v>0.79300000000000004</c:v>
                </c:pt>
                <c:pt idx="793">
                  <c:v>0.79400000000000004</c:v>
                </c:pt>
                <c:pt idx="794">
                  <c:v>0.79500000000000004</c:v>
                </c:pt>
                <c:pt idx="795">
                  <c:v>0.79600000000000004</c:v>
                </c:pt>
                <c:pt idx="796">
                  <c:v>0.79700000000000004</c:v>
                </c:pt>
                <c:pt idx="797">
                  <c:v>0.79800000000000004</c:v>
                </c:pt>
                <c:pt idx="798">
                  <c:v>0.79900000000000004</c:v>
                </c:pt>
                <c:pt idx="799">
                  <c:v>0.8</c:v>
                </c:pt>
                <c:pt idx="800">
                  <c:v>0.80100000000000005</c:v>
                </c:pt>
                <c:pt idx="801">
                  <c:v>0.80200000000000005</c:v>
                </c:pt>
                <c:pt idx="802">
                  <c:v>0.80300000000000005</c:v>
                </c:pt>
                <c:pt idx="803">
                  <c:v>0.80400000000000005</c:v>
                </c:pt>
                <c:pt idx="804">
                  <c:v>0.80500000000000005</c:v>
                </c:pt>
                <c:pt idx="805">
                  <c:v>0.80600000000000005</c:v>
                </c:pt>
                <c:pt idx="806">
                  <c:v>0.80700000000000005</c:v>
                </c:pt>
                <c:pt idx="807">
                  <c:v>0.80800000000000005</c:v>
                </c:pt>
                <c:pt idx="808">
                  <c:v>0.80900000000000005</c:v>
                </c:pt>
                <c:pt idx="809">
                  <c:v>0.81</c:v>
                </c:pt>
                <c:pt idx="810">
                  <c:v>0.81100000000000005</c:v>
                </c:pt>
                <c:pt idx="811">
                  <c:v>0.81200000000000006</c:v>
                </c:pt>
                <c:pt idx="812">
                  <c:v>0.81299999999999994</c:v>
                </c:pt>
                <c:pt idx="813">
                  <c:v>0.81399999999999995</c:v>
                </c:pt>
                <c:pt idx="814">
                  <c:v>0.81499999999999995</c:v>
                </c:pt>
                <c:pt idx="815">
                  <c:v>0.81599999999999995</c:v>
                </c:pt>
                <c:pt idx="816">
                  <c:v>0.81699999999999995</c:v>
                </c:pt>
                <c:pt idx="817">
                  <c:v>0.81799999999999995</c:v>
                </c:pt>
                <c:pt idx="818">
                  <c:v>0.81899999999999995</c:v>
                </c:pt>
                <c:pt idx="819">
                  <c:v>0.82</c:v>
                </c:pt>
                <c:pt idx="820">
                  <c:v>0.82099999999999995</c:v>
                </c:pt>
                <c:pt idx="821">
                  <c:v>0.82199999999999995</c:v>
                </c:pt>
                <c:pt idx="822">
                  <c:v>0.82299999999999995</c:v>
                </c:pt>
                <c:pt idx="823">
                  <c:v>0.82399999999999995</c:v>
                </c:pt>
                <c:pt idx="824">
                  <c:v>0.82499999999999996</c:v>
                </c:pt>
                <c:pt idx="825">
                  <c:v>0.82599999999999996</c:v>
                </c:pt>
                <c:pt idx="826">
                  <c:v>0.82699999999999996</c:v>
                </c:pt>
                <c:pt idx="827">
                  <c:v>0.82799999999999996</c:v>
                </c:pt>
                <c:pt idx="828">
                  <c:v>0.82899999999999996</c:v>
                </c:pt>
                <c:pt idx="829">
                  <c:v>0.83</c:v>
                </c:pt>
                <c:pt idx="830">
                  <c:v>0.83099999999999996</c:v>
                </c:pt>
                <c:pt idx="831">
                  <c:v>0.83199999999999996</c:v>
                </c:pt>
                <c:pt idx="832">
                  <c:v>0.83299999999999996</c:v>
                </c:pt>
                <c:pt idx="833">
                  <c:v>0.83399999999999996</c:v>
                </c:pt>
                <c:pt idx="834">
                  <c:v>0.83499999999999996</c:v>
                </c:pt>
                <c:pt idx="835">
                  <c:v>0.83599999999999997</c:v>
                </c:pt>
                <c:pt idx="836">
                  <c:v>0.83699999999999997</c:v>
                </c:pt>
                <c:pt idx="837">
                  <c:v>0.83799999999999997</c:v>
                </c:pt>
                <c:pt idx="838">
                  <c:v>0.83899999999999997</c:v>
                </c:pt>
                <c:pt idx="839">
                  <c:v>0.84</c:v>
                </c:pt>
                <c:pt idx="840">
                  <c:v>0.84099999999999997</c:v>
                </c:pt>
                <c:pt idx="841">
                  <c:v>0.84199999999999997</c:v>
                </c:pt>
                <c:pt idx="842">
                  <c:v>0.84299999999999997</c:v>
                </c:pt>
                <c:pt idx="843">
                  <c:v>0.84399999999999997</c:v>
                </c:pt>
                <c:pt idx="844">
                  <c:v>0.84499999999999997</c:v>
                </c:pt>
                <c:pt idx="845">
                  <c:v>0.84599999999999997</c:v>
                </c:pt>
                <c:pt idx="846">
                  <c:v>0.84699999999999998</c:v>
                </c:pt>
                <c:pt idx="847">
                  <c:v>0.84799999999999998</c:v>
                </c:pt>
                <c:pt idx="848">
                  <c:v>0.84899999999999998</c:v>
                </c:pt>
                <c:pt idx="849">
                  <c:v>0.85</c:v>
                </c:pt>
                <c:pt idx="850">
                  <c:v>0.85099999999999998</c:v>
                </c:pt>
                <c:pt idx="851">
                  <c:v>0.85199999999999998</c:v>
                </c:pt>
                <c:pt idx="852">
                  <c:v>0.85299999999999998</c:v>
                </c:pt>
                <c:pt idx="853">
                  <c:v>0.85399999999999998</c:v>
                </c:pt>
                <c:pt idx="854">
                  <c:v>0.85499999999999998</c:v>
                </c:pt>
                <c:pt idx="855">
                  <c:v>0.85599999999999998</c:v>
                </c:pt>
                <c:pt idx="856">
                  <c:v>0.85699999999999998</c:v>
                </c:pt>
                <c:pt idx="857">
                  <c:v>0.85799999999999998</c:v>
                </c:pt>
                <c:pt idx="858">
                  <c:v>0.85899999999999999</c:v>
                </c:pt>
                <c:pt idx="859">
                  <c:v>0.86</c:v>
                </c:pt>
                <c:pt idx="860">
                  <c:v>0.86099999999999999</c:v>
                </c:pt>
                <c:pt idx="861">
                  <c:v>0.86199999999999999</c:v>
                </c:pt>
                <c:pt idx="862">
                  <c:v>0.86299999999999999</c:v>
                </c:pt>
                <c:pt idx="863">
                  <c:v>0.86399999999999999</c:v>
                </c:pt>
                <c:pt idx="864">
                  <c:v>0.86499999999999999</c:v>
                </c:pt>
                <c:pt idx="865">
                  <c:v>0.86599999999999999</c:v>
                </c:pt>
                <c:pt idx="866">
                  <c:v>0.86699999999999999</c:v>
                </c:pt>
                <c:pt idx="867">
                  <c:v>0.86799999999999999</c:v>
                </c:pt>
                <c:pt idx="868">
                  <c:v>0.86899999999999999</c:v>
                </c:pt>
                <c:pt idx="869">
                  <c:v>0.87</c:v>
                </c:pt>
                <c:pt idx="870">
                  <c:v>0.871</c:v>
                </c:pt>
                <c:pt idx="871">
                  <c:v>0.872</c:v>
                </c:pt>
                <c:pt idx="872">
                  <c:v>0.873</c:v>
                </c:pt>
                <c:pt idx="873">
                  <c:v>0.874</c:v>
                </c:pt>
                <c:pt idx="874">
                  <c:v>0.875</c:v>
                </c:pt>
                <c:pt idx="875">
                  <c:v>0.876</c:v>
                </c:pt>
                <c:pt idx="876">
                  <c:v>0.877</c:v>
                </c:pt>
                <c:pt idx="877">
                  <c:v>0.878</c:v>
                </c:pt>
                <c:pt idx="878">
                  <c:v>0.879</c:v>
                </c:pt>
                <c:pt idx="879">
                  <c:v>0.88</c:v>
                </c:pt>
                <c:pt idx="880">
                  <c:v>0.88100000000000001</c:v>
                </c:pt>
                <c:pt idx="881">
                  <c:v>0.88200000000000001</c:v>
                </c:pt>
                <c:pt idx="882">
                  <c:v>0.88300000000000001</c:v>
                </c:pt>
                <c:pt idx="883">
                  <c:v>0.88400000000000001</c:v>
                </c:pt>
                <c:pt idx="884">
                  <c:v>0.88500000000000001</c:v>
                </c:pt>
                <c:pt idx="885">
                  <c:v>0.88600000000000001</c:v>
                </c:pt>
                <c:pt idx="886">
                  <c:v>0.88700000000000001</c:v>
                </c:pt>
                <c:pt idx="887">
                  <c:v>0.88800000000000001</c:v>
                </c:pt>
                <c:pt idx="888">
                  <c:v>0.88900000000000001</c:v>
                </c:pt>
                <c:pt idx="889">
                  <c:v>0.89</c:v>
                </c:pt>
                <c:pt idx="890">
                  <c:v>0.89100000000000001</c:v>
                </c:pt>
                <c:pt idx="891">
                  <c:v>0.89200000000000002</c:v>
                </c:pt>
                <c:pt idx="892">
                  <c:v>0.89300000000000002</c:v>
                </c:pt>
                <c:pt idx="893">
                  <c:v>0.89400000000000002</c:v>
                </c:pt>
                <c:pt idx="894">
                  <c:v>0.89500000000000002</c:v>
                </c:pt>
                <c:pt idx="895">
                  <c:v>0.89600000000000002</c:v>
                </c:pt>
                <c:pt idx="896">
                  <c:v>0.89700000000000002</c:v>
                </c:pt>
                <c:pt idx="897">
                  <c:v>0.89800000000000002</c:v>
                </c:pt>
                <c:pt idx="898">
                  <c:v>0.89900000000000002</c:v>
                </c:pt>
                <c:pt idx="899">
                  <c:v>0.9</c:v>
                </c:pt>
                <c:pt idx="900">
                  <c:v>0.90100000000000002</c:v>
                </c:pt>
                <c:pt idx="901">
                  <c:v>0.90200000000000002</c:v>
                </c:pt>
                <c:pt idx="902">
                  <c:v>0.90300000000000002</c:v>
                </c:pt>
                <c:pt idx="903">
                  <c:v>0.90400000000000003</c:v>
                </c:pt>
                <c:pt idx="904">
                  <c:v>0.90500000000000003</c:v>
                </c:pt>
                <c:pt idx="905">
                  <c:v>0.90600000000000003</c:v>
                </c:pt>
                <c:pt idx="906">
                  <c:v>0.90700000000000003</c:v>
                </c:pt>
                <c:pt idx="907">
                  <c:v>0.90800000000000003</c:v>
                </c:pt>
                <c:pt idx="908">
                  <c:v>0.90900000000000003</c:v>
                </c:pt>
                <c:pt idx="909">
                  <c:v>0.91</c:v>
                </c:pt>
                <c:pt idx="910">
                  <c:v>0.91100000000000003</c:v>
                </c:pt>
                <c:pt idx="911">
                  <c:v>0.91200000000000003</c:v>
                </c:pt>
                <c:pt idx="912">
                  <c:v>0.91300000000000003</c:v>
                </c:pt>
                <c:pt idx="913">
                  <c:v>0.91400000000000003</c:v>
                </c:pt>
                <c:pt idx="914">
                  <c:v>0.91500000000000004</c:v>
                </c:pt>
                <c:pt idx="915">
                  <c:v>0.91600000000000004</c:v>
                </c:pt>
                <c:pt idx="916">
                  <c:v>0.91700000000000004</c:v>
                </c:pt>
                <c:pt idx="917">
                  <c:v>0.91800000000000004</c:v>
                </c:pt>
                <c:pt idx="918">
                  <c:v>0.91900000000000004</c:v>
                </c:pt>
                <c:pt idx="919">
                  <c:v>0.92</c:v>
                </c:pt>
                <c:pt idx="920">
                  <c:v>0.92100000000000004</c:v>
                </c:pt>
                <c:pt idx="921">
                  <c:v>0.92200000000000004</c:v>
                </c:pt>
                <c:pt idx="922">
                  <c:v>0.92300000000000004</c:v>
                </c:pt>
                <c:pt idx="923">
                  <c:v>0.92400000000000004</c:v>
                </c:pt>
                <c:pt idx="924">
                  <c:v>0.92500000000000004</c:v>
                </c:pt>
                <c:pt idx="925">
                  <c:v>0.92600000000000005</c:v>
                </c:pt>
                <c:pt idx="926">
                  <c:v>0.92700000000000005</c:v>
                </c:pt>
                <c:pt idx="927">
                  <c:v>0.92800000000000005</c:v>
                </c:pt>
                <c:pt idx="928">
                  <c:v>0.92900000000000005</c:v>
                </c:pt>
                <c:pt idx="929">
                  <c:v>0.93</c:v>
                </c:pt>
                <c:pt idx="930">
                  <c:v>0.93100000000000005</c:v>
                </c:pt>
                <c:pt idx="931">
                  <c:v>0.93200000000000005</c:v>
                </c:pt>
                <c:pt idx="932">
                  <c:v>0.93300000000000005</c:v>
                </c:pt>
                <c:pt idx="933">
                  <c:v>0.93400000000000005</c:v>
                </c:pt>
                <c:pt idx="934">
                  <c:v>0.93500000000000005</c:v>
                </c:pt>
                <c:pt idx="935">
                  <c:v>0.93600000000000005</c:v>
                </c:pt>
                <c:pt idx="936">
                  <c:v>0.93700000000000006</c:v>
                </c:pt>
                <c:pt idx="937">
                  <c:v>0.93799999999999994</c:v>
                </c:pt>
                <c:pt idx="938">
                  <c:v>0.93899999999999995</c:v>
                </c:pt>
                <c:pt idx="939">
                  <c:v>0.94</c:v>
                </c:pt>
                <c:pt idx="940">
                  <c:v>0.94099999999999995</c:v>
                </c:pt>
                <c:pt idx="941">
                  <c:v>0.94199999999999995</c:v>
                </c:pt>
                <c:pt idx="942">
                  <c:v>0.94299999999999995</c:v>
                </c:pt>
                <c:pt idx="943">
                  <c:v>0.94399999999999995</c:v>
                </c:pt>
                <c:pt idx="944">
                  <c:v>0.94499999999999995</c:v>
                </c:pt>
                <c:pt idx="945">
                  <c:v>0.94599999999999995</c:v>
                </c:pt>
                <c:pt idx="946">
                  <c:v>0.94699999999999995</c:v>
                </c:pt>
                <c:pt idx="947">
                  <c:v>0.94799999999999995</c:v>
                </c:pt>
                <c:pt idx="948">
                  <c:v>0.94899999999999995</c:v>
                </c:pt>
                <c:pt idx="949">
                  <c:v>0.95</c:v>
                </c:pt>
                <c:pt idx="950">
                  <c:v>0.95099999999999996</c:v>
                </c:pt>
                <c:pt idx="951">
                  <c:v>0.95199999999999996</c:v>
                </c:pt>
                <c:pt idx="952">
                  <c:v>0.95299999999999996</c:v>
                </c:pt>
                <c:pt idx="953">
                  <c:v>0.95399999999999996</c:v>
                </c:pt>
                <c:pt idx="954">
                  <c:v>0.95499999999999996</c:v>
                </c:pt>
                <c:pt idx="955">
                  <c:v>0.95599999999999996</c:v>
                </c:pt>
                <c:pt idx="956">
                  <c:v>0.95699999999999996</c:v>
                </c:pt>
                <c:pt idx="957">
                  <c:v>0.95799999999999996</c:v>
                </c:pt>
                <c:pt idx="958">
                  <c:v>0.95899999999999996</c:v>
                </c:pt>
                <c:pt idx="959">
                  <c:v>0.96</c:v>
                </c:pt>
                <c:pt idx="960">
                  <c:v>0.96099999999999997</c:v>
                </c:pt>
                <c:pt idx="961">
                  <c:v>0.96199999999999997</c:v>
                </c:pt>
                <c:pt idx="962">
                  <c:v>0.96299999999999997</c:v>
                </c:pt>
                <c:pt idx="963">
                  <c:v>0.96399999999999997</c:v>
                </c:pt>
                <c:pt idx="964">
                  <c:v>0.96499999999999997</c:v>
                </c:pt>
                <c:pt idx="965">
                  <c:v>0.96599999999999997</c:v>
                </c:pt>
                <c:pt idx="966">
                  <c:v>0.96699999999999997</c:v>
                </c:pt>
                <c:pt idx="967">
                  <c:v>0.96799999999999997</c:v>
                </c:pt>
                <c:pt idx="968">
                  <c:v>0.96899999999999997</c:v>
                </c:pt>
                <c:pt idx="969">
                  <c:v>0.97</c:v>
                </c:pt>
                <c:pt idx="970">
                  <c:v>0.97099999999999997</c:v>
                </c:pt>
                <c:pt idx="971">
                  <c:v>0.97199999999999998</c:v>
                </c:pt>
                <c:pt idx="972">
                  <c:v>0.97299999999999998</c:v>
                </c:pt>
                <c:pt idx="973">
                  <c:v>0.97399999999999998</c:v>
                </c:pt>
                <c:pt idx="974">
                  <c:v>0.97499999999999998</c:v>
                </c:pt>
                <c:pt idx="975">
                  <c:v>0.97599999999999998</c:v>
                </c:pt>
                <c:pt idx="976">
                  <c:v>0.97699999999999998</c:v>
                </c:pt>
                <c:pt idx="977">
                  <c:v>0.97799999999999998</c:v>
                </c:pt>
                <c:pt idx="978">
                  <c:v>0.97899999999999998</c:v>
                </c:pt>
                <c:pt idx="979">
                  <c:v>0.98</c:v>
                </c:pt>
                <c:pt idx="980">
                  <c:v>0.98099999999999998</c:v>
                </c:pt>
                <c:pt idx="981">
                  <c:v>0.98199999999999998</c:v>
                </c:pt>
                <c:pt idx="982">
                  <c:v>0.98299999999999998</c:v>
                </c:pt>
                <c:pt idx="983">
                  <c:v>0.98399999999999999</c:v>
                </c:pt>
                <c:pt idx="984">
                  <c:v>0.98499999999999999</c:v>
                </c:pt>
                <c:pt idx="985">
                  <c:v>0.98599999999999999</c:v>
                </c:pt>
                <c:pt idx="986">
                  <c:v>0.98699999999999999</c:v>
                </c:pt>
                <c:pt idx="987">
                  <c:v>0.98799999999999999</c:v>
                </c:pt>
                <c:pt idx="988">
                  <c:v>0.98899999999999999</c:v>
                </c:pt>
                <c:pt idx="989">
                  <c:v>0.99</c:v>
                </c:pt>
                <c:pt idx="990">
                  <c:v>0.99099999999999999</c:v>
                </c:pt>
                <c:pt idx="991">
                  <c:v>0.99199999999999999</c:v>
                </c:pt>
                <c:pt idx="992">
                  <c:v>0.99299999999999999</c:v>
                </c:pt>
                <c:pt idx="993">
                  <c:v>0.99399999999999999</c:v>
                </c:pt>
                <c:pt idx="994">
                  <c:v>0.995</c:v>
                </c:pt>
                <c:pt idx="995">
                  <c:v>0.996</c:v>
                </c:pt>
                <c:pt idx="996">
                  <c:v>0.997</c:v>
                </c:pt>
                <c:pt idx="997">
                  <c:v>0.998</c:v>
                </c:pt>
                <c:pt idx="998">
                  <c:v>0.999</c:v>
                </c:pt>
                <c:pt idx="999">
                  <c:v>1</c:v>
                </c:pt>
              </c:numCache>
            </c:numRef>
          </c:xVal>
          <c:yVal>
            <c:numRef>
              <c:f>Figure1_Data!$C$2:$C$1001</c:f>
              <c:numCache>
                <c:formatCode>0.000000</c:formatCode>
                <c:ptCount val="1000"/>
                <c:pt idx="0">
                  <c:v>0.46393351395097848</c:v>
                </c:pt>
                <c:pt idx="1">
                  <c:v>0.49362242357175673</c:v>
                </c:pt>
                <c:pt idx="2">
                  <c:v>0.52333812499528165</c:v>
                </c:pt>
                <c:pt idx="3">
                  <c:v>0.52565925361299559</c:v>
                </c:pt>
                <c:pt idx="4">
                  <c:v>0.54985603239317582</c:v>
                </c:pt>
                <c:pt idx="5">
                  <c:v>0.55521469857707928</c:v>
                </c:pt>
                <c:pt idx="6">
                  <c:v>0.55950019724584976</c:v>
                </c:pt>
                <c:pt idx="7">
                  <c:v>0.56281645895773125</c:v>
                </c:pt>
                <c:pt idx="8">
                  <c:v>0.56288815720281682</c:v>
                </c:pt>
                <c:pt idx="9">
                  <c:v>0.58020126362481672</c:v>
                </c:pt>
                <c:pt idx="10">
                  <c:v>0.58138724979823841</c:v>
                </c:pt>
                <c:pt idx="11">
                  <c:v>0.58317600166114925</c:v>
                </c:pt>
                <c:pt idx="12">
                  <c:v>0.58664526173561937</c:v>
                </c:pt>
                <c:pt idx="13">
                  <c:v>0.59141954095327032</c:v>
                </c:pt>
                <c:pt idx="14">
                  <c:v>0.59455081730777881</c:v>
                </c:pt>
                <c:pt idx="15">
                  <c:v>0.60371733838888619</c:v>
                </c:pt>
                <c:pt idx="16">
                  <c:v>0.60613988300853949</c:v>
                </c:pt>
                <c:pt idx="17">
                  <c:v>0.60750802321258113</c:v>
                </c:pt>
                <c:pt idx="18">
                  <c:v>0.60782247466377071</c:v>
                </c:pt>
                <c:pt idx="19">
                  <c:v>0.60860774290771846</c:v>
                </c:pt>
                <c:pt idx="20">
                  <c:v>0.6109363530222448</c:v>
                </c:pt>
                <c:pt idx="21">
                  <c:v>0.61170608635838475</c:v>
                </c:pt>
                <c:pt idx="22">
                  <c:v>0.61477448894636455</c:v>
                </c:pt>
                <c:pt idx="23">
                  <c:v>0.61880107901515757</c:v>
                </c:pt>
                <c:pt idx="24">
                  <c:v>0.62469244783842226</c:v>
                </c:pt>
                <c:pt idx="25">
                  <c:v>0.62602752132013129</c:v>
                </c:pt>
                <c:pt idx="26">
                  <c:v>0.6262268766889294</c:v>
                </c:pt>
                <c:pt idx="27">
                  <c:v>0.62684382400661909</c:v>
                </c:pt>
                <c:pt idx="28">
                  <c:v>0.6336275531192106</c:v>
                </c:pt>
                <c:pt idx="29">
                  <c:v>0.6357879879303201</c:v>
                </c:pt>
                <c:pt idx="30">
                  <c:v>0.63669619950486944</c:v>
                </c:pt>
                <c:pt idx="31">
                  <c:v>0.63957367283251876</c:v>
                </c:pt>
                <c:pt idx="32">
                  <c:v>0.64596697338900666</c:v>
                </c:pt>
                <c:pt idx="33">
                  <c:v>0.64796643117514618</c:v>
                </c:pt>
                <c:pt idx="34">
                  <c:v>0.64850677033376569</c:v>
                </c:pt>
                <c:pt idx="35">
                  <c:v>0.65128513131827515</c:v>
                </c:pt>
                <c:pt idx="36">
                  <c:v>0.65325865287431084</c:v>
                </c:pt>
                <c:pt idx="37">
                  <c:v>0.65393119537986477</c:v>
                </c:pt>
                <c:pt idx="38">
                  <c:v>0.65547345591478778</c:v>
                </c:pt>
                <c:pt idx="39">
                  <c:v>0.65591261322513883</c:v>
                </c:pt>
                <c:pt idx="40">
                  <c:v>0.66439441132134425</c:v>
                </c:pt>
                <c:pt idx="41">
                  <c:v>0.67141583914795799</c:v>
                </c:pt>
                <c:pt idx="42">
                  <c:v>0.67655474763237999</c:v>
                </c:pt>
                <c:pt idx="43">
                  <c:v>0.67701564720287</c:v>
                </c:pt>
                <c:pt idx="44">
                  <c:v>0.6806123189260862</c:v>
                </c:pt>
                <c:pt idx="45">
                  <c:v>0.68090791103375381</c:v>
                </c:pt>
                <c:pt idx="46">
                  <c:v>0.68209959768126815</c:v>
                </c:pt>
                <c:pt idx="47">
                  <c:v>0.68309121630390213</c:v>
                </c:pt>
                <c:pt idx="48">
                  <c:v>0.68441218099708179</c:v>
                </c:pt>
                <c:pt idx="49">
                  <c:v>0.68871837678530445</c:v>
                </c:pt>
                <c:pt idx="50">
                  <c:v>0.68916371209322569</c:v>
                </c:pt>
                <c:pt idx="51">
                  <c:v>0.69089675444247156</c:v>
                </c:pt>
                <c:pt idx="52">
                  <c:v>0.69662332461010168</c:v>
                </c:pt>
                <c:pt idx="53">
                  <c:v>0.69703153488039538</c:v>
                </c:pt>
                <c:pt idx="54">
                  <c:v>0.69706831484882481</c:v>
                </c:pt>
                <c:pt idx="55">
                  <c:v>0.69786298318576989</c:v>
                </c:pt>
                <c:pt idx="56">
                  <c:v>0.69818336527437641</c:v>
                </c:pt>
                <c:pt idx="57">
                  <c:v>0.70097471096747821</c:v>
                </c:pt>
                <c:pt idx="58">
                  <c:v>0.70404835575956171</c:v>
                </c:pt>
                <c:pt idx="59">
                  <c:v>0.70551579922847463</c:v>
                </c:pt>
                <c:pt idx="60">
                  <c:v>0.70692280455004086</c:v>
                </c:pt>
                <c:pt idx="61">
                  <c:v>0.70963498982284778</c:v>
                </c:pt>
                <c:pt idx="62">
                  <c:v>0.71095165365164681</c:v>
                </c:pt>
                <c:pt idx="63">
                  <c:v>0.71355215627567914</c:v>
                </c:pt>
                <c:pt idx="64">
                  <c:v>0.71403636398316317</c:v>
                </c:pt>
                <c:pt idx="65">
                  <c:v>0.71456837634785697</c:v>
                </c:pt>
                <c:pt idx="66">
                  <c:v>0.71510446450049525</c:v>
                </c:pt>
                <c:pt idx="67">
                  <c:v>0.71844091080210848</c:v>
                </c:pt>
                <c:pt idx="68">
                  <c:v>0.71990130858124968</c:v>
                </c:pt>
                <c:pt idx="69">
                  <c:v>0.7208801410546587</c:v>
                </c:pt>
                <c:pt idx="70">
                  <c:v>0.7224689508048121</c:v>
                </c:pt>
                <c:pt idx="71">
                  <c:v>0.72403806408656246</c:v>
                </c:pt>
                <c:pt idx="72">
                  <c:v>0.72514208100111088</c:v>
                </c:pt>
                <c:pt idx="73">
                  <c:v>0.72531289439163504</c:v>
                </c:pt>
                <c:pt idx="74">
                  <c:v>0.7257482373711559</c:v>
                </c:pt>
                <c:pt idx="75">
                  <c:v>0.72587240801893027</c:v>
                </c:pt>
                <c:pt idx="76">
                  <c:v>0.72678504481783157</c:v>
                </c:pt>
                <c:pt idx="77">
                  <c:v>0.72849564853498638</c:v>
                </c:pt>
                <c:pt idx="78">
                  <c:v>0.72895005351172504</c:v>
                </c:pt>
                <c:pt idx="79">
                  <c:v>0.72930028838214755</c:v>
                </c:pt>
                <c:pt idx="80">
                  <c:v>0.73018293107295829</c:v>
                </c:pt>
                <c:pt idx="81">
                  <c:v>0.73109104493510169</c:v>
                </c:pt>
                <c:pt idx="82">
                  <c:v>0.73256548776128971</c:v>
                </c:pt>
                <c:pt idx="83">
                  <c:v>0.73480752503472824</c:v>
                </c:pt>
                <c:pt idx="84">
                  <c:v>0.7352990227044407</c:v>
                </c:pt>
                <c:pt idx="85">
                  <c:v>0.73586934191300613</c:v>
                </c:pt>
                <c:pt idx="86">
                  <c:v>0.73633879781420764</c:v>
                </c:pt>
                <c:pt idx="87">
                  <c:v>0.73746232155364722</c:v>
                </c:pt>
                <c:pt idx="88">
                  <c:v>0.738347398441764</c:v>
                </c:pt>
                <c:pt idx="89">
                  <c:v>0.73945142336927938</c:v>
                </c:pt>
                <c:pt idx="90">
                  <c:v>0.74136505129965724</c:v>
                </c:pt>
                <c:pt idx="91">
                  <c:v>0.74484177835994059</c:v>
                </c:pt>
                <c:pt idx="92">
                  <c:v>0.7475535850182764</c:v>
                </c:pt>
                <c:pt idx="93">
                  <c:v>0.74873862991275075</c:v>
                </c:pt>
                <c:pt idx="94">
                  <c:v>0.74891148160300836</c:v>
                </c:pt>
                <c:pt idx="95">
                  <c:v>0.75012629863421842</c:v>
                </c:pt>
                <c:pt idx="96">
                  <c:v>0.75129454284334507</c:v>
                </c:pt>
                <c:pt idx="97">
                  <c:v>0.75214636345570074</c:v>
                </c:pt>
                <c:pt idx="98">
                  <c:v>0.75349350198857568</c:v>
                </c:pt>
                <c:pt idx="99">
                  <c:v>0.75620109866051455</c:v>
                </c:pt>
                <c:pt idx="100">
                  <c:v>0.7566005963226976</c:v>
                </c:pt>
                <c:pt idx="101">
                  <c:v>0.75783220547816332</c:v>
                </c:pt>
                <c:pt idx="102">
                  <c:v>0.75795564683572725</c:v>
                </c:pt>
                <c:pt idx="103">
                  <c:v>0.75899271327345708</c:v>
                </c:pt>
                <c:pt idx="104">
                  <c:v>0.75968851355615175</c:v>
                </c:pt>
                <c:pt idx="105">
                  <c:v>0.76118433895157722</c:v>
                </c:pt>
                <c:pt idx="106">
                  <c:v>0.76286026374165772</c:v>
                </c:pt>
                <c:pt idx="107">
                  <c:v>0.76351869152132712</c:v>
                </c:pt>
                <c:pt idx="108">
                  <c:v>0.76449711400840126</c:v>
                </c:pt>
                <c:pt idx="109">
                  <c:v>0.76480196230091424</c:v>
                </c:pt>
                <c:pt idx="110">
                  <c:v>0.76538061019187564</c:v>
                </c:pt>
                <c:pt idx="111">
                  <c:v>0.76692618705255411</c:v>
                </c:pt>
                <c:pt idx="112">
                  <c:v>0.76835775013397667</c:v>
                </c:pt>
                <c:pt idx="113">
                  <c:v>0.77009445191167003</c:v>
                </c:pt>
                <c:pt idx="114">
                  <c:v>0.77068726244454222</c:v>
                </c:pt>
                <c:pt idx="115">
                  <c:v>0.77117841898098971</c:v>
                </c:pt>
                <c:pt idx="116">
                  <c:v>0.77133080047785685</c:v>
                </c:pt>
                <c:pt idx="117">
                  <c:v>0.77365910926931014</c:v>
                </c:pt>
                <c:pt idx="118">
                  <c:v>0.77502059519847133</c:v>
                </c:pt>
                <c:pt idx="119">
                  <c:v>0.7778108954706261</c:v>
                </c:pt>
                <c:pt idx="120">
                  <c:v>0.77865578506307753</c:v>
                </c:pt>
                <c:pt idx="121">
                  <c:v>0.77872772910307353</c:v>
                </c:pt>
                <c:pt idx="122">
                  <c:v>0.77926364715691898</c:v>
                </c:pt>
                <c:pt idx="123">
                  <c:v>0.78148886213647728</c:v>
                </c:pt>
                <c:pt idx="124">
                  <c:v>0.78152301732928608</c:v>
                </c:pt>
                <c:pt idx="125">
                  <c:v>0.78272836222096664</c:v>
                </c:pt>
                <c:pt idx="126">
                  <c:v>0.78346609913677023</c:v>
                </c:pt>
                <c:pt idx="127">
                  <c:v>0.78368522485106118</c:v>
                </c:pt>
                <c:pt idx="128">
                  <c:v>0.78395538993390235</c:v>
                </c:pt>
                <c:pt idx="129">
                  <c:v>0.78454221462079654</c:v>
                </c:pt>
                <c:pt idx="130">
                  <c:v>0.78483663175751361</c:v>
                </c:pt>
                <c:pt idx="131">
                  <c:v>0.78484330334658725</c:v>
                </c:pt>
                <c:pt idx="132">
                  <c:v>0.78560819307243435</c:v>
                </c:pt>
                <c:pt idx="133">
                  <c:v>0.78663763527811548</c:v>
                </c:pt>
                <c:pt idx="134">
                  <c:v>0.78677977250177322</c:v>
                </c:pt>
                <c:pt idx="135">
                  <c:v>0.78709149722324845</c:v>
                </c:pt>
                <c:pt idx="136">
                  <c:v>0.78754996821598489</c:v>
                </c:pt>
                <c:pt idx="137">
                  <c:v>0.78808352242306812</c:v>
                </c:pt>
                <c:pt idx="138">
                  <c:v>0.78887533958196854</c:v>
                </c:pt>
                <c:pt idx="139">
                  <c:v>0.7889947447064074</c:v>
                </c:pt>
                <c:pt idx="140">
                  <c:v>0.79022295383066976</c:v>
                </c:pt>
                <c:pt idx="141">
                  <c:v>0.79036331567037688</c:v>
                </c:pt>
                <c:pt idx="142">
                  <c:v>0.7906967944559421</c:v>
                </c:pt>
                <c:pt idx="143">
                  <c:v>0.79082054362850718</c:v>
                </c:pt>
                <c:pt idx="144">
                  <c:v>0.79100606177324861</c:v>
                </c:pt>
                <c:pt idx="145">
                  <c:v>0.79125752332639465</c:v>
                </c:pt>
                <c:pt idx="146">
                  <c:v>0.79149906632296396</c:v>
                </c:pt>
                <c:pt idx="147">
                  <c:v>0.79198062786137846</c:v>
                </c:pt>
                <c:pt idx="148">
                  <c:v>0.79304364986734266</c:v>
                </c:pt>
                <c:pt idx="149">
                  <c:v>0.79347339624831237</c:v>
                </c:pt>
                <c:pt idx="150">
                  <c:v>0.79413510919407493</c:v>
                </c:pt>
                <c:pt idx="151">
                  <c:v>0.79422986823780084</c:v>
                </c:pt>
                <c:pt idx="152">
                  <c:v>0.79772073584723824</c:v>
                </c:pt>
                <c:pt idx="153">
                  <c:v>0.79969404468352934</c:v>
                </c:pt>
                <c:pt idx="154">
                  <c:v>0.80091163342620553</c:v>
                </c:pt>
                <c:pt idx="155">
                  <c:v>0.8018764436215724</c:v>
                </c:pt>
                <c:pt idx="156">
                  <c:v>0.80222330753418924</c:v>
                </c:pt>
                <c:pt idx="157">
                  <c:v>0.80421907304600115</c:v>
                </c:pt>
                <c:pt idx="158">
                  <c:v>0.80466340746631726</c:v>
                </c:pt>
                <c:pt idx="159">
                  <c:v>0.80522578972474201</c:v>
                </c:pt>
                <c:pt idx="160">
                  <c:v>0.80692112129786997</c:v>
                </c:pt>
                <c:pt idx="161">
                  <c:v>0.80796742375877217</c:v>
                </c:pt>
                <c:pt idx="162">
                  <c:v>0.80941989302875206</c:v>
                </c:pt>
                <c:pt idx="163">
                  <c:v>0.81081270388949556</c:v>
                </c:pt>
                <c:pt idx="164">
                  <c:v>0.81175053110819617</c:v>
                </c:pt>
                <c:pt idx="165">
                  <c:v>0.81270361929826229</c:v>
                </c:pt>
                <c:pt idx="166">
                  <c:v>0.81329923779089708</c:v>
                </c:pt>
                <c:pt idx="167">
                  <c:v>0.81429113895387017</c:v>
                </c:pt>
                <c:pt idx="168">
                  <c:v>0.81444371381153391</c:v>
                </c:pt>
                <c:pt idx="169">
                  <c:v>0.81554663980505937</c:v>
                </c:pt>
                <c:pt idx="170">
                  <c:v>0.81627800911285864</c:v>
                </c:pt>
                <c:pt idx="171">
                  <c:v>0.81653746124646809</c:v>
                </c:pt>
                <c:pt idx="172">
                  <c:v>0.81704546306770642</c:v>
                </c:pt>
                <c:pt idx="173">
                  <c:v>0.81891947959810674</c:v>
                </c:pt>
                <c:pt idx="174">
                  <c:v>0.82071493500834092</c:v>
                </c:pt>
                <c:pt idx="175">
                  <c:v>0.82140587525775066</c:v>
                </c:pt>
                <c:pt idx="176">
                  <c:v>0.82144000275219065</c:v>
                </c:pt>
                <c:pt idx="177">
                  <c:v>0.82147532390075928</c:v>
                </c:pt>
                <c:pt idx="178">
                  <c:v>0.82162946975976581</c:v>
                </c:pt>
                <c:pt idx="179">
                  <c:v>0.82240483438972445</c:v>
                </c:pt>
                <c:pt idx="180">
                  <c:v>0.82241692422400225</c:v>
                </c:pt>
                <c:pt idx="181">
                  <c:v>0.82258599821636036</c:v>
                </c:pt>
                <c:pt idx="182">
                  <c:v>0.82311206729964592</c:v>
                </c:pt>
                <c:pt idx="183">
                  <c:v>0.82327944015849519</c:v>
                </c:pt>
                <c:pt idx="184">
                  <c:v>0.8248911698194914</c:v>
                </c:pt>
                <c:pt idx="185">
                  <c:v>0.82503106836268203</c:v>
                </c:pt>
                <c:pt idx="186">
                  <c:v>0.82518669213784213</c:v>
                </c:pt>
                <c:pt idx="187">
                  <c:v>0.82535112751833506</c:v>
                </c:pt>
                <c:pt idx="188">
                  <c:v>0.82629241718499924</c:v>
                </c:pt>
                <c:pt idx="189">
                  <c:v>0.8278202053256134</c:v>
                </c:pt>
                <c:pt idx="190">
                  <c:v>0.82818751888231434</c:v>
                </c:pt>
                <c:pt idx="191">
                  <c:v>0.82979610250072977</c:v>
                </c:pt>
                <c:pt idx="192">
                  <c:v>0.83304057416491617</c:v>
                </c:pt>
                <c:pt idx="193">
                  <c:v>0.83355066523279941</c:v>
                </c:pt>
                <c:pt idx="194">
                  <c:v>0.83361179979947619</c:v>
                </c:pt>
                <c:pt idx="195">
                  <c:v>0.83367509889201863</c:v>
                </c:pt>
                <c:pt idx="196">
                  <c:v>0.83531327405843625</c:v>
                </c:pt>
                <c:pt idx="197">
                  <c:v>0.83599327268055146</c:v>
                </c:pt>
                <c:pt idx="198">
                  <c:v>0.83832790708633387</c:v>
                </c:pt>
                <c:pt idx="199">
                  <c:v>0.8384397748568222</c:v>
                </c:pt>
                <c:pt idx="200">
                  <c:v>0.83863546007088308</c:v>
                </c:pt>
                <c:pt idx="201">
                  <c:v>0.83943339779079562</c:v>
                </c:pt>
                <c:pt idx="202">
                  <c:v>0.83945243390265945</c:v>
                </c:pt>
                <c:pt idx="203">
                  <c:v>0.8395362441286468</c:v>
                </c:pt>
                <c:pt idx="204">
                  <c:v>0.83983915700542655</c:v>
                </c:pt>
                <c:pt idx="205">
                  <c:v>0.84089662159356626</c:v>
                </c:pt>
                <c:pt idx="206">
                  <c:v>0.84111120330282829</c:v>
                </c:pt>
                <c:pt idx="207">
                  <c:v>0.84122282902163625</c:v>
                </c:pt>
                <c:pt idx="208">
                  <c:v>0.84145139339944053</c:v>
                </c:pt>
                <c:pt idx="209">
                  <c:v>0.841760115758176</c:v>
                </c:pt>
                <c:pt idx="210">
                  <c:v>0.84212055882240167</c:v>
                </c:pt>
                <c:pt idx="211">
                  <c:v>0.84417720285047282</c:v>
                </c:pt>
                <c:pt idx="212">
                  <c:v>0.84443009579624606</c:v>
                </c:pt>
                <c:pt idx="213">
                  <c:v>0.84480321024254212</c:v>
                </c:pt>
                <c:pt idx="214">
                  <c:v>0.84618403710474399</c:v>
                </c:pt>
                <c:pt idx="215">
                  <c:v>0.8472441905512047</c:v>
                </c:pt>
                <c:pt idx="216">
                  <c:v>0.8487075457131158</c:v>
                </c:pt>
                <c:pt idx="217">
                  <c:v>0.84887811612691866</c:v>
                </c:pt>
                <c:pt idx="218">
                  <c:v>0.84890236050395396</c:v>
                </c:pt>
                <c:pt idx="219">
                  <c:v>0.849769421063028</c:v>
                </c:pt>
                <c:pt idx="220">
                  <c:v>0.84995891392735201</c:v>
                </c:pt>
                <c:pt idx="221">
                  <c:v>0.85148969895456894</c:v>
                </c:pt>
                <c:pt idx="222">
                  <c:v>0.85154964465639471</c:v>
                </c:pt>
                <c:pt idx="223">
                  <c:v>0.85175834807342576</c:v>
                </c:pt>
                <c:pt idx="224">
                  <c:v>0.85190921851357504</c:v>
                </c:pt>
                <c:pt idx="225">
                  <c:v>0.85233177289631512</c:v>
                </c:pt>
                <c:pt idx="226">
                  <c:v>0.85247821511009336</c:v>
                </c:pt>
                <c:pt idx="227">
                  <c:v>0.85250878502347849</c:v>
                </c:pt>
                <c:pt idx="228">
                  <c:v>0.85290376870807627</c:v>
                </c:pt>
                <c:pt idx="229">
                  <c:v>0.85342568957655263</c:v>
                </c:pt>
                <c:pt idx="230">
                  <c:v>0.85359052568499805</c:v>
                </c:pt>
                <c:pt idx="231">
                  <c:v>0.85489529543210063</c:v>
                </c:pt>
                <c:pt idx="232">
                  <c:v>0.85517747994614557</c:v>
                </c:pt>
                <c:pt idx="233">
                  <c:v>0.85626904084313393</c:v>
                </c:pt>
                <c:pt idx="234">
                  <c:v>0.85671180146877568</c:v>
                </c:pt>
                <c:pt idx="235">
                  <c:v>0.858035622219394</c:v>
                </c:pt>
                <c:pt idx="236">
                  <c:v>0.85867530735036712</c:v>
                </c:pt>
                <c:pt idx="237">
                  <c:v>0.86006555365498905</c:v>
                </c:pt>
                <c:pt idx="238">
                  <c:v>0.86092030413046583</c:v>
                </c:pt>
                <c:pt idx="239">
                  <c:v>0.86106267455757091</c:v>
                </c:pt>
                <c:pt idx="240">
                  <c:v>0.86123104204601597</c:v>
                </c:pt>
                <c:pt idx="241">
                  <c:v>0.8619003035614774</c:v>
                </c:pt>
                <c:pt idx="242">
                  <c:v>0.86439151534735703</c:v>
                </c:pt>
                <c:pt idx="243">
                  <c:v>0.8646642467432728</c:v>
                </c:pt>
                <c:pt idx="244">
                  <c:v>0.86534122367192134</c:v>
                </c:pt>
                <c:pt idx="245">
                  <c:v>0.86560192369635658</c:v>
                </c:pt>
                <c:pt idx="246">
                  <c:v>0.86568482571898298</c:v>
                </c:pt>
                <c:pt idx="247">
                  <c:v>0.86571839539715534</c:v>
                </c:pt>
                <c:pt idx="248">
                  <c:v>0.86622201473488059</c:v>
                </c:pt>
                <c:pt idx="249">
                  <c:v>0.86656952043462354</c:v>
                </c:pt>
                <c:pt idx="250">
                  <c:v>0.86761749891280104</c:v>
                </c:pt>
                <c:pt idx="251">
                  <c:v>0.86850160243138019</c:v>
                </c:pt>
                <c:pt idx="252">
                  <c:v>0.86859759763041988</c:v>
                </c:pt>
                <c:pt idx="253">
                  <c:v>0.8696394033343231</c:v>
                </c:pt>
                <c:pt idx="254">
                  <c:v>0.87115298804610752</c:v>
                </c:pt>
                <c:pt idx="255">
                  <c:v>0.87143647912108213</c:v>
                </c:pt>
                <c:pt idx="256">
                  <c:v>0.87280787649036429</c:v>
                </c:pt>
                <c:pt idx="257">
                  <c:v>0.87324002533148992</c:v>
                </c:pt>
                <c:pt idx="258">
                  <c:v>0.87468971419836039</c:v>
                </c:pt>
                <c:pt idx="259">
                  <c:v>0.87470388155873691</c:v>
                </c:pt>
                <c:pt idx="260">
                  <c:v>0.8748467125922017</c:v>
                </c:pt>
                <c:pt idx="261">
                  <c:v>0.87530746822478545</c:v>
                </c:pt>
                <c:pt idx="262">
                  <c:v>0.8759136519631916</c:v>
                </c:pt>
                <c:pt idx="263">
                  <c:v>0.87604608273682794</c:v>
                </c:pt>
                <c:pt idx="264">
                  <c:v>0.87612946132223646</c:v>
                </c:pt>
                <c:pt idx="265">
                  <c:v>0.87725033753327042</c:v>
                </c:pt>
                <c:pt idx="266">
                  <c:v>0.87817149788659221</c:v>
                </c:pt>
                <c:pt idx="267">
                  <c:v>0.87817771337892192</c:v>
                </c:pt>
                <c:pt idx="268">
                  <c:v>0.87895906413231573</c:v>
                </c:pt>
                <c:pt idx="269">
                  <c:v>0.87956839689688859</c:v>
                </c:pt>
                <c:pt idx="270">
                  <c:v>0.87961781529544536</c:v>
                </c:pt>
                <c:pt idx="271">
                  <c:v>0.88124381831690712</c:v>
                </c:pt>
                <c:pt idx="272">
                  <c:v>0.8814798689907356</c:v>
                </c:pt>
                <c:pt idx="273">
                  <c:v>0.88169654762148975</c:v>
                </c:pt>
                <c:pt idx="274">
                  <c:v>0.88193657375016243</c:v>
                </c:pt>
                <c:pt idx="275">
                  <c:v>0.88231781932925635</c:v>
                </c:pt>
                <c:pt idx="276">
                  <c:v>0.88320553127200596</c:v>
                </c:pt>
                <c:pt idx="277">
                  <c:v>0.88322362961860434</c:v>
                </c:pt>
                <c:pt idx="278">
                  <c:v>0.88548739360451001</c:v>
                </c:pt>
                <c:pt idx="279">
                  <c:v>0.88831378727262533</c:v>
                </c:pt>
                <c:pt idx="280">
                  <c:v>0.88892286440385926</c:v>
                </c:pt>
                <c:pt idx="281">
                  <c:v>0.88918459443276321</c:v>
                </c:pt>
                <c:pt idx="282">
                  <c:v>0.88926474392237131</c:v>
                </c:pt>
                <c:pt idx="283">
                  <c:v>0.88978480844952867</c:v>
                </c:pt>
                <c:pt idx="284">
                  <c:v>0.89041919268048575</c:v>
                </c:pt>
                <c:pt idx="285">
                  <c:v>0.89080759332614523</c:v>
                </c:pt>
                <c:pt idx="286">
                  <c:v>0.89099509240369679</c:v>
                </c:pt>
                <c:pt idx="287">
                  <c:v>0.891135718745801</c:v>
                </c:pt>
                <c:pt idx="288">
                  <c:v>0.89188639097750055</c:v>
                </c:pt>
                <c:pt idx="289">
                  <c:v>0.89249235871262433</c:v>
                </c:pt>
                <c:pt idx="290">
                  <c:v>0.89251585804404987</c:v>
                </c:pt>
                <c:pt idx="291">
                  <c:v>0.89337915797887324</c:v>
                </c:pt>
                <c:pt idx="292">
                  <c:v>0.89349421590611922</c:v>
                </c:pt>
                <c:pt idx="293">
                  <c:v>0.8935313776585927</c:v>
                </c:pt>
                <c:pt idx="294">
                  <c:v>0.89552369897058715</c:v>
                </c:pt>
                <c:pt idx="295">
                  <c:v>0.89553619161171505</c:v>
                </c:pt>
                <c:pt idx="296">
                  <c:v>0.89568470267345146</c:v>
                </c:pt>
                <c:pt idx="297">
                  <c:v>0.8958680112660472</c:v>
                </c:pt>
                <c:pt idx="298">
                  <c:v>0.89656503882875815</c:v>
                </c:pt>
                <c:pt idx="299">
                  <c:v>0.89675891414475295</c:v>
                </c:pt>
                <c:pt idx="300">
                  <c:v>0.89691419940015316</c:v>
                </c:pt>
                <c:pt idx="301">
                  <c:v>0.89773004827095226</c:v>
                </c:pt>
                <c:pt idx="302">
                  <c:v>0.89869344091540848</c:v>
                </c:pt>
                <c:pt idx="303">
                  <c:v>0.8987598422080022</c:v>
                </c:pt>
                <c:pt idx="304">
                  <c:v>0.89935051378289699</c:v>
                </c:pt>
                <c:pt idx="305">
                  <c:v>0.90002782122800462</c:v>
                </c:pt>
                <c:pt idx="306">
                  <c:v>0.90086673811694584</c:v>
                </c:pt>
                <c:pt idx="307">
                  <c:v>0.90092751065728971</c:v>
                </c:pt>
                <c:pt idx="308">
                  <c:v>0.90129597959237784</c:v>
                </c:pt>
                <c:pt idx="309">
                  <c:v>0.90144479201833294</c:v>
                </c:pt>
                <c:pt idx="310">
                  <c:v>0.90155739881593955</c:v>
                </c:pt>
                <c:pt idx="311">
                  <c:v>0.90226938269116419</c:v>
                </c:pt>
                <c:pt idx="312">
                  <c:v>0.90228982437428251</c:v>
                </c:pt>
                <c:pt idx="313">
                  <c:v>0.90598692071958165</c:v>
                </c:pt>
                <c:pt idx="314">
                  <c:v>0.90684828819621432</c:v>
                </c:pt>
                <c:pt idx="315">
                  <c:v>0.90686769532036271</c:v>
                </c:pt>
                <c:pt idx="316">
                  <c:v>0.90775971129226374</c:v>
                </c:pt>
                <c:pt idx="317">
                  <c:v>0.90806386213982759</c:v>
                </c:pt>
                <c:pt idx="318">
                  <c:v>0.90872565581972375</c:v>
                </c:pt>
                <c:pt idx="319">
                  <c:v>0.90924926717734122</c:v>
                </c:pt>
                <c:pt idx="320">
                  <c:v>0.90948625958236795</c:v>
                </c:pt>
                <c:pt idx="321">
                  <c:v>0.909602608877772</c:v>
                </c:pt>
                <c:pt idx="322">
                  <c:v>0.90968860572315124</c:v>
                </c:pt>
                <c:pt idx="323">
                  <c:v>0.90970085679755874</c:v>
                </c:pt>
                <c:pt idx="324">
                  <c:v>0.91011937970725787</c:v>
                </c:pt>
                <c:pt idx="325">
                  <c:v>0.91091747947235202</c:v>
                </c:pt>
                <c:pt idx="326">
                  <c:v>0.9111093498991949</c:v>
                </c:pt>
                <c:pt idx="327">
                  <c:v>0.91179443706144792</c:v>
                </c:pt>
                <c:pt idx="328">
                  <c:v>0.91230805484945654</c:v>
                </c:pt>
                <c:pt idx="329">
                  <c:v>0.91296492339307111</c:v>
                </c:pt>
                <c:pt idx="330">
                  <c:v>0.91307450397510526</c:v>
                </c:pt>
                <c:pt idx="331">
                  <c:v>0.91382355962431283</c:v>
                </c:pt>
                <c:pt idx="332">
                  <c:v>0.91386964918886271</c:v>
                </c:pt>
                <c:pt idx="333">
                  <c:v>0.91398225889605667</c:v>
                </c:pt>
                <c:pt idx="334">
                  <c:v>0.91430446284379552</c:v>
                </c:pt>
                <c:pt idx="335">
                  <c:v>0.91479722234059146</c:v>
                </c:pt>
                <c:pt idx="336">
                  <c:v>0.91485263821000806</c:v>
                </c:pt>
                <c:pt idx="337">
                  <c:v>0.91561558464993831</c:v>
                </c:pt>
                <c:pt idx="338">
                  <c:v>0.91592146437053135</c:v>
                </c:pt>
                <c:pt idx="339">
                  <c:v>0.91671108520331157</c:v>
                </c:pt>
                <c:pt idx="340">
                  <c:v>0.91707408658380984</c:v>
                </c:pt>
                <c:pt idx="341">
                  <c:v>0.91853883242260259</c:v>
                </c:pt>
                <c:pt idx="342">
                  <c:v>0.91885311922111057</c:v>
                </c:pt>
                <c:pt idx="343">
                  <c:v>0.91966922529383499</c:v>
                </c:pt>
                <c:pt idx="344">
                  <c:v>0.92046789773837057</c:v>
                </c:pt>
                <c:pt idx="345">
                  <c:v>0.92055700234637949</c:v>
                </c:pt>
                <c:pt idx="346">
                  <c:v>0.92092896707585914</c:v>
                </c:pt>
                <c:pt idx="347">
                  <c:v>0.9226903294773765</c:v>
                </c:pt>
                <c:pt idx="348">
                  <c:v>0.92278034103086493</c:v>
                </c:pt>
                <c:pt idx="349">
                  <c:v>0.92278097103475398</c:v>
                </c:pt>
                <c:pt idx="350">
                  <c:v>0.92300406704627624</c:v>
                </c:pt>
                <c:pt idx="351">
                  <c:v>0.92367240511871962</c:v>
                </c:pt>
                <c:pt idx="352">
                  <c:v>0.92369170938954515</c:v>
                </c:pt>
                <c:pt idx="353">
                  <c:v>0.92419236447353925</c:v>
                </c:pt>
                <c:pt idx="354">
                  <c:v>0.92458093476458547</c:v>
                </c:pt>
                <c:pt idx="355">
                  <c:v>0.92659265548137071</c:v>
                </c:pt>
                <c:pt idx="356">
                  <c:v>0.92663609770003863</c:v>
                </c:pt>
                <c:pt idx="357">
                  <c:v>0.92797842629624583</c:v>
                </c:pt>
                <c:pt idx="358">
                  <c:v>0.92798799061495174</c:v>
                </c:pt>
                <c:pt idx="359">
                  <c:v>0.92812681463592939</c:v>
                </c:pt>
                <c:pt idx="360">
                  <c:v>0.92896872979334799</c:v>
                </c:pt>
                <c:pt idx="361">
                  <c:v>0.92909132481542533</c:v>
                </c:pt>
                <c:pt idx="362">
                  <c:v>0.92942082733536091</c:v>
                </c:pt>
                <c:pt idx="363">
                  <c:v>0.92980598935752368</c:v>
                </c:pt>
                <c:pt idx="364">
                  <c:v>0.93005046617722542</c:v>
                </c:pt>
                <c:pt idx="365">
                  <c:v>0.93121531745984976</c:v>
                </c:pt>
                <c:pt idx="366">
                  <c:v>0.93128195371670053</c:v>
                </c:pt>
                <c:pt idx="367">
                  <c:v>0.93141080244817676</c:v>
                </c:pt>
                <c:pt idx="368">
                  <c:v>0.93146166436619426</c:v>
                </c:pt>
                <c:pt idx="369">
                  <c:v>0.93185427566271495</c:v>
                </c:pt>
                <c:pt idx="370">
                  <c:v>0.93192269295100616</c:v>
                </c:pt>
                <c:pt idx="371">
                  <c:v>0.9320355698686047</c:v>
                </c:pt>
                <c:pt idx="372">
                  <c:v>0.93283792932872456</c:v>
                </c:pt>
                <c:pt idx="373">
                  <c:v>0.93307576127128788</c:v>
                </c:pt>
                <c:pt idx="374">
                  <c:v>0.93310935753044877</c:v>
                </c:pt>
                <c:pt idx="375">
                  <c:v>0.93688197942284757</c:v>
                </c:pt>
                <c:pt idx="376">
                  <c:v>0.93755878384516023</c:v>
                </c:pt>
                <c:pt idx="377">
                  <c:v>0.93794708114898939</c:v>
                </c:pt>
                <c:pt idx="378">
                  <c:v>0.93797436373092724</c:v>
                </c:pt>
                <c:pt idx="379">
                  <c:v>0.93864462965289686</c:v>
                </c:pt>
                <c:pt idx="380">
                  <c:v>0.93987630989582494</c:v>
                </c:pt>
                <c:pt idx="381">
                  <c:v>0.94094167664975181</c:v>
                </c:pt>
                <c:pt idx="382">
                  <c:v>0.94136306628605959</c:v>
                </c:pt>
                <c:pt idx="383">
                  <c:v>0.94168830145441151</c:v>
                </c:pt>
                <c:pt idx="384">
                  <c:v>0.94328163920467067</c:v>
                </c:pt>
                <c:pt idx="385">
                  <c:v>0.94353464623085925</c:v>
                </c:pt>
                <c:pt idx="386">
                  <c:v>0.94414993593834584</c:v>
                </c:pt>
                <c:pt idx="387">
                  <c:v>0.94467535845185391</c:v>
                </c:pt>
                <c:pt idx="388">
                  <c:v>0.94483718676659179</c:v>
                </c:pt>
                <c:pt idx="389">
                  <c:v>0.9450713033214776</c:v>
                </c:pt>
                <c:pt idx="390">
                  <c:v>0.94555586365058364</c:v>
                </c:pt>
                <c:pt idx="391">
                  <c:v>0.94626165705864129</c:v>
                </c:pt>
                <c:pt idx="392">
                  <c:v>0.94635731482222252</c:v>
                </c:pt>
                <c:pt idx="393">
                  <c:v>0.94664485487268946</c:v>
                </c:pt>
                <c:pt idx="394">
                  <c:v>0.94687175456998052</c:v>
                </c:pt>
                <c:pt idx="395">
                  <c:v>0.94723757419530263</c:v>
                </c:pt>
                <c:pt idx="396">
                  <c:v>0.94785343776639275</c:v>
                </c:pt>
                <c:pt idx="397">
                  <c:v>0.94787984886347976</c:v>
                </c:pt>
                <c:pt idx="398">
                  <c:v>0.94830329680278647</c:v>
                </c:pt>
                <c:pt idx="399">
                  <c:v>0.94920129475449744</c:v>
                </c:pt>
                <c:pt idx="400">
                  <c:v>0.94939523177353646</c:v>
                </c:pt>
                <c:pt idx="401">
                  <c:v>0.94963421218819388</c:v>
                </c:pt>
                <c:pt idx="402">
                  <c:v>0.95040960428696231</c:v>
                </c:pt>
                <c:pt idx="403">
                  <c:v>0.95049061082028719</c:v>
                </c:pt>
                <c:pt idx="404">
                  <c:v>0.95052650151446405</c:v>
                </c:pt>
                <c:pt idx="405">
                  <c:v>0.95124482409858779</c:v>
                </c:pt>
                <c:pt idx="406">
                  <c:v>0.95125921974895644</c:v>
                </c:pt>
                <c:pt idx="407">
                  <c:v>0.95151820934332354</c:v>
                </c:pt>
                <c:pt idx="408">
                  <c:v>0.95312683778301477</c:v>
                </c:pt>
                <c:pt idx="409">
                  <c:v>0.95342386542570745</c:v>
                </c:pt>
                <c:pt idx="410">
                  <c:v>0.95476971268667377</c:v>
                </c:pt>
                <c:pt idx="411">
                  <c:v>0.95555584155935758</c:v>
                </c:pt>
                <c:pt idx="412">
                  <c:v>0.95622112558858918</c:v>
                </c:pt>
                <c:pt idx="413">
                  <c:v>0.95624074157951167</c:v>
                </c:pt>
                <c:pt idx="414">
                  <c:v>0.9566679929768267</c:v>
                </c:pt>
                <c:pt idx="415">
                  <c:v>0.95732669101465806</c:v>
                </c:pt>
                <c:pt idx="416">
                  <c:v>0.95851708348717968</c:v>
                </c:pt>
                <c:pt idx="417">
                  <c:v>0.95921783978513309</c:v>
                </c:pt>
                <c:pt idx="418">
                  <c:v>0.95995051231157147</c:v>
                </c:pt>
                <c:pt idx="419">
                  <c:v>0.96097614750555804</c:v>
                </c:pt>
                <c:pt idx="420">
                  <c:v>0.96110804778723236</c:v>
                </c:pt>
                <c:pt idx="421">
                  <c:v>0.96172073780101353</c:v>
                </c:pt>
                <c:pt idx="422">
                  <c:v>0.96205680777365465</c:v>
                </c:pt>
                <c:pt idx="423">
                  <c:v>0.96264853258790439</c:v>
                </c:pt>
                <c:pt idx="424">
                  <c:v>0.96278182049779348</c:v>
                </c:pt>
                <c:pt idx="425">
                  <c:v>0.96281900413687405</c:v>
                </c:pt>
                <c:pt idx="426">
                  <c:v>0.96288699073096962</c:v>
                </c:pt>
                <c:pt idx="427">
                  <c:v>0.96303790231033903</c:v>
                </c:pt>
                <c:pt idx="428">
                  <c:v>0.96312592996046698</c:v>
                </c:pt>
                <c:pt idx="429">
                  <c:v>0.96370086759532336</c:v>
                </c:pt>
                <c:pt idx="430">
                  <c:v>0.96371019648322209</c:v>
                </c:pt>
                <c:pt idx="431">
                  <c:v>0.96377791027584514</c:v>
                </c:pt>
                <c:pt idx="432">
                  <c:v>0.9642849439529203</c:v>
                </c:pt>
                <c:pt idx="433">
                  <c:v>0.96446920883000353</c:v>
                </c:pt>
                <c:pt idx="434">
                  <c:v>0.96479602100285422</c:v>
                </c:pt>
                <c:pt idx="435">
                  <c:v>0.9648928829439446</c:v>
                </c:pt>
                <c:pt idx="436">
                  <c:v>0.96653954458547553</c:v>
                </c:pt>
                <c:pt idx="437">
                  <c:v>0.96672996427327917</c:v>
                </c:pt>
                <c:pt idx="438">
                  <c:v>0.96735505172822955</c:v>
                </c:pt>
                <c:pt idx="439">
                  <c:v>0.96776553056957737</c:v>
                </c:pt>
                <c:pt idx="440">
                  <c:v>0.96791840493673298</c:v>
                </c:pt>
                <c:pt idx="441">
                  <c:v>0.9680855806284181</c:v>
                </c:pt>
                <c:pt idx="442">
                  <c:v>0.96888648172561886</c:v>
                </c:pt>
                <c:pt idx="443">
                  <c:v>0.96920238923521029</c:v>
                </c:pt>
                <c:pt idx="444">
                  <c:v>0.96944482883138128</c:v>
                </c:pt>
                <c:pt idx="445">
                  <c:v>0.96961111901325692</c:v>
                </c:pt>
                <c:pt idx="446">
                  <c:v>0.96971852470181863</c:v>
                </c:pt>
                <c:pt idx="447">
                  <c:v>0.97016497725469286</c:v>
                </c:pt>
                <c:pt idx="448">
                  <c:v>0.97046116867024967</c:v>
                </c:pt>
                <c:pt idx="449">
                  <c:v>0.97087140133255923</c:v>
                </c:pt>
                <c:pt idx="450">
                  <c:v>0.97155963037623061</c:v>
                </c:pt>
                <c:pt idx="451">
                  <c:v>0.97224531998330366</c:v>
                </c:pt>
                <c:pt idx="452">
                  <c:v>0.97246131169468919</c:v>
                </c:pt>
                <c:pt idx="453">
                  <c:v>0.97293158722197493</c:v>
                </c:pt>
                <c:pt idx="454">
                  <c:v>0.97408158412293422</c:v>
                </c:pt>
                <c:pt idx="455">
                  <c:v>0.97467589685028799</c:v>
                </c:pt>
                <c:pt idx="456">
                  <c:v>0.97489402195464125</c:v>
                </c:pt>
                <c:pt idx="457">
                  <c:v>0.9751721692397084</c:v>
                </c:pt>
                <c:pt idx="458">
                  <c:v>0.97597774576389196</c:v>
                </c:pt>
                <c:pt idx="459">
                  <c:v>0.97624686708353969</c:v>
                </c:pt>
                <c:pt idx="460">
                  <c:v>0.97645456446522128</c:v>
                </c:pt>
                <c:pt idx="461">
                  <c:v>0.97684979569650554</c:v>
                </c:pt>
                <c:pt idx="462">
                  <c:v>0.97722846738843172</c:v>
                </c:pt>
                <c:pt idx="463">
                  <c:v>0.97888794960545333</c:v>
                </c:pt>
                <c:pt idx="464">
                  <c:v>0.97921713948001332</c:v>
                </c:pt>
                <c:pt idx="465">
                  <c:v>0.9802775683393985</c:v>
                </c:pt>
                <c:pt idx="466">
                  <c:v>0.9803315666844542</c:v>
                </c:pt>
                <c:pt idx="467">
                  <c:v>0.98037112899597922</c:v>
                </c:pt>
                <c:pt idx="468">
                  <c:v>0.98193737076380427</c:v>
                </c:pt>
                <c:pt idx="469">
                  <c:v>0.98226671791848363</c:v>
                </c:pt>
                <c:pt idx="470">
                  <c:v>0.98264362579358522</c:v>
                </c:pt>
                <c:pt idx="471">
                  <c:v>0.98267495681092532</c:v>
                </c:pt>
                <c:pt idx="472">
                  <c:v>0.98270664967959087</c:v>
                </c:pt>
                <c:pt idx="473">
                  <c:v>0.98286670556808597</c:v>
                </c:pt>
                <c:pt idx="474">
                  <c:v>0.98399128049422757</c:v>
                </c:pt>
                <c:pt idx="475">
                  <c:v>0.98633340652551749</c:v>
                </c:pt>
                <c:pt idx="476">
                  <c:v>0.98642519151000385</c:v>
                </c:pt>
                <c:pt idx="477">
                  <c:v>0.98653143515167308</c:v>
                </c:pt>
                <c:pt idx="478">
                  <c:v>0.98667930658454572</c:v>
                </c:pt>
                <c:pt idx="479">
                  <c:v>0.98671728609625409</c:v>
                </c:pt>
                <c:pt idx="480">
                  <c:v>0.98675480463256304</c:v>
                </c:pt>
                <c:pt idx="481">
                  <c:v>0.9880513406165935</c:v>
                </c:pt>
                <c:pt idx="482">
                  <c:v>0.98864883833383899</c:v>
                </c:pt>
                <c:pt idx="483">
                  <c:v>0.99023273621453678</c:v>
                </c:pt>
                <c:pt idx="484">
                  <c:v>0.99053662538205767</c:v>
                </c:pt>
                <c:pt idx="485">
                  <c:v>0.9917403259045463</c:v>
                </c:pt>
                <c:pt idx="486">
                  <c:v>0.9922089610560153</c:v>
                </c:pt>
                <c:pt idx="487">
                  <c:v>0.99258352870846911</c:v>
                </c:pt>
                <c:pt idx="488">
                  <c:v>0.99317160048617392</c:v>
                </c:pt>
                <c:pt idx="489">
                  <c:v>0.99360037873645068</c:v>
                </c:pt>
                <c:pt idx="490">
                  <c:v>0.99361130386246277</c:v>
                </c:pt>
                <c:pt idx="491">
                  <c:v>0.9940503339415383</c:v>
                </c:pt>
                <c:pt idx="492">
                  <c:v>0.99492650703601448</c:v>
                </c:pt>
                <c:pt idx="493">
                  <c:v>0.99549182455320717</c:v>
                </c:pt>
                <c:pt idx="494">
                  <c:v>0.99622196485416048</c:v>
                </c:pt>
                <c:pt idx="495">
                  <c:v>0.99717987923660079</c:v>
                </c:pt>
                <c:pt idx="496">
                  <c:v>0.99772952654209934</c:v>
                </c:pt>
                <c:pt idx="497">
                  <c:v>0.99839001696656315</c:v>
                </c:pt>
                <c:pt idx="498">
                  <c:v>0.99850949955032975</c:v>
                </c:pt>
                <c:pt idx="499">
                  <c:v>0.99973773127632226</c:v>
                </c:pt>
                <c:pt idx="500">
                  <c:v>1.000534055735111</c:v>
                </c:pt>
                <c:pt idx="501">
                  <c:v>1.0015639289326943</c:v>
                </c:pt>
                <c:pt idx="502">
                  <c:v>1.0016817377684994</c:v>
                </c:pt>
                <c:pt idx="503">
                  <c:v>1.0017528377976508</c:v>
                </c:pt>
                <c:pt idx="504">
                  <c:v>1.0017630422071404</c:v>
                </c:pt>
                <c:pt idx="505">
                  <c:v>1.0029561021823989</c:v>
                </c:pt>
                <c:pt idx="506">
                  <c:v>1.0034035717158831</c:v>
                </c:pt>
                <c:pt idx="507">
                  <c:v>1.0038360839903318</c:v>
                </c:pt>
                <c:pt idx="508">
                  <c:v>1.0046264199276602</c:v>
                </c:pt>
                <c:pt idx="509">
                  <c:v>1.0052702129929381</c:v>
                </c:pt>
                <c:pt idx="510">
                  <c:v>1.0067653906620762</c:v>
                </c:pt>
                <c:pt idx="511">
                  <c:v>1.0069652771938429</c:v>
                </c:pt>
                <c:pt idx="512">
                  <c:v>1.0071880399826643</c:v>
                </c:pt>
                <c:pt idx="513">
                  <c:v>1.00803847942521</c:v>
                </c:pt>
                <c:pt idx="514">
                  <c:v>1.0083218469360626</c:v>
                </c:pt>
                <c:pt idx="515">
                  <c:v>1.0086383325294601</c:v>
                </c:pt>
                <c:pt idx="516">
                  <c:v>1.0087148282267318</c:v>
                </c:pt>
                <c:pt idx="517">
                  <c:v>1.0088648598954657</c:v>
                </c:pt>
                <c:pt idx="518">
                  <c:v>1.009533244875902</c:v>
                </c:pt>
                <c:pt idx="519">
                  <c:v>1.010266595220549</c:v>
                </c:pt>
                <c:pt idx="520">
                  <c:v>1.0112397449244876</c:v>
                </c:pt>
                <c:pt idx="521">
                  <c:v>1.011381814245002</c:v>
                </c:pt>
                <c:pt idx="522">
                  <c:v>1.0125596706653208</c:v>
                </c:pt>
                <c:pt idx="523">
                  <c:v>1.0128916241542425</c:v>
                </c:pt>
                <c:pt idx="524">
                  <c:v>1.013322304842466</c:v>
                </c:pt>
                <c:pt idx="525">
                  <c:v>1.0133457215626214</c:v>
                </c:pt>
                <c:pt idx="526">
                  <c:v>1.014453164680682</c:v>
                </c:pt>
                <c:pt idx="527">
                  <c:v>1.0146994324607124</c:v>
                </c:pt>
                <c:pt idx="528">
                  <c:v>1.0147825004674136</c:v>
                </c:pt>
                <c:pt idx="529">
                  <c:v>1.0152360605149138</c:v>
                </c:pt>
                <c:pt idx="530">
                  <c:v>1.0158237865834103</c:v>
                </c:pt>
                <c:pt idx="531">
                  <c:v>1.0171910222927287</c:v>
                </c:pt>
                <c:pt idx="532">
                  <c:v>1.0186609285576582</c:v>
                </c:pt>
                <c:pt idx="533">
                  <c:v>1.0187649115697859</c:v>
                </c:pt>
                <c:pt idx="534">
                  <c:v>1.0189751711749993</c:v>
                </c:pt>
                <c:pt idx="535">
                  <c:v>1.0206811178770006</c:v>
                </c:pt>
                <c:pt idx="536">
                  <c:v>1.0217781549430114</c:v>
                </c:pt>
                <c:pt idx="537">
                  <c:v>1.0217819780609085</c:v>
                </c:pt>
                <c:pt idx="538">
                  <c:v>1.0226217115842557</c:v>
                </c:pt>
                <c:pt idx="539">
                  <c:v>1.0227119196725074</c:v>
                </c:pt>
                <c:pt idx="540">
                  <c:v>1.0234546264186659</c:v>
                </c:pt>
                <c:pt idx="541">
                  <c:v>1.0246218774351292</c:v>
                </c:pt>
                <c:pt idx="542">
                  <c:v>1.0254647909963348</c:v>
                </c:pt>
                <c:pt idx="543">
                  <c:v>1.026103166595175</c:v>
                </c:pt>
                <c:pt idx="544">
                  <c:v>1.0282247426671234</c:v>
                </c:pt>
                <c:pt idx="545">
                  <c:v>1.0291999792101889</c:v>
                </c:pt>
                <c:pt idx="546">
                  <c:v>1.0294477319373123</c:v>
                </c:pt>
                <c:pt idx="547">
                  <c:v>1.0324786017682042</c:v>
                </c:pt>
                <c:pt idx="548">
                  <c:v>1.0326534262673761</c:v>
                </c:pt>
                <c:pt idx="549">
                  <c:v>1.034698864241069</c:v>
                </c:pt>
                <c:pt idx="550">
                  <c:v>1.0359094323296167</c:v>
                </c:pt>
                <c:pt idx="551">
                  <c:v>1.0368243168574589</c:v>
                </c:pt>
                <c:pt idx="552">
                  <c:v>1.036857107051725</c:v>
                </c:pt>
                <c:pt idx="553">
                  <c:v>1.0372200607301829</c:v>
                </c:pt>
                <c:pt idx="554">
                  <c:v>1.0376172746677135</c:v>
                </c:pt>
                <c:pt idx="555">
                  <c:v>1.0377233687540979</c:v>
                </c:pt>
                <c:pt idx="556">
                  <c:v>1.0389548199962859</c:v>
                </c:pt>
                <c:pt idx="557">
                  <c:v>1.0398678940814736</c:v>
                </c:pt>
                <c:pt idx="558">
                  <c:v>1.0400778898657872</c:v>
                </c:pt>
                <c:pt idx="559">
                  <c:v>1.0402599027380257</c:v>
                </c:pt>
                <c:pt idx="560">
                  <c:v>1.040528168434375</c:v>
                </c:pt>
                <c:pt idx="561">
                  <c:v>1.0408530247341468</c:v>
                </c:pt>
                <c:pt idx="562">
                  <c:v>1.0415264711669148</c:v>
                </c:pt>
                <c:pt idx="563">
                  <c:v>1.0426438364573409</c:v>
                </c:pt>
                <c:pt idx="564">
                  <c:v>1.0427502663518908</c:v>
                </c:pt>
                <c:pt idx="565">
                  <c:v>1.042802348919053</c:v>
                </c:pt>
                <c:pt idx="566">
                  <c:v>1.0429982666890036</c:v>
                </c:pt>
                <c:pt idx="567">
                  <c:v>1.0437908240455316</c:v>
                </c:pt>
                <c:pt idx="568">
                  <c:v>1.0441725403273392</c:v>
                </c:pt>
                <c:pt idx="569">
                  <c:v>1.0457429520634938</c:v>
                </c:pt>
                <c:pt idx="570">
                  <c:v>1.0477065576898776</c:v>
                </c:pt>
                <c:pt idx="571">
                  <c:v>1.0477841235756455</c:v>
                </c:pt>
                <c:pt idx="572">
                  <c:v>1.0479441232499722</c:v>
                </c:pt>
                <c:pt idx="573">
                  <c:v>1.0479899575706402</c:v>
                </c:pt>
                <c:pt idx="574">
                  <c:v>1.0485270595029064</c:v>
                </c:pt>
                <c:pt idx="575">
                  <c:v>1.0494142901164538</c:v>
                </c:pt>
                <c:pt idx="576">
                  <c:v>1.0495739445255223</c:v>
                </c:pt>
                <c:pt idx="577">
                  <c:v>1.0507645136247563</c:v>
                </c:pt>
                <c:pt idx="578">
                  <c:v>1.0510760760525482</c:v>
                </c:pt>
                <c:pt idx="579">
                  <c:v>1.0514126253974301</c:v>
                </c:pt>
                <c:pt idx="580">
                  <c:v>1.0521905744167901</c:v>
                </c:pt>
                <c:pt idx="581">
                  <c:v>1.053496364295057</c:v>
                </c:pt>
                <c:pt idx="582">
                  <c:v>1.0539230559186201</c:v>
                </c:pt>
                <c:pt idx="583">
                  <c:v>1.0541024863498611</c:v>
                </c:pt>
                <c:pt idx="584">
                  <c:v>1.0544165514967971</c:v>
                </c:pt>
                <c:pt idx="585">
                  <c:v>1.0546654679636605</c:v>
                </c:pt>
                <c:pt idx="586">
                  <c:v>1.0550617760643837</c:v>
                </c:pt>
                <c:pt idx="587">
                  <c:v>1.0555878903660081</c:v>
                </c:pt>
                <c:pt idx="588">
                  <c:v>1.0555886065659759</c:v>
                </c:pt>
                <c:pt idx="589">
                  <c:v>1.0559470786059799</c:v>
                </c:pt>
                <c:pt idx="590">
                  <c:v>1.0561276848576284</c:v>
                </c:pt>
                <c:pt idx="591">
                  <c:v>1.0578706185919677</c:v>
                </c:pt>
                <c:pt idx="592">
                  <c:v>1.0579602236921515</c:v>
                </c:pt>
                <c:pt idx="593">
                  <c:v>1.0589006323189558</c:v>
                </c:pt>
                <c:pt idx="594">
                  <c:v>1.060062297605795</c:v>
                </c:pt>
                <c:pt idx="595">
                  <c:v>1.0605040666921668</c:v>
                </c:pt>
                <c:pt idx="596">
                  <c:v>1.0615376590405563</c:v>
                </c:pt>
                <c:pt idx="597">
                  <c:v>1.0618311968841732</c:v>
                </c:pt>
                <c:pt idx="598">
                  <c:v>1.0618859107087046</c:v>
                </c:pt>
                <c:pt idx="599">
                  <c:v>1.0629527212886081</c:v>
                </c:pt>
                <c:pt idx="600">
                  <c:v>1.064482645314303</c:v>
                </c:pt>
                <c:pt idx="601">
                  <c:v>1.0659310823863946</c:v>
                </c:pt>
                <c:pt idx="602">
                  <c:v>1.0671501779856944</c:v>
                </c:pt>
                <c:pt idx="603">
                  <c:v>1.067348247871343</c:v>
                </c:pt>
                <c:pt idx="604">
                  <c:v>1.0675363260264199</c:v>
                </c:pt>
                <c:pt idx="605">
                  <c:v>1.0685229383765904</c:v>
                </c:pt>
                <c:pt idx="606">
                  <c:v>1.0694596839582458</c:v>
                </c:pt>
                <c:pt idx="607">
                  <c:v>1.0698957363316528</c:v>
                </c:pt>
                <c:pt idx="608">
                  <c:v>1.0704334881103346</c:v>
                </c:pt>
                <c:pt idx="609">
                  <c:v>1.0712275589616607</c:v>
                </c:pt>
                <c:pt idx="610">
                  <c:v>1.0719839490544496</c:v>
                </c:pt>
                <c:pt idx="611">
                  <c:v>1.0737134840124138</c:v>
                </c:pt>
                <c:pt idx="612">
                  <c:v>1.0737320194402358</c:v>
                </c:pt>
                <c:pt idx="613">
                  <c:v>1.0739900065869386</c:v>
                </c:pt>
                <c:pt idx="614">
                  <c:v>1.0740060137889884</c:v>
                </c:pt>
                <c:pt idx="615">
                  <c:v>1.074119505752035</c:v>
                </c:pt>
                <c:pt idx="616">
                  <c:v>1.074182767152986</c:v>
                </c:pt>
                <c:pt idx="617">
                  <c:v>1.0750653528073904</c:v>
                </c:pt>
                <c:pt idx="618">
                  <c:v>1.076365820953241</c:v>
                </c:pt>
                <c:pt idx="619">
                  <c:v>1.0774401657843082</c:v>
                </c:pt>
                <c:pt idx="620">
                  <c:v>1.077891810949497</c:v>
                </c:pt>
                <c:pt idx="621">
                  <c:v>1.0781962250425223</c:v>
                </c:pt>
                <c:pt idx="622">
                  <c:v>1.0794256376613616</c:v>
                </c:pt>
                <c:pt idx="623">
                  <c:v>1.0795854382872205</c:v>
                </c:pt>
                <c:pt idx="624">
                  <c:v>1.0815203883169233</c:v>
                </c:pt>
                <c:pt idx="625">
                  <c:v>1.0822107818948226</c:v>
                </c:pt>
                <c:pt idx="626">
                  <c:v>1.0835848785270423</c:v>
                </c:pt>
                <c:pt idx="627">
                  <c:v>1.086527149066165</c:v>
                </c:pt>
                <c:pt idx="628">
                  <c:v>1.0876979939664433</c:v>
                </c:pt>
                <c:pt idx="629">
                  <c:v>1.0877047852001522</c:v>
                </c:pt>
                <c:pt idx="630">
                  <c:v>1.0885013701507151</c:v>
                </c:pt>
                <c:pt idx="631">
                  <c:v>1.0888574122778039</c:v>
                </c:pt>
                <c:pt idx="632">
                  <c:v>1.0895244610622143</c:v>
                </c:pt>
                <c:pt idx="633">
                  <c:v>1.0897113250535444</c:v>
                </c:pt>
                <c:pt idx="634">
                  <c:v>1.0897782976321335</c:v>
                </c:pt>
                <c:pt idx="635">
                  <c:v>1.0910758028301881</c:v>
                </c:pt>
                <c:pt idx="636">
                  <c:v>1.0935611333531656</c:v>
                </c:pt>
                <c:pt idx="637">
                  <c:v>1.0943202161072818</c:v>
                </c:pt>
                <c:pt idx="638">
                  <c:v>1.0946035505807308</c:v>
                </c:pt>
                <c:pt idx="639">
                  <c:v>1.0953474334155171</c:v>
                </c:pt>
                <c:pt idx="640">
                  <c:v>1.0954583179381681</c:v>
                </c:pt>
                <c:pt idx="641">
                  <c:v>1.0979395607709872</c:v>
                </c:pt>
                <c:pt idx="642">
                  <c:v>1.0980662920054858</c:v>
                </c:pt>
                <c:pt idx="643">
                  <c:v>1.0984018513990477</c:v>
                </c:pt>
                <c:pt idx="644">
                  <c:v>1.0986439176181937</c:v>
                </c:pt>
                <c:pt idx="645">
                  <c:v>1.0996395211358367</c:v>
                </c:pt>
                <c:pt idx="646">
                  <c:v>1.1024069461627526</c:v>
                </c:pt>
                <c:pt idx="647">
                  <c:v>1.1030202336595873</c:v>
                </c:pt>
                <c:pt idx="648">
                  <c:v>1.1032689614675097</c:v>
                </c:pt>
                <c:pt idx="649">
                  <c:v>1.1040842385351195</c:v>
                </c:pt>
                <c:pt idx="650">
                  <c:v>1.1050162446288256</c:v>
                </c:pt>
                <c:pt idx="651">
                  <c:v>1.1058990634480939</c:v>
                </c:pt>
                <c:pt idx="652">
                  <c:v>1.1063704094608053</c:v>
                </c:pt>
                <c:pt idx="653">
                  <c:v>1.1071216849097254</c:v>
                </c:pt>
                <c:pt idx="654">
                  <c:v>1.1081190152824303</c:v>
                </c:pt>
                <c:pt idx="655">
                  <c:v>1.1084235152783859</c:v>
                </c:pt>
                <c:pt idx="656">
                  <c:v>1.1086195978680649</c:v>
                </c:pt>
                <c:pt idx="657">
                  <c:v>1.1088871715685549</c:v>
                </c:pt>
                <c:pt idx="658">
                  <c:v>1.1088955582938427</c:v>
                </c:pt>
                <c:pt idx="659">
                  <c:v>1.1090918809969641</c:v>
                </c:pt>
                <c:pt idx="660">
                  <c:v>1.1124906424497676</c:v>
                </c:pt>
                <c:pt idx="661">
                  <c:v>1.112728905900886</c:v>
                </c:pt>
                <c:pt idx="662">
                  <c:v>1.1136155542257298</c:v>
                </c:pt>
                <c:pt idx="663">
                  <c:v>1.1148384546726036</c:v>
                </c:pt>
                <c:pt idx="664">
                  <c:v>1.1154484033719838</c:v>
                </c:pt>
                <c:pt idx="665">
                  <c:v>1.1160929078854973</c:v>
                </c:pt>
                <c:pt idx="666">
                  <c:v>1.1169100588408614</c:v>
                </c:pt>
                <c:pt idx="667">
                  <c:v>1.1185263626766933</c:v>
                </c:pt>
                <c:pt idx="668">
                  <c:v>1.1199055479044795</c:v>
                </c:pt>
                <c:pt idx="669">
                  <c:v>1.1208087792799606</c:v>
                </c:pt>
                <c:pt idx="670">
                  <c:v>1.121653085039815</c:v>
                </c:pt>
                <c:pt idx="671">
                  <c:v>1.1225098404237048</c:v>
                </c:pt>
                <c:pt idx="672">
                  <c:v>1.1227380647532916</c:v>
                </c:pt>
                <c:pt idx="673">
                  <c:v>1.1230523085179533</c:v>
                </c:pt>
                <c:pt idx="674">
                  <c:v>1.1234015252844953</c:v>
                </c:pt>
                <c:pt idx="675">
                  <c:v>1.1238024385059533</c:v>
                </c:pt>
                <c:pt idx="676">
                  <c:v>1.1244289834834353</c:v>
                </c:pt>
                <c:pt idx="677">
                  <c:v>1.1257435966175062</c:v>
                </c:pt>
                <c:pt idx="678">
                  <c:v>1.1259393399601338</c:v>
                </c:pt>
                <c:pt idx="679">
                  <c:v>1.1260583297614151</c:v>
                </c:pt>
                <c:pt idx="680">
                  <c:v>1.1263213558298268</c:v>
                </c:pt>
                <c:pt idx="681">
                  <c:v>1.1267799751890477</c:v>
                </c:pt>
                <c:pt idx="682">
                  <c:v>1.1281127497220118</c:v>
                </c:pt>
                <c:pt idx="683">
                  <c:v>1.1286765432303549</c:v>
                </c:pt>
                <c:pt idx="684">
                  <c:v>1.1296807145986276</c:v>
                </c:pt>
                <c:pt idx="685">
                  <c:v>1.1300186353444794</c:v>
                </c:pt>
                <c:pt idx="686">
                  <c:v>1.1301645197531434</c:v>
                </c:pt>
                <c:pt idx="687">
                  <c:v>1.1303499830400863</c:v>
                </c:pt>
                <c:pt idx="688">
                  <c:v>1.1306976278670218</c:v>
                </c:pt>
                <c:pt idx="689">
                  <c:v>1.1306987638434074</c:v>
                </c:pt>
                <c:pt idx="690">
                  <c:v>1.1314107877547195</c:v>
                </c:pt>
                <c:pt idx="691">
                  <c:v>1.1325177548798961</c:v>
                </c:pt>
                <c:pt idx="692">
                  <c:v>1.1328790936740147</c:v>
                </c:pt>
                <c:pt idx="693">
                  <c:v>1.1336108018505093</c:v>
                </c:pt>
                <c:pt idx="694">
                  <c:v>1.1341248045399355</c:v>
                </c:pt>
                <c:pt idx="695">
                  <c:v>1.1341265886021608</c:v>
                </c:pt>
                <c:pt idx="696">
                  <c:v>1.1345338699238123</c:v>
                </c:pt>
                <c:pt idx="697">
                  <c:v>1.1350787846006001</c:v>
                </c:pt>
                <c:pt idx="698">
                  <c:v>1.1354610468777042</c:v>
                </c:pt>
                <c:pt idx="699">
                  <c:v>1.1360655476362567</c:v>
                </c:pt>
                <c:pt idx="700">
                  <c:v>1.1362713033674336</c:v>
                </c:pt>
                <c:pt idx="701">
                  <c:v>1.1365056548354668</c:v>
                </c:pt>
                <c:pt idx="702">
                  <c:v>1.1369057476269668</c:v>
                </c:pt>
                <c:pt idx="703">
                  <c:v>1.1369450018549896</c:v>
                </c:pt>
                <c:pt idx="704">
                  <c:v>1.1373696945377596</c:v>
                </c:pt>
                <c:pt idx="705">
                  <c:v>1.1376963699519069</c:v>
                </c:pt>
                <c:pt idx="706">
                  <c:v>1.1385345647888192</c:v>
                </c:pt>
                <c:pt idx="707">
                  <c:v>1.1385744780709519</c:v>
                </c:pt>
                <c:pt idx="708">
                  <c:v>1.1392894464999392</c:v>
                </c:pt>
                <c:pt idx="709">
                  <c:v>1.1410500346716037</c:v>
                </c:pt>
                <c:pt idx="710">
                  <c:v>1.1421135411195984</c:v>
                </c:pt>
                <c:pt idx="711">
                  <c:v>1.1438962176917746</c:v>
                </c:pt>
                <c:pt idx="712">
                  <c:v>1.1443654504000009</c:v>
                </c:pt>
                <c:pt idx="713">
                  <c:v>1.1447596586345363</c:v>
                </c:pt>
                <c:pt idx="714">
                  <c:v>1.1453287483061707</c:v>
                </c:pt>
                <c:pt idx="715">
                  <c:v>1.1453750188908172</c:v>
                </c:pt>
                <c:pt idx="716">
                  <c:v>1.1456010945116744</c:v>
                </c:pt>
                <c:pt idx="717">
                  <c:v>1.1459107481317199</c:v>
                </c:pt>
                <c:pt idx="718">
                  <c:v>1.1470416804198289</c:v>
                </c:pt>
                <c:pt idx="719">
                  <c:v>1.1471778260265884</c:v>
                </c:pt>
                <c:pt idx="720">
                  <c:v>1.1491385297194536</c:v>
                </c:pt>
                <c:pt idx="721">
                  <c:v>1.1494770404502415</c:v>
                </c:pt>
                <c:pt idx="722">
                  <c:v>1.1511761212059735</c:v>
                </c:pt>
                <c:pt idx="723">
                  <c:v>1.1524939367000113</c:v>
                </c:pt>
                <c:pt idx="724">
                  <c:v>1.1528596052176936</c:v>
                </c:pt>
                <c:pt idx="725">
                  <c:v>1.1533007976994152</c:v>
                </c:pt>
                <c:pt idx="726">
                  <c:v>1.1547032501509573</c:v>
                </c:pt>
                <c:pt idx="727">
                  <c:v>1.1552353448804438</c:v>
                </c:pt>
                <c:pt idx="728">
                  <c:v>1.1564584362991235</c:v>
                </c:pt>
                <c:pt idx="729">
                  <c:v>1.156807654302243</c:v>
                </c:pt>
                <c:pt idx="730">
                  <c:v>1.1581790447199465</c:v>
                </c:pt>
                <c:pt idx="731">
                  <c:v>1.1587110461119661</c:v>
                </c:pt>
                <c:pt idx="732">
                  <c:v>1.1589656825213814</c:v>
                </c:pt>
                <c:pt idx="733">
                  <c:v>1.1610125469085901</c:v>
                </c:pt>
                <c:pt idx="734">
                  <c:v>1.1621774402211809</c:v>
                </c:pt>
                <c:pt idx="735">
                  <c:v>1.1623425907391047</c:v>
                </c:pt>
                <c:pt idx="736">
                  <c:v>1.1630122278466621</c:v>
                </c:pt>
                <c:pt idx="737">
                  <c:v>1.1631891488229422</c:v>
                </c:pt>
                <c:pt idx="738">
                  <c:v>1.164036624815814</c:v>
                </c:pt>
                <c:pt idx="739">
                  <c:v>1.1652598260932487</c:v>
                </c:pt>
                <c:pt idx="740">
                  <c:v>1.1654488007182362</c:v>
                </c:pt>
                <c:pt idx="741">
                  <c:v>1.1661143143069208</c:v>
                </c:pt>
                <c:pt idx="742">
                  <c:v>1.1667841460063946</c:v>
                </c:pt>
                <c:pt idx="743">
                  <c:v>1.1669290631220584</c:v>
                </c:pt>
                <c:pt idx="744">
                  <c:v>1.1669583899517331</c:v>
                </c:pt>
                <c:pt idx="745">
                  <c:v>1.1681408643797166</c:v>
                </c:pt>
                <c:pt idx="746">
                  <c:v>1.1691299121225283</c:v>
                </c:pt>
                <c:pt idx="747">
                  <c:v>1.1726019063854505</c:v>
                </c:pt>
                <c:pt idx="748">
                  <c:v>1.1733230395823271</c:v>
                </c:pt>
                <c:pt idx="749">
                  <c:v>1.1735851856483666</c:v>
                </c:pt>
                <c:pt idx="750">
                  <c:v>1.1743331855483856</c:v>
                </c:pt>
                <c:pt idx="751">
                  <c:v>1.1744346553720144</c:v>
                </c:pt>
                <c:pt idx="752">
                  <c:v>1.1745625281970085</c:v>
                </c:pt>
                <c:pt idx="753">
                  <c:v>1.1748172122538445</c:v>
                </c:pt>
                <c:pt idx="754">
                  <c:v>1.1752162676957323</c:v>
                </c:pt>
                <c:pt idx="755">
                  <c:v>1.1759803900697354</c:v>
                </c:pt>
                <c:pt idx="756">
                  <c:v>1.1761234013915991</c:v>
                </c:pt>
                <c:pt idx="757">
                  <c:v>1.1774612976330234</c:v>
                </c:pt>
                <c:pt idx="758">
                  <c:v>1.177780097504217</c:v>
                </c:pt>
                <c:pt idx="759">
                  <c:v>1.1785501965338885</c:v>
                </c:pt>
                <c:pt idx="760">
                  <c:v>1.1792721622623146</c:v>
                </c:pt>
                <c:pt idx="761">
                  <c:v>1.1794500251371294</c:v>
                </c:pt>
                <c:pt idx="762">
                  <c:v>1.1805796795192272</c:v>
                </c:pt>
                <c:pt idx="763">
                  <c:v>1.1807162553531985</c:v>
                </c:pt>
                <c:pt idx="764">
                  <c:v>1.1821531361463873</c:v>
                </c:pt>
                <c:pt idx="765">
                  <c:v>1.1823880295024525</c:v>
                </c:pt>
                <c:pt idx="766">
                  <c:v>1.1829273489805709</c:v>
                </c:pt>
                <c:pt idx="767">
                  <c:v>1.1829425850348003</c:v>
                </c:pt>
                <c:pt idx="768">
                  <c:v>1.1833834061439346</c:v>
                </c:pt>
                <c:pt idx="769">
                  <c:v>1.1836228427370179</c:v>
                </c:pt>
                <c:pt idx="770">
                  <c:v>1.1846512666839915</c:v>
                </c:pt>
                <c:pt idx="771">
                  <c:v>1.1853437762321795</c:v>
                </c:pt>
                <c:pt idx="772">
                  <c:v>1.1857334619494377</c:v>
                </c:pt>
                <c:pt idx="773">
                  <c:v>1.186128046542807</c:v>
                </c:pt>
                <c:pt idx="774">
                  <c:v>1.1868619649843857</c:v>
                </c:pt>
                <c:pt idx="775">
                  <c:v>1.1869676837851797</c:v>
                </c:pt>
                <c:pt idx="776">
                  <c:v>1.1888096694469314</c:v>
                </c:pt>
                <c:pt idx="777">
                  <c:v>1.1897952301491765</c:v>
                </c:pt>
                <c:pt idx="778">
                  <c:v>1.1914578161967704</c:v>
                </c:pt>
                <c:pt idx="779">
                  <c:v>1.1918708577124866</c:v>
                </c:pt>
                <c:pt idx="780">
                  <c:v>1.1925369119439406</c:v>
                </c:pt>
                <c:pt idx="781">
                  <c:v>1.192583713765663</c:v>
                </c:pt>
                <c:pt idx="782">
                  <c:v>1.193803121572184</c:v>
                </c:pt>
                <c:pt idx="783">
                  <c:v>1.1947412834951352</c:v>
                </c:pt>
                <c:pt idx="784">
                  <c:v>1.1948988728955749</c:v>
                </c:pt>
                <c:pt idx="785">
                  <c:v>1.1953500758356839</c:v>
                </c:pt>
                <c:pt idx="786">
                  <c:v>1.1954193283062637</c:v>
                </c:pt>
                <c:pt idx="787">
                  <c:v>1.1961535635916496</c:v>
                </c:pt>
                <c:pt idx="788">
                  <c:v>1.196466414977259</c:v>
                </c:pt>
                <c:pt idx="789">
                  <c:v>1.1966953342367161</c:v>
                </c:pt>
                <c:pt idx="790">
                  <c:v>1.197990549468535</c:v>
                </c:pt>
                <c:pt idx="791">
                  <c:v>1.1981086873253406</c:v>
                </c:pt>
                <c:pt idx="792">
                  <c:v>1.1982865854718552</c:v>
                </c:pt>
                <c:pt idx="793">
                  <c:v>1.1984635804270742</c:v>
                </c:pt>
                <c:pt idx="794">
                  <c:v>1.1986642442932063</c:v>
                </c:pt>
                <c:pt idx="795">
                  <c:v>1.1990001420205063</c:v>
                </c:pt>
                <c:pt idx="796">
                  <c:v>1.1991368415755082</c:v>
                </c:pt>
                <c:pt idx="797">
                  <c:v>1.200361970646326</c:v>
                </c:pt>
                <c:pt idx="798">
                  <c:v>1.2011044903428567</c:v>
                </c:pt>
                <c:pt idx="799">
                  <c:v>1.2037806072519162</c:v>
                </c:pt>
                <c:pt idx="800">
                  <c:v>1.2040900622550745</c:v>
                </c:pt>
                <c:pt idx="801">
                  <c:v>1.2058512266185655</c:v>
                </c:pt>
                <c:pt idx="802">
                  <c:v>1.2064724364483776</c:v>
                </c:pt>
                <c:pt idx="803">
                  <c:v>1.2088824985141153</c:v>
                </c:pt>
                <c:pt idx="804">
                  <c:v>1.2104769825625143</c:v>
                </c:pt>
                <c:pt idx="805">
                  <c:v>1.2158416544712383</c:v>
                </c:pt>
                <c:pt idx="806">
                  <c:v>1.2171109888106277</c:v>
                </c:pt>
                <c:pt idx="807">
                  <c:v>1.2178542149553961</c:v>
                </c:pt>
                <c:pt idx="808">
                  <c:v>1.2189576242762805</c:v>
                </c:pt>
                <c:pt idx="809">
                  <c:v>1.2196710855636055</c:v>
                </c:pt>
                <c:pt idx="810">
                  <c:v>1.2205217881246551</c:v>
                </c:pt>
                <c:pt idx="811">
                  <c:v>1.220766786838458</c:v>
                </c:pt>
                <c:pt idx="812">
                  <c:v>1.2213460080500846</c:v>
                </c:pt>
                <c:pt idx="813">
                  <c:v>1.2229423055504152</c:v>
                </c:pt>
                <c:pt idx="814">
                  <c:v>1.2229592156758637</c:v>
                </c:pt>
                <c:pt idx="815">
                  <c:v>1.2239778028768562</c:v>
                </c:pt>
                <c:pt idx="816">
                  <c:v>1.225464003907174</c:v>
                </c:pt>
                <c:pt idx="817">
                  <c:v>1.2257705817667788</c:v>
                </c:pt>
                <c:pt idx="818">
                  <c:v>1.2271349415013477</c:v>
                </c:pt>
                <c:pt idx="819">
                  <c:v>1.228825569343388</c:v>
                </c:pt>
                <c:pt idx="820">
                  <c:v>1.2297811694725547</c:v>
                </c:pt>
                <c:pt idx="821">
                  <c:v>1.2299098116411173</c:v>
                </c:pt>
                <c:pt idx="822">
                  <c:v>1.2308356221125056</c:v>
                </c:pt>
                <c:pt idx="823">
                  <c:v>1.2324930380141865</c:v>
                </c:pt>
                <c:pt idx="824">
                  <c:v>1.2325129805502315</c:v>
                </c:pt>
                <c:pt idx="825">
                  <c:v>1.2327431034054617</c:v>
                </c:pt>
                <c:pt idx="826">
                  <c:v>1.2331962892015167</c:v>
                </c:pt>
                <c:pt idx="827">
                  <c:v>1.2335265846886745</c:v>
                </c:pt>
                <c:pt idx="828">
                  <c:v>1.2339679136757502</c:v>
                </c:pt>
                <c:pt idx="829">
                  <c:v>1.2344929625685375</c:v>
                </c:pt>
                <c:pt idx="830">
                  <c:v>1.235783310892858</c:v>
                </c:pt>
                <c:pt idx="831">
                  <c:v>1.2394692502334848</c:v>
                </c:pt>
                <c:pt idx="832">
                  <c:v>1.240024146357412</c:v>
                </c:pt>
                <c:pt idx="833">
                  <c:v>1.2402089109145267</c:v>
                </c:pt>
                <c:pt idx="834">
                  <c:v>1.2402767080550219</c:v>
                </c:pt>
                <c:pt idx="835">
                  <c:v>1.2421901546231351</c:v>
                </c:pt>
                <c:pt idx="836">
                  <c:v>1.2436727569680162</c:v>
                </c:pt>
                <c:pt idx="837">
                  <c:v>1.2438572652725626</c:v>
                </c:pt>
                <c:pt idx="838">
                  <c:v>1.2471241392648564</c:v>
                </c:pt>
                <c:pt idx="839">
                  <c:v>1.248340801504856</c:v>
                </c:pt>
                <c:pt idx="840">
                  <c:v>1.2493730358042097</c:v>
                </c:pt>
                <c:pt idx="841">
                  <c:v>1.2510375399485614</c:v>
                </c:pt>
                <c:pt idx="842">
                  <c:v>1.2517266360416424</c:v>
                </c:pt>
                <c:pt idx="843">
                  <c:v>1.2542124151292982</c:v>
                </c:pt>
                <c:pt idx="844">
                  <c:v>1.2545021611786935</c:v>
                </c:pt>
                <c:pt idx="845">
                  <c:v>1.2552571565039905</c:v>
                </c:pt>
                <c:pt idx="846">
                  <c:v>1.2560212507370638</c:v>
                </c:pt>
                <c:pt idx="847">
                  <c:v>1.256374796930626</c:v>
                </c:pt>
                <c:pt idx="848">
                  <c:v>1.2566117617886454</c:v>
                </c:pt>
                <c:pt idx="849">
                  <c:v>1.2577005337713218</c:v>
                </c:pt>
                <c:pt idx="850">
                  <c:v>1.2617817029897531</c:v>
                </c:pt>
                <c:pt idx="851">
                  <c:v>1.2643374966502472</c:v>
                </c:pt>
                <c:pt idx="852">
                  <c:v>1.2704142423077025</c:v>
                </c:pt>
                <c:pt idx="853">
                  <c:v>1.2706429844437943</c:v>
                </c:pt>
                <c:pt idx="854">
                  <c:v>1.270977137514526</c:v>
                </c:pt>
                <c:pt idx="855">
                  <c:v>1.2715273107074569</c:v>
                </c:pt>
                <c:pt idx="856">
                  <c:v>1.271579967670257</c:v>
                </c:pt>
                <c:pt idx="857">
                  <c:v>1.2738455311359957</c:v>
                </c:pt>
                <c:pt idx="858">
                  <c:v>1.2740442949409452</c:v>
                </c:pt>
                <c:pt idx="859">
                  <c:v>1.2743894383802543</c:v>
                </c:pt>
                <c:pt idx="860">
                  <c:v>1.2752869588856341</c:v>
                </c:pt>
                <c:pt idx="861">
                  <c:v>1.275645222893643</c:v>
                </c:pt>
                <c:pt idx="862">
                  <c:v>1.2758006584177497</c:v>
                </c:pt>
                <c:pt idx="863">
                  <c:v>1.2766065770454402</c:v>
                </c:pt>
                <c:pt idx="864">
                  <c:v>1.2787874761228466</c:v>
                </c:pt>
                <c:pt idx="865">
                  <c:v>1.2788760071787282</c:v>
                </c:pt>
                <c:pt idx="866">
                  <c:v>1.2808481371247944</c:v>
                </c:pt>
                <c:pt idx="867">
                  <c:v>1.2808822878394737</c:v>
                </c:pt>
                <c:pt idx="868">
                  <c:v>1.2810441256125058</c:v>
                </c:pt>
                <c:pt idx="869">
                  <c:v>1.2814157610210246</c:v>
                </c:pt>
                <c:pt idx="870">
                  <c:v>1.2823092832136596</c:v>
                </c:pt>
                <c:pt idx="871">
                  <c:v>1.2838018119394181</c:v>
                </c:pt>
                <c:pt idx="872">
                  <c:v>1.2848991674923678</c:v>
                </c:pt>
                <c:pt idx="873">
                  <c:v>1.2858953874047254</c:v>
                </c:pt>
                <c:pt idx="874">
                  <c:v>1.2885255453245479</c:v>
                </c:pt>
                <c:pt idx="875">
                  <c:v>1.2905471107588742</c:v>
                </c:pt>
                <c:pt idx="876">
                  <c:v>1.291082706494513</c:v>
                </c:pt>
                <c:pt idx="877">
                  <c:v>1.2911486113325383</c:v>
                </c:pt>
                <c:pt idx="878">
                  <c:v>1.2923190259131694</c:v>
                </c:pt>
                <c:pt idx="879">
                  <c:v>1.2939582947767416</c:v>
                </c:pt>
                <c:pt idx="880">
                  <c:v>1.296478166727028</c:v>
                </c:pt>
                <c:pt idx="881">
                  <c:v>1.2975470288826343</c:v>
                </c:pt>
                <c:pt idx="882">
                  <c:v>1.2981005994601997</c:v>
                </c:pt>
                <c:pt idx="883">
                  <c:v>1.3023087663915163</c:v>
                </c:pt>
                <c:pt idx="884">
                  <c:v>1.3037054971627127</c:v>
                </c:pt>
                <c:pt idx="885">
                  <c:v>1.3037199242264608</c:v>
                </c:pt>
                <c:pt idx="886">
                  <c:v>1.3132032004411032</c:v>
                </c:pt>
                <c:pt idx="887">
                  <c:v>1.3141444638655668</c:v>
                </c:pt>
                <c:pt idx="888">
                  <c:v>1.3155588391557698</c:v>
                </c:pt>
                <c:pt idx="889">
                  <c:v>1.3159488832765565</c:v>
                </c:pt>
                <c:pt idx="890">
                  <c:v>1.3184899957595571</c:v>
                </c:pt>
                <c:pt idx="891">
                  <c:v>1.3196723987867505</c:v>
                </c:pt>
                <c:pt idx="892">
                  <c:v>1.3207632137327827</c:v>
                </c:pt>
                <c:pt idx="893">
                  <c:v>1.3278269738957214</c:v>
                </c:pt>
                <c:pt idx="894">
                  <c:v>1.3292392568018583</c:v>
                </c:pt>
                <c:pt idx="895">
                  <c:v>1.3318642415523692</c:v>
                </c:pt>
                <c:pt idx="896">
                  <c:v>1.3333191875001726</c:v>
                </c:pt>
                <c:pt idx="897">
                  <c:v>1.3347317818392832</c:v>
                </c:pt>
                <c:pt idx="898">
                  <c:v>1.3347614421174325</c:v>
                </c:pt>
                <c:pt idx="899">
                  <c:v>1.3384223611727022</c:v>
                </c:pt>
                <c:pt idx="900">
                  <c:v>1.344601459843525</c:v>
                </c:pt>
                <c:pt idx="901">
                  <c:v>1.346001450577357</c:v>
                </c:pt>
                <c:pt idx="902">
                  <c:v>1.3471184622785739</c:v>
                </c:pt>
                <c:pt idx="903">
                  <c:v>1.3485880403236048</c:v>
                </c:pt>
                <c:pt idx="904">
                  <c:v>1.3492880213812763</c:v>
                </c:pt>
                <c:pt idx="905">
                  <c:v>1.3504539118835011</c:v>
                </c:pt>
                <c:pt idx="906">
                  <c:v>1.3527099092849968</c:v>
                </c:pt>
                <c:pt idx="907">
                  <c:v>1.3530279232054323</c:v>
                </c:pt>
                <c:pt idx="908">
                  <c:v>1.3579148562145995</c:v>
                </c:pt>
                <c:pt idx="909">
                  <c:v>1.3617015457774921</c:v>
                </c:pt>
                <c:pt idx="910">
                  <c:v>1.3630055785973796</c:v>
                </c:pt>
                <c:pt idx="911">
                  <c:v>1.3635163882281016</c:v>
                </c:pt>
                <c:pt idx="912">
                  <c:v>1.3656865942946157</c:v>
                </c:pt>
                <c:pt idx="913">
                  <c:v>1.369973488529991</c:v>
                </c:pt>
                <c:pt idx="914">
                  <c:v>1.3718418336514735</c:v>
                </c:pt>
                <c:pt idx="915">
                  <c:v>1.372259587155042</c:v>
                </c:pt>
                <c:pt idx="916">
                  <c:v>1.3739780664517236</c:v>
                </c:pt>
                <c:pt idx="917">
                  <c:v>1.3758765579622754</c:v>
                </c:pt>
                <c:pt idx="918">
                  <c:v>1.3770196569995403</c:v>
                </c:pt>
                <c:pt idx="919">
                  <c:v>1.3807030567180074</c:v>
                </c:pt>
                <c:pt idx="920">
                  <c:v>1.3812622929237541</c:v>
                </c:pt>
                <c:pt idx="921">
                  <c:v>1.3831043024809508</c:v>
                </c:pt>
                <c:pt idx="922">
                  <c:v>1.388410590292809</c:v>
                </c:pt>
                <c:pt idx="923">
                  <c:v>1.394428358118335</c:v>
                </c:pt>
                <c:pt idx="924">
                  <c:v>1.4012518615532485</c:v>
                </c:pt>
                <c:pt idx="925">
                  <c:v>1.4061987063822112</c:v>
                </c:pt>
                <c:pt idx="926">
                  <c:v>1.4068583823833556</c:v>
                </c:pt>
                <c:pt idx="927">
                  <c:v>1.410035368043991</c:v>
                </c:pt>
                <c:pt idx="928">
                  <c:v>1.4114186255962451</c:v>
                </c:pt>
                <c:pt idx="929">
                  <c:v>1.4123774034965697</c:v>
                </c:pt>
                <c:pt idx="930">
                  <c:v>1.4130958720655258</c:v>
                </c:pt>
                <c:pt idx="931">
                  <c:v>1.4176896349042143</c:v>
                </c:pt>
                <c:pt idx="932">
                  <c:v>1.4188713304146463</c:v>
                </c:pt>
                <c:pt idx="933">
                  <c:v>1.4223295791926709</c:v>
                </c:pt>
                <c:pt idx="934">
                  <c:v>1.4246203939660063</c:v>
                </c:pt>
                <c:pt idx="935">
                  <c:v>1.425476378504166</c:v>
                </c:pt>
                <c:pt idx="936">
                  <c:v>1.4305885968329135</c:v>
                </c:pt>
                <c:pt idx="937">
                  <c:v>1.4402819296085239</c:v>
                </c:pt>
                <c:pt idx="938">
                  <c:v>1.4408817070392319</c:v>
                </c:pt>
                <c:pt idx="939">
                  <c:v>1.4429778348757085</c:v>
                </c:pt>
                <c:pt idx="940">
                  <c:v>1.443148034940809</c:v>
                </c:pt>
                <c:pt idx="941">
                  <c:v>1.445029079072909</c:v>
                </c:pt>
                <c:pt idx="942">
                  <c:v>1.4462398112913022</c:v>
                </c:pt>
                <c:pt idx="943">
                  <c:v>1.4487730448905665</c:v>
                </c:pt>
                <c:pt idx="944">
                  <c:v>1.4547366940997979</c:v>
                </c:pt>
                <c:pt idx="945">
                  <c:v>1.4548624765530984</c:v>
                </c:pt>
                <c:pt idx="946">
                  <c:v>1.4571763726050875</c:v>
                </c:pt>
                <c:pt idx="947">
                  <c:v>1.4576081819598825</c:v>
                </c:pt>
                <c:pt idx="948">
                  <c:v>1.4593254549314902</c:v>
                </c:pt>
                <c:pt idx="949">
                  <c:v>1.4596527268206214</c:v>
                </c:pt>
                <c:pt idx="950">
                  <c:v>1.4596708939279071</c:v>
                </c:pt>
                <c:pt idx="951">
                  <c:v>1.4597987589426118</c:v>
                </c:pt>
                <c:pt idx="952">
                  <c:v>1.4632970840334858</c:v>
                </c:pt>
                <c:pt idx="953">
                  <c:v>1.4667049693945486</c:v>
                </c:pt>
                <c:pt idx="954">
                  <c:v>1.4708787119642688</c:v>
                </c:pt>
                <c:pt idx="955">
                  <c:v>1.4744065524250931</c:v>
                </c:pt>
                <c:pt idx="956">
                  <c:v>1.4744931012232512</c:v>
                </c:pt>
                <c:pt idx="957">
                  <c:v>1.4745827099871531</c:v>
                </c:pt>
                <c:pt idx="958">
                  <c:v>1.4754654387380941</c:v>
                </c:pt>
                <c:pt idx="959">
                  <c:v>1.4767515750607247</c:v>
                </c:pt>
                <c:pt idx="960">
                  <c:v>1.4777084313872515</c:v>
                </c:pt>
                <c:pt idx="961">
                  <c:v>1.4779483761994023</c:v>
                </c:pt>
                <c:pt idx="962">
                  <c:v>1.4803195063034857</c:v>
                </c:pt>
                <c:pt idx="963">
                  <c:v>1.480818073892362</c:v>
                </c:pt>
                <c:pt idx="964">
                  <c:v>1.4942058829314497</c:v>
                </c:pt>
                <c:pt idx="965">
                  <c:v>1.5017935813217489</c:v>
                </c:pt>
                <c:pt idx="966">
                  <c:v>1.5125295424535634</c:v>
                </c:pt>
                <c:pt idx="967">
                  <c:v>1.514472723725647</c:v>
                </c:pt>
                <c:pt idx="968">
                  <c:v>1.5155808193218632</c:v>
                </c:pt>
                <c:pt idx="969">
                  <c:v>1.5181816123651064</c:v>
                </c:pt>
                <c:pt idx="970">
                  <c:v>1.5322735447429074</c:v>
                </c:pt>
                <c:pt idx="971">
                  <c:v>1.5343631164518827</c:v>
                </c:pt>
                <c:pt idx="972">
                  <c:v>1.5462666763792092</c:v>
                </c:pt>
                <c:pt idx="973">
                  <c:v>1.557450836590522</c:v>
                </c:pt>
                <c:pt idx="974">
                  <c:v>1.5579313662984127</c:v>
                </c:pt>
                <c:pt idx="975">
                  <c:v>1.5661206238882655</c:v>
                </c:pt>
                <c:pt idx="976">
                  <c:v>1.5778233783000295</c:v>
                </c:pt>
                <c:pt idx="977">
                  <c:v>1.5844481339760583</c:v>
                </c:pt>
                <c:pt idx="978">
                  <c:v>1.5992462292821183</c:v>
                </c:pt>
                <c:pt idx="979">
                  <c:v>1.6070669585005315</c:v>
                </c:pt>
                <c:pt idx="980">
                  <c:v>1.6124484573239211</c:v>
                </c:pt>
                <c:pt idx="981">
                  <c:v>1.6191945524463665</c:v>
                </c:pt>
                <c:pt idx="982">
                  <c:v>1.6221389161942412</c:v>
                </c:pt>
                <c:pt idx="983">
                  <c:v>1.6225510156037986</c:v>
                </c:pt>
                <c:pt idx="984">
                  <c:v>1.6229421239878989</c:v>
                </c:pt>
                <c:pt idx="985">
                  <c:v>1.6393524663348622</c:v>
                </c:pt>
                <c:pt idx="986">
                  <c:v>1.6518342269269077</c:v>
                </c:pt>
                <c:pt idx="987">
                  <c:v>1.674889322501409</c:v>
                </c:pt>
                <c:pt idx="988">
                  <c:v>1.6749804027191699</c:v>
                </c:pt>
                <c:pt idx="989">
                  <c:v>1.6998599336821245</c:v>
                </c:pt>
                <c:pt idx="990">
                  <c:v>1.747531014310943</c:v>
                </c:pt>
                <c:pt idx="991">
                  <c:v>1.7621124930785446</c:v>
                </c:pt>
                <c:pt idx="992">
                  <c:v>1.8157630264689706</c:v>
                </c:pt>
                <c:pt idx="993">
                  <c:v>1.8183251293366711</c:v>
                </c:pt>
                <c:pt idx="994">
                  <c:v>1.8573934569807291</c:v>
                </c:pt>
                <c:pt idx="995">
                  <c:v>2.0303357271171838</c:v>
                </c:pt>
                <c:pt idx="996">
                  <c:v>2.086105221910088</c:v>
                </c:pt>
                <c:pt idx="997">
                  <c:v>2.1175949343357741</c:v>
                </c:pt>
                <c:pt idx="998">
                  <c:v>2.13376691825981</c:v>
                </c:pt>
                <c:pt idx="999">
                  <c:v>2.6071973539903217</c:v>
                </c:pt>
              </c:numCache>
            </c:numRef>
          </c:yVal>
          <c:smooth val="1"/>
          <c:extLst>
            <c:ext xmlns:c16="http://schemas.microsoft.com/office/drawing/2014/chart" uri="{C3380CC4-5D6E-409C-BE32-E72D297353CC}">
              <c16:uniqueId val="{00000002-3933-45FE-B5E9-F3CE71AE8BDE}"/>
            </c:ext>
          </c:extLst>
        </c:ser>
        <c:dLbls>
          <c:showLegendKey val="0"/>
          <c:showVal val="0"/>
          <c:showCatName val="0"/>
          <c:showSerName val="0"/>
          <c:showPercent val="0"/>
          <c:showBubbleSize val="0"/>
        </c:dLbls>
        <c:axId val="1331681632"/>
        <c:axId val="1193828528"/>
      </c:scatterChart>
      <c:scatterChart>
        <c:scatterStyle val="lineMarker"/>
        <c:varyColors val="0"/>
        <c:ser>
          <c:idx val="2"/>
          <c:order val="2"/>
          <c:tx>
            <c:v>Optimal cutoff</c:v>
          </c:tx>
          <c:spPr>
            <a:ln w="22225">
              <a:solidFill>
                <a:srgbClr val="5A5A5A"/>
              </a:solidFill>
              <a:prstDash val="dash"/>
            </a:ln>
          </c:spPr>
          <c:marker>
            <c:symbol val="none"/>
          </c:marker>
          <c:dPt>
            <c:idx val="1"/>
            <c:bubble3D val="0"/>
            <c:spPr>
              <a:ln w="38100">
                <a:solidFill>
                  <a:schemeClr val="tx1"/>
                </a:solidFill>
                <a:prstDash val="dash"/>
              </a:ln>
            </c:spPr>
            <c:extLst>
              <c:ext xmlns:c16="http://schemas.microsoft.com/office/drawing/2014/chart" uri="{C3380CC4-5D6E-409C-BE32-E72D297353CC}">
                <c16:uniqueId val="{00000000-B4CB-C249-AE44-777F9544E49B}"/>
              </c:ext>
            </c:extLst>
          </c:dPt>
          <c:xVal>
            <c:numRef>
              <c:f>Figure1_Data!$E$2:$E$3</c:f>
              <c:numCache>
                <c:formatCode>0.0%</c:formatCode>
                <c:ptCount val="2"/>
                <c:pt idx="0">
                  <c:v>0.501</c:v>
                </c:pt>
                <c:pt idx="1">
                  <c:v>0.501</c:v>
                </c:pt>
              </c:numCache>
            </c:numRef>
          </c:xVal>
          <c:yVal>
            <c:numRef>
              <c:f>Figure1_Data!$F$2:$F$3</c:f>
              <c:numCache>
                <c:formatCode>General</c:formatCode>
                <c:ptCount val="2"/>
                <c:pt idx="0">
                  <c:v>0</c:v>
                </c:pt>
                <c:pt idx="1">
                  <c:v>7</c:v>
                </c:pt>
              </c:numCache>
            </c:numRef>
          </c:yVal>
          <c:smooth val="0"/>
          <c:extLst>
            <c:ext xmlns:c16="http://schemas.microsoft.com/office/drawing/2014/chart" uri="{C3380CC4-5D6E-409C-BE32-E72D297353CC}">
              <c16:uniqueId val="{00000003-3933-45FE-B5E9-F3CE71AE8BDE}"/>
            </c:ext>
          </c:extLst>
        </c:ser>
        <c:dLbls>
          <c:showLegendKey val="0"/>
          <c:showVal val="0"/>
          <c:showCatName val="0"/>
          <c:showSerName val="0"/>
          <c:showPercent val="0"/>
          <c:showBubbleSize val="0"/>
        </c:dLbls>
        <c:axId val="1331681632"/>
        <c:axId val="1193828528"/>
      </c:scatterChart>
      <c:valAx>
        <c:axId val="1331681632"/>
        <c:scaling>
          <c:orientation val="minMax"/>
          <c:max val="0.995"/>
          <c:min val="0"/>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Worker percentile rank by relative productivity (theta)</a:t>
                </a:r>
              </a:p>
            </c:rich>
          </c:tx>
          <c:overlay val="0"/>
        </c:title>
        <c:numFmt formatCode="0%" sourceLinked="0"/>
        <c:majorTickMark val="out"/>
        <c:minorTickMark val="none"/>
        <c:tickLblPos val="nextTo"/>
        <c:txPr>
          <a:bodyPr/>
          <a:lstStyle/>
          <a:p>
            <a:pPr>
              <a:defRPr sz="1000" b="1">
                <a:latin typeface="Arial" panose="020B0604020202020204" pitchFamily="34" charset="0"/>
                <a:cs typeface="Arial" panose="020B0604020202020204" pitchFamily="34" charset="0"/>
              </a:defRPr>
            </a:pPr>
            <a:endParaRPr lang="en-US"/>
          </a:p>
        </c:txPr>
        <c:crossAx val="1193828528"/>
        <c:crosses val="autoZero"/>
        <c:crossBetween val="midCat"/>
        <c:majorUnit val="0.1"/>
      </c:valAx>
      <c:valAx>
        <c:axId val="1193828528"/>
        <c:scaling>
          <c:orientation val="minMax"/>
          <c:max val="7"/>
          <c:min val="0"/>
        </c:scaling>
        <c:delete val="0"/>
        <c:axPos val="l"/>
        <c:majorGridlines>
          <c:spPr>
            <a:ln>
              <a:solidFill>
                <a:schemeClr val="bg1">
                  <a:lumMod val="75000"/>
                </a:schemeClr>
              </a:solidFill>
              <a:prstDash val="lgDash"/>
            </a:ln>
          </c:spPr>
        </c:majorGridlines>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Relative shadow value and productivity ratio</a:t>
                </a:r>
              </a:p>
            </c:rich>
          </c:tx>
          <c:overlay val="0"/>
        </c:title>
        <c:numFmt formatCode="0.0" sourceLinked="0"/>
        <c:majorTickMark val="out"/>
        <c:minorTickMark val="none"/>
        <c:tickLblPos val="nextTo"/>
        <c:txPr>
          <a:bodyPr/>
          <a:lstStyle/>
          <a:p>
            <a:pPr>
              <a:defRPr sz="1000" b="1">
                <a:latin typeface="Arial" panose="020B0604020202020204" pitchFamily="34" charset="0"/>
                <a:cs typeface="Arial" panose="020B0604020202020204" pitchFamily="34" charset="0"/>
              </a:defRPr>
            </a:pPr>
            <a:endParaRPr lang="en-US"/>
          </a:p>
        </c:txPr>
        <c:crossAx val="1331681632"/>
        <c:crosses val="autoZero"/>
        <c:crossBetween val="midCat"/>
        <c:majorUnit val="1"/>
      </c:valAx>
      <c:spPr>
        <a:solidFill>
          <a:srgbClr val="FFFFFF"/>
        </a:solidFill>
        <a:ln>
          <a:solidFill>
            <a:schemeClr val="bg1">
              <a:lumMod val="75000"/>
            </a:schemeClr>
          </a:solidFill>
        </a:ln>
      </c:spPr>
    </c:plotArea>
    <c:legend>
      <c:legendPos val="b"/>
      <c:overlay val="0"/>
      <c:txPr>
        <a:bodyPr/>
        <a:lstStyle/>
        <a:p>
          <a:pPr>
            <a:defRPr sz="1000" b="1">
              <a:latin typeface="Arial" panose="020B0604020202020204" pitchFamily="34" charset="0"/>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76200</xdr:colOff>
      <xdr:row>4</xdr:row>
      <xdr:rowOff>25400</xdr:rowOff>
    </xdr:from>
    <xdr:to>
      <xdr:col>2</xdr:col>
      <xdr:colOff>638000</xdr:colOff>
      <xdr:row>38</xdr:row>
      <xdr:rowOff>161925</xdr:rowOff>
    </xdr:to>
    <xdr:graphicFrame macro="">
      <xdr:nvGraphicFramePr>
        <xdr:cNvPr id="2" name="Chart 1">
          <a:extLst>
            <a:ext uri="{FF2B5EF4-FFF2-40B4-BE49-F238E27FC236}">
              <a16:creationId xmlns:a16="http://schemas.microsoft.com/office/drawing/2014/main" id="{594DACC5-999D-AD83-1E2E-FAE89EB9D71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F2038-F21B-D343-859F-47877D566CB5}">
  <dimension ref="A1:A19"/>
  <sheetViews>
    <sheetView tabSelected="1" workbookViewId="0"/>
  </sheetViews>
  <sheetFormatPr baseColWidth="10" defaultColWidth="10.83203125" defaultRowHeight="14" x14ac:dyDescent="0.2"/>
  <cols>
    <col min="1" max="1" width="115.6640625" style="17" customWidth="1"/>
    <col min="2" max="16384" width="10.83203125" style="16"/>
  </cols>
  <sheetData>
    <row r="1" spans="1:1" ht="15" x14ac:dyDescent="0.2">
      <c r="A1" s="18" t="s">
        <v>178</v>
      </c>
    </row>
    <row r="2" spans="1:1" ht="15" x14ac:dyDescent="0.2">
      <c r="A2" s="18" t="s">
        <v>31</v>
      </c>
    </row>
    <row r="3" spans="1:1" x14ac:dyDescent="0.2">
      <c r="A3" s="15"/>
    </row>
    <row r="4" spans="1:1" ht="15" x14ac:dyDescent="0.2">
      <c r="A4" s="17" t="s">
        <v>177</v>
      </c>
    </row>
    <row r="6" spans="1:1" ht="15" x14ac:dyDescent="0.2">
      <c r="A6" s="15" t="s">
        <v>32</v>
      </c>
    </row>
    <row r="7" spans="1:1" ht="30" customHeight="1" x14ac:dyDescent="0.2">
      <c r="A7" s="17" t="s">
        <v>146</v>
      </c>
    </row>
    <row r="9" spans="1:1" ht="15" x14ac:dyDescent="0.2">
      <c r="A9" s="15" t="s">
        <v>44</v>
      </c>
    </row>
    <row r="10" spans="1:1" ht="45" x14ac:dyDescent="0.2">
      <c r="A10" s="17" t="s">
        <v>45</v>
      </c>
    </row>
    <row r="12" spans="1:1" ht="15" x14ac:dyDescent="0.2">
      <c r="A12" s="15" t="s">
        <v>46</v>
      </c>
    </row>
    <row r="13" spans="1:1" ht="30" customHeight="1" x14ac:dyDescent="0.2">
      <c r="A13" s="17" t="s">
        <v>47</v>
      </c>
    </row>
    <row r="15" spans="1:1" ht="15" x14ac:dyDescent="0.2">
      <c r="A15" s="15" t="s">
        <v>147</v>
      </c>
    </row>
    <row r="16" spans="1:1" ht="45" x14ac:dyDescent="0.2">
      <c r="A16" s="17" t="s">
        <v>148</v>
      </c>
    </row>
    <row r="18" spans="1:1" ht="15" x14ac:dyDescent="0.2">
      <c r="A18" s="15" t="s">
        <v>48</v>
      </c>
    </row>
    <row r="19" spans="1:1" ht="31" customHeight="1" x14ac:dyDescent="0.2">
      <c r="A19" s="17" t="s">
        <v>128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8BC24-78A5-48ED-859C-4DB3758AE143}">
  <dimension ref="A1:B14"/>
  <sheetViews>
    <sheetView workbookViewId="0"/>
  </sheetViews>
  <sheetFormatPr baseColWidth="10" defaultColWidth="8.83203125" defaultRowHeight="15" x14ac:dyDescent="0.2"/>
  <cols>
    <col min="1" max="1" width="26.6640625" customWidth="1"/>
    <col min="2" max="2" width="105.6640625" customWidth="1"/>
  </cols>
  <sheetData>
    <row r="1" spans="1:2" x14ac:dyDescent="0.2">
      <c r="A1" s="14" t="s">
        <v>0</v>
      </c>
      <c r="B1" s="14" t="s">
        <v>1</v>
      </c>
    </row>
    <row r="2" spans="1:2" ht="30" x14ac:dyDescent="0.2">
      <c r="A2" s="5" t="s">
        <v>2</v>
      </c>
      <c r="B2" s="5" t="s">
        <v>149</v>
      </c>
    </row>
    <row r="3" spans="1:2" ht="30" x14ac:dyDescent="0.2">
      <c r="A3" s="5" t="s">
        <v>49</v>
      </c>
      <c r="B3" s="5" t="s">
        <v>143</v>
      </c>
    </row>
    <row r="4" spans="1:2" ht="30" x14ac:dyDescent="0.2">
      <c r="A4" s="5" t="s">
        <v>50</v>
      </c>
      <c r="B4" s="5" t="s">
        <v>138</v>
      </c>
    </row>
    <row r="5" spans="1:2" ht="30" x14ac:dyDescent="0.2">
      <c r="A5" s="5" t="s">
        <v>129</v>
      </c>
      <c r="B5" s="5" t="s">
        <v>139</v>
      </c>
    </row>
    <row r="6" spans="1:2" ht="30" x14ac:dyDescent="0.2">
      <c r="A6" s="5" t="s">
        <v>51</v>
      </c>
      <c r="B6" s="5" t="s">
        <v>52</v>
      </c>
    </row>
    <row r="7" spans="1:2" x14ac:dyDescent="0.2">
      <c r="A7" s="5" t="s">
        <v>53</v>
      </c>
      <c r="B7" s="5" t="s">
        <v>54</v>
      </c>
    </row>
    <row r="8" spans="1:2" x14ac:dyDescent="0.2">
      <c r="A8" s="5" t="s">
        <v>3</v>
      </c>
      <c r="B8" s="5" t="s">
        <v>55</v>
      </c>
    </row>
    <row r="9" spans="1:2" x14ac:dyDescent="0.2">
      <c r="A9" s="5" t="s">
        <v>56</v>
      </c>
      <c r="B9" s="5" t="s">
        <v>57</v>
      </c>
    </row>
    <row r="10" spans="1:2" ht="30" x14ac:dyDescent="0.2">
      <c r="A10" s="5" t="s">
        <v>58</v>
      </c>
      <c r="B10" s="5" t="s">
        <v>59</v>
      </c>
    </row>
    <row r="11" spans="1:2" ht="30" x14ac:dyDescent="0.2">
      <c r="A11" s="5" t="s">
        <v>147</v>
      </c>
      <c r="B11" s="5" t="s">
        <v>150</v>
      </c>
    </row>
    <row r="12" spans="1:2" ht="30" x14ac:dyDescent="0.2">
      <c r="A12" s="5" t="s">
        <v>60</v>
      </c>
      <c r="B12" s="5" t="s">
        <v>151</v>
      </c>
    </row>
    <row r="13" spans="1:2" ht="30" x14ac:dyDescent="0.2">
      <c r="A13" s="5" t="s">
        <v>42</v>
      </c>
      <c r="B13" s="5" t="s">
        <v>61</v>
      </c>
    </row>
    <row r="14" spans="1:2" ht="45" x14ac:dyDescent="0.2">
      <c r="A14" s="5" t="s">
        <v>33</v>
      </c>
      <c r="B14" s="5"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21149-1D9E-40D0-A5D1-4BB67CA4A7FE}">
  <dimension ref="A1:C26"/>
  <sheetViews>
    <sheetView workbookViewId="0"/>
  </sheetViews>
  <sheetFormatPr baseColWidth="10" defaultColWidth="8.83203125" defaultRowHeight="15" x14ac:dyDescent="0.2"/>
  <cols>
    <col min="1" max="1" width="29.6640625" customWidth="1"/>
    <col min="2" max="2" width="30.6640625" customWidth="1"/>
    <col min="3" max="3" width="78.6640625" customWidth="1"/>
  </cols>
  <sheetData>
    <row r="1" spans="1:3" ht="15" customHeight="1" x14ac:dyDescent="0.2">
      <c r="A1" s="14" t="s">
        <v>4</v>
      </c>
      <c r="B1" s="14" t="s">
        <v>5</v>
      </c>
      <c r="C1" s="14" t="s">
        <v>1</v>
      </c>
    </row>
    <row r="2" spans="1:3" x14ac:dyDescent="0.2">
      <c r="A2" s="5" t="s">
        <v>6</v>
      </c>
      <c r="B2" s="5" t="s">
        <v>7</v>
      </c>
      <c r="C2" s="5" t="s">
        <v>63</v>
      </c>
    </row>
    <row r="3" spans="1:3" x14ac:dyDescent="0.2">
      <c r="A3" s="5" t="s">
        <v>8</v>
      </c>
      <c r="B3" s="5">
        <v>20260902</v>
      </c>
      <c r="C3" s="5" t="s">
        <v>64</v>
      </c>
    </row>
    <row r="4" spans="1:3" x14ac:dyDescent="0.2">
      <c r="A4" s="5" t="s">
        <v>9</v>
      </c>
      <c r="B4" s="5">
        <v>1000</v>
      </c>
      <c r="C4" s="5" t="s">
        <v>65</v>
      </c>
    </row>
    <row r="5" spans="1:3" x14ac:dyDescent="0.2">
      <c r="A5" s="5" t="s">
        <v>10</v>
      </c>
      <c r="B5" s="5">
        <v>770</v>
      </c>
      <c r="C5" s="5" t="s">
        <v>66</v>
      </c>
    </row>
    <row r="6" spans="1:3" x14ac:dyDescent="0.2">
      <c r="A6" s="5" t="s">
        <v>11</v>
      </c>
      <c r="B6" s="5">
        <v>230</v>
      </c>
      <c r="C6" s="5" t="s">
        <v>67</v>
      </c>
    </row>
    <row r="7" spans="1:3" x14ac:dyDescent="0.2">
      <c r="A7" s="5" t="s">
        <v>12</v>
      </c>
      <c r="B7" s="6">
        <v>0.45</v>
      </c>
      <c r="C7" s="5" t="s">
        <v>68</v>
      </c>
    </row>
    <row r="8" spans="1:3" x14ac:dyDescent="0.2">
      <c r="A8" s="5" t="s">
        <v>13</v>
      </c>
      <c r="B8" s="6">
        <v>0.45</v>
      </c>
      <c r="C8" s="5" t="s">
        <v>69</v>
      </c>
    </row>
    <row r="9" spans="1:3" x14ac:dyDescent="0.2">
      <c r="A9" s="5" t="s">
        <v>70</v>
      </c>
      <c r="B9" s="6">
        <v>0</v>
      </c>
      <c r="C9" s="5" t="s">
        <v>71</v>
      </c>
    </row>
    <row r="10" spans="1:3" x14ac:dyDescent="0.2">
      <c r="A10" s="5" t="s">
        <v>144</v>
      </c>
      <c r="B10" s="7">
        <v>0.01</v>
      </c>
      <c r="C10" s="5" t="s">
        <v>145</v>
      </c>
    </row>
    <row r="11" spans="1:3" x14ac:dyDescent="0.2">
      <c r="A11" s="5" t="s">
        <v>14</v>
      </c>
      <c r="B11" s="7">
        <v>10.149350649000001</v>
      </c>
      <c r="C11" s="5" t="s">
        <v>72</v>
      </c>
    </row>
    <row r="12" spans="1:3" x14ac:dyDescent="0.2">
      <c r="A12" s="5" t="s">
        <v>15</v>
      </c>
      <c r="B12" s="7">
        <v>9.5</v>
      </c>
      <c r="C12" s="5" t="s">
        <v>73</v>
      </c>
    </row>
    <row r="13" spans="1:3" x14ac:dyDescent="0.2">
      <c r="A13" s="5" t="s">
        <v>74</v>
      </c>
      <c r="B13" s="7">
        <v>1.5</v>
      </c>
      <c r="C13" s="5" t="s">
        <v>75</v>
      </c>
    </row>
    <row r="14" spans="1:3" x14ac:dyDescent="0.2">
      <c r="A14" s="5" t="s">
        <v>76</v>
      </c>
      <c r="B14" s="7">
        <v>9.8506493509999995</v>
      </c>
      <c r="C14" s="5" t="s">
        <v>77</v>
      </c>
    </row>
    <row r="15" spans="1:3" x14ac:dyDescent="0.2">
      <c r="A15" s="5" t="s">
        <v>78</v>
      </c>
      <c r="B15" s="7">
        <v>10.5</v>
      </c>
      <c r="C15" s="5" t="s">
        <v>79</v>
      </c>
    </row>
    <row r="16" spans="1:3" x14ac:dyDescent="0.2">
      <c r="A16" s="5" t="s">
        <v>16</v>
      </c>
      <c r="B16" s="7">
        <v>1.5</v>
      </c>
      <c r="C16" s="5" t="s">
        <v>80</v>
      </c>
    </row>
    <row r="17" spans="1:3" x14ac:dyDescent="0.2">
      <c r="A17" s="5" t="s">
        <v>152</v>
      </c>
      <c r="B17" s="7">
        <v>10</v>
      </c>
      <c r="C17" s="5" t="s">
        <v>153</v>
      </c>
    </row>
    <row r="18" spans="1:3" x14ac:dyDescent="0.2">
      <c r="A18" s="5" t="s">
        <v>154</v>
      </c>
      <c r="B18" s="7">
        <v>1.5</v>
      </c>
      <c r="C18" s="5" t="s">
        <v>155</v>
      </c>
    </row>
    <row r="19" spans="1:3" x14ac:dyDescent="0.2">
      <c r="A19" s="5" t="s">
        <v>156</v>
      </c>
      <c r="B19" s="7">
        <v>10</v>
      </c>
      <c r="C19" s="5" t="s">
        <v>157</v>
      </c>
    </row>
    <row r="20" spans="1:3" x14ac:dyDescent="0.2">
      <c r="A20" s="5" t="s">
        <v>158</v>
      </c>
      <c r="B20" s="7">
        <v>1.5</v>
      </c>
      <c r="C20" s="5" t="s">
        <v>159</v>
      </c>
    </row>
    <row r="21" spans="1:3" x14ac:dyDescent="0.2">
      <c r="A21" s="5" t="s">
        <v>81</v>
      </c>
      <c r="B21" s="8">
        <v>0.227807549</v>
      </c>
      <c r="C21" s="5" t="s">
        <v>130</v>
      </c>
    </row>
    <row r="22" spans="1:3" x14ac:dyDescent="0.2">
      <c r="A22" s="5" t="s">
        <v>82</v>
      </c>
      <c r="B22" s="5">
        <v>96863</v>
      </c>
      <c r="C22" s="5" t="s">
        <v>140</v>
      </c>
    </row>
    <row r="23" spans="1:3" x14ac:dyDescent="0.2">
      <c r="A23" s="5" t="s">
        <v>131</v>
      </c>
      <c r="B23" s="5" t="s">
        <v>132</v>
      </c>
      <c r="C23" s="5" t="s">
        <v>133</v>
      </c>
    </row>
    <row r="24" spans="1:3" x14ac:dyDescent="0.2">
      <c r="A24" s="5" t="s">
        <v>134</v>
      </c>
      <c r="B24" s="5" t="s">
        <v>141</v>
      </c>
      <c r="C24" s="5" t="s">
        <v>142</v>
      </c>
    </row>
    <row r="25" spans="1:3" ht="30" x14ac:dyDescent="0.2">
      <c r="A25" s="5" t="s">
        <v>135</v>
      </c>
      <c r="B25" s="5" t="s">
        <v>136</v>
      </c>
      <c r="C25" s="5" t="s">
        <v>137</v>
      </c>
    </row>
    <row r="26" spans="1:3" x14ac:dyDescent="0.2">
      <c r="A26" s="5" t="s">
        <v>17</v>
      </c>
      <c r="B26" s="5" t="s">
        <v>83</v>
      </c>
      <c r="C26" s="5" t="s">
        <v>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E9A83-C519-4390-971F-A4355BC9D71E}">
  <dimension ref="A1:T1001"/>
  <sheetViews>
    <sheetView workbookViewId="0"/>
  </sheetViews>
  <sheetFormatPr baseColWidth="10" defaultColWidth="8.83203125" defaultRowHeight="15" x14ac:dyDescent="0.2"/>
  <cols>
    <col min="1" max="1" width="10.6640625" customWidth="1"/>
    <col min="2" max="2" width="12.6640625" customWidth="1"/>
    <col min="3" max="4" width="18.6640625" customWidth="1"/>
    <col min="5" max="5" width="20.6640625" customWidth="1"/>
    <col min="6" max="6" width="14.6640625" customWidth="1"/>
    <col min="7" max="7" width="13.6640625" customWidth="1"/>
    <col min="8" max="8" width="12.6640625" customWidth="1"/>
    <col min="9" max="9" width="13.6640625" customWidth="1"/>
    <col min="10" max="13" width="22.6640625" customWidth="1"/>
    <col min="14" max="15" width="23.6640625" customWidth="1"/>
    <col min="16" max="16" width="24.6640625" customWidth="1"/>
    <col min="17" max="18" width="20.6640625" customWidth="1"/>
    <col min="19" max="20" width="25.6640625" customWidth="1"/>
  </cols>
  <sheetData>
    <row r="1" spans="1:20" ht="15" customHeight="1" x14ac:dyDescent="0.2">
      <c r="A1" s="14" t="s">
        <v>18</v>
      </c>
      <c r="B1" s="14" t="s">
        <v>19</v>
      </c>
      <c r="C1" s="14" t="s">
        <v>20</v>
      </c>
      <c r="D1" s="14" t="s">
        <v>21</v>
      </c>
      <c r="E1" s="14" t="s">
        <v>22</v>
      </c>
      <c r="F1" s="14" t="s">
        <v>23</v>
      </c>
      <c r="G1" s="14" t="s">
        <v>85</v>
      </c>
      <c r="H1" s="14" t="s">
        <v>86</v>
      </c>
      <c r="I1" s="14" t="s">
        <v>87</v>
      </c>
      <c r="J1" s="14" t="s">
        <v>88</v>
      </c>
      <c r="K1" s="14" t="s">
        <v>89</v>
      </c>
      <c r="L1" s="14" t="s">
        <v>90</v>
      </c>
      <c r="M1" s="14" t="s">
        <v>91</v>
      </c>
      <c r="N1" s="14" t="s">
        <v>160</v>
      </c>
      <c r="O1" s="14" t="s">
        <v>161</v>
      </c>
      <c r="P1" s="14" t="s">
        <v>162</v>
      </c>
      <c r="Q1" s="14" t="s">
        <v>163</v>
      </c>
      <c r="R1" s="14" t="s">
        <v>164</v>
      </c>
      <c r="S1" s="14" t="s">
        <v>165</v>
      </c>
      <c r="T1" s="14" t="s">
        <v>166</v>
      </c>
    </row>
    <row r="2" spans="1:20" x14ac:dyDescent="0.2">
      <c r="A2" s="4">
        <v>1</v>
      </c>
      <c r="B2" s="4" t="s">
        <v>24</v>
      </c>
      <c r="C2" s="9">
        <v>9.7104470000000003</v>
      </c>
      <c r="D2" s="9">
        <v>10.173698999999999</v>
      </c>
      <c r="E2" s="9">
        <f>D2/C2</f>
        <v>1.0477065576898776</v>
      </c>
      <c r="F2" s="4">
        <f>_xlfn.RANK.EQ(E2,$E$2:$E$1001,1)+COUNTIF($E$2:E2,E2)-1</f>
        <v>571</v>
      </c>
      <c r="G2" s="4" t="str">
        <f>IF(F2&lt;=Summary!$B$2,"Front","Back")</f>
        <v>Back</v>
      </c>
      <c r="H2" s="4">
        <v>540</v>
      </c>
      <c r="I2" s="4" t="str">
        <f>IF(H2&lt;=Summary!$B$2,"Front","Back")</f>
        <v>Back</v>
      </c>
      <c r="J2" s="9">
        <f>IF(G2="Front",C2,0)</f>
        <v>0</v>
      </c>
      <c r="K2" s="9">
        <f>IF(G2="Back",D2,0)</f>
        <v>10.173698999999999</v>
      </c>
      <c r="L2" s="9">
        <f>IF(I2="Front",C2,0)</f>
        <v>0</v>
      </c>
      <c r="M2" s="9">
        <f>IF(I2="Back",D2,0)</f>
        <v>10.173698999999999</v>
      </c>
      <c r="N2" s="9">
        <v>9.5610959999999992</v>
      </c>
      <c r="O2" s="9">
        <v>10.32305</v>
      </c>
      <c r="P2" s="9">
        <f>O2/N2</f>
        <v>1.079693164884026</v>
      </c>
      <c r="Q2" s="4">
        <f>_xlfn.RANK.EQ(P2,$P$2:$P$1001,1)+COUNTIF($P$2:P2,P2)-1</f>
        <v>632</v>
      </c>
      <c r="R2" s="4" t="str">
        <f>IF(Q2&lt;=Summary!$B$20,"Front","Back")</f>
        <v>Back</v>
      </c>
      <c r="S2" s="9">
        <f>IF(R2="Front",N2,0)</f>
        <v>0</v>
      </c>
      <c r="T2" s="9">
        <f>IF(R2="Back",O2,0)</f>
        <v>10.32305</v>
      </c>
    </row>
    <row r="3" spans="1:20" x14ac:dyDescent="0.2">
      <c r="A3" s="4">
        <v>2</v>
      </c>
      <c r="B3" s="4" t="s">
        <v>24</v>
      </c>
      <c r="C3" s="9">
        <v>10.100852</v>
      </c>
      <c r="D3" s="9">
        <v>10.214383</v>
      </c>
      <c r="E3" s="9">
        <f t="shared" ref="E3:E66" si="0">D3/C3</f>
        <v>1.0112397449244876</v>
      </c>
      <c r="F3" s="4">
        <f>_xlfn.RANK.EQ(E3,$E$2:$E$1001,1)+COUNTIF($E$2:E3,E3)-1</f>
        <v>521</v>
      </c>
      <c r="G3" s="4" t="str">
        <f>IF(F3&lt;=Summary!$B$2,"Front","Back")</f>
        <v>Back</v>
      </c>
      <c r="H3" s="4">
        <v>129</v>
      </c>
      <c r="I3" s="4" t="str">
        <f>IF(H3&lt;=Summary!$B$2,"Front","Back")</f>
        <v>Front</v>
      </c>
      <c r="J3" s="9">
        <f t="shared" ref="J3:J66" si="1">IF(G3="Front",C3,0)</f>
        <v>0</v>
      </c>
      <c r="K3" s="9">
        <f t="shared" ref="K3:K66" si="2">IF(G3="Back",D3,0)</f>
        <v>10.214383</v>
      </c>
      <c r="L3" s="9">
        <f t="shared" ref="L3:L66" si="3">IF(I3="Front",C3,0)</f>
        <v>10.100852</v>
      </c>
      <c r="M3" s="9">
        <f t="shared" ref="M3:M66" si="4">IF(I3="Back",D3,0)</f>
        <v>0</v>
      </c>
      <c r="N3" s="9">
        <v>9.9515010000000004</v>
      </c>
      <c r="O3" s="9">
        <v>10.363733999999999</v>
      </c>
      <c r="P3" s="9">
        <f t="shared" ref="P3:P66" si="5">O3/N3</f>
        <v>1.0414242032433096</v>
      </c>
      <c r="Q3" s="4">
        <f>_xlfn.RANK.EQ(P3,$P$2:$P$1001,1)+COUNTIF($P$2:P3,P3)-1</f>
        <v>572</v>
      </c>
      <c r="R3" s="4" t="str">
        <f>IF(Q3&lt;=Summary!$B$20,"Front","Back")</f>
        <v>Back</v>
      </c>
      <c r="S3" s="9">
        <f t="shared" ref="S3:S66" si="6">IF(R3="Front",N3,0)</f>
        <v>0</v>
      </c>
      <c r="T3" s="9">
        <f t="shared" ref="T3:T66" si="7">IF(R3="Back",O3,0)</f>
        <v>10.363733999999999</v>
      </c>
    </row>
    <row r="4" spans="1:20" x14ac:dyDescent="0.2">
      <c r="A4" s="4">
        <v>3</v>
      </c>
      <c r="B4" s="4" t="s">
        <v>24</v>
      </c>
      <c r="C4" s="9">
        <v>9.0433699999999995</v>
      </c>
      <c r="D4" s="9">
        <v>7.0087979999999996</v>
      </c>
      <c r="E4" s="9">
        <f t="shared" si="0"/>
        <v>0.77502059519847133</v>
      </c>
      <c r="F4" s="4">
        <f>_xlfn.RANK.EQ(E4,$E$2:$E$1001,1)+COUNTIF($E$2:E4,E4)-1</f>
        <v>119</v>
      </c>
      <c r="G4" s="4" t="str">
        <f>IF(F4&lt;=Summary!$B$2,"Front","Back")</f>
        <v>Front</v>
      </c>
      <c r="H4" s="4">
        <v>357</v>
      </c>
      <c r="I4" s="4" t="str">
        <f>IF(H4&lt;=Summary!$B$2,"Front","Back")</f>
        <v>Front</v>
      </c>
      <c r="J4" s="9">
        <f t="shared" si="1"/>
        <v>9.0433699999999995</v>
      </c>
      <c r="K4" s="9">
        <f t="shared" si="2"/>
        <v>0</v>
      </c>
      <c r="L4" s="9">
        <f t="shared" si="3"/>
        <v>9.0433699999999995</v>
      </c>
      <c r="M4" s="9">
        <f t="shared" si="4"/>
        <v>0</v>
      </c>
      <c r="N4" s="9">
        <v>8.8940190000000001</v>
      </c>
      <c r="O4" s="9">
        <v>7.1581489999999999</v>
      </c>
      <c r="P4" s="9">
        <f t="shared" si="5"/>
        <v>0.80482726650347836</v>
      </c>
      <c r="Q4" s="4">
        <f>_xlfn.RANK.EQ(P4,$P$2:$P$1001,1)+COUNTIF($P$2:P4,P4)-1</f>
        <v>145</v>
      </c>
      <c r="R4" s="4" t="str">
        <f>IF(Q4&lt;=Summary!$B$20,"Front","Back")</f>
        <v>Front</v>
      </c>
      <c r="S4" s="9">
        <f t="shared" si="6"/>
        <v>8.8940190000000001</v>
      </c>
      <c r="T4" s="9">
        <f t="shared" si="7"/>
        <v>0</v>
      </c>
    </row>
    <row r="5" spans="1:20" x14ac:dyDescent="0.2">
      <c r="A5" s="4">
        <v>4</v>
      </c>
      <c r="B5" s="4" t="s">
        <v>24</v>
      </c>
      <c r="C5" s="9">
        <v>10.439705</v>
      </c>
      <c r="D5" s="9">
        <v>10.940706</v>
      </c>
      <c r="E5" s="9">
        <f t="shared" si="0"/>
        <v>1.0479899575706402</v>
      </c>
      <c r="F5" s="4">
        <f>_xlfn.RANK.EQ(E5,$E$2:$E$1001,1)+COUNTIF($E$2:E5,E5)-1</f>
        <v>574</v>
      </c>
      <c r="G5" s="4" t="str">
        <f>IF(F5&lt;=Summary!$B$2,"Front","Back")</f>
        <v>Back</v>
      </c>
      <c r="H5" s="4">
        <v>492</v>
      </c>
      <c r="I5" s="4" t="str">
        <f>IF(H5&lt;=Summary!$B$2,"Front","Back")</f>
        <v>Front</v>
      </c>
      <c r="J5" s="9">
        <f t="shared" si="1"/>
        <v>0</v>
      </c>
      <c r="K5" s="9">
        <f t="shared" si="2"/>
        <v>10.940706</v>
      </c>
      <c r="L5" s="9">
        <f t="shared" si="3"/>
        <v>10.439705</v>
      </c>
      <c r="M5" s="9">
        <f t="shared" si="4"/>
        <v>0</v>
      </c>
      <c r="N5" s="9">
        <v>10.290354000000001</v>
      </c>
      <c r="O5" s="9">
        <v>11.090057</v>
      </c>
      <c r="P5" s="9">
        <f t="shared" si="5"/>
        <v>1.077713847356466</v>
      </c>
      <c r="Q5" s="4">
        <f>_xlfn.RANK.EQ(P5,$P$2:$P$1001,1)+COUNTIF($P$2:P5,P5)-1</f>
        <v>628</v>
      </c>
      <c r="R5" s="4" t="str">
        <f>IF(Q5&lt;=Summary!$B$20,"Front","Back")</f>
        <v>Back</v>
      </c>
      <c r="S5" s="9">
        <f t="shared" si="6"/>
        <v>0</v>
      </c>
      <c r="T5" s="9">
        <f t="shared" si="7"/>
        <v>11.090057</v>
      </c>
    </row>
    <row r="6" spans="1:20" x14ac:dyDescent="0.2">
      <c r="A6" s="4">
        <v>5</v>
      </c>
      <c r="B6" s="4" t="s">
        <v>24</v>
      </c>
      <c r="C6" s="9">
        <v>9.4286840000000005</v>
      </c>
      <c r="D6" s="9">
        <v>9.5723400000000005</v>
      </c>
      <c r="E6" s="9">
        <f t="shared" si="0"/>
        <v>1.0152360605149138</v>
      </c>
      <c r="F6" s="4">
        <f>_xlfn.RANK.EQ(E6,$E$2:$E$1001,1)+COUNTIF($E$2:E6,E6)-1</f>
        <v>530</v>
      </c>
      <c r="G6" s="4" t="str">
        <f>IF(F6&lt;=Summary!$B$2,"Front","Back")</f>
        <v>Back</v>
      </c>
      <c r="H6" s="4">
        <v>848</v>
      </c>
      <c r="I6" s="4" t="str">
        <f>IF(H6&lt;=Summary!$B$2,"Front","Back")</f>
        <v>Back</v>
      </c>
      <c r="J6" s="9">
        <f t="shared" si="1"/>
        <v>0</v>
      </c>
      <c r="K6" s="9">
        <f t="shared" si="2"/>
        <v>9.5723400000000005</v>
      </c>
      <c r="L6" s="9">
        <f t="shared" si="3"/>
        <v>0</v>
      </c>
      <c r="M6" s="9">
        <f t="shared" si="4"/>
        <v>9.5723400000000005</v>
      </c>
      <c r="N6" s="9">
        <v>9.2793329999999994</v>
      </c>
      <c r="O6" s="9">
        <v>9.7216909999999999</v>
      </c>
      <c r="P6" s="9">
        <f t="shared" si="5"/>
        <v>1.0476713143067504</v>
      </c>
      <c r="Q6" s="4">
        <f>_xlfn.RANK.EQ(P6,$P$2:$P$1001,1)+COUNTIF($P$2:P6,P6)-1</f>
        <v>581</v>
      </c>
      <c r="R6" s="4" t="str">
        <f>IF(Q6&lt;=Summary!$B$20,"Front","Back")</f>
        <v>Back</v>
      </c>
      <c r="S6" s="9">
        <f t="shared" si="6"/>
        <v>0</v>
      </c>
      <c r="T6" s="9">
        <f t="shared" si="7"/>
        <v>9.7216909999999999</v>
      </c>
    </row>
    <row r="7" spans="1:20" x14ac:dyDescent="0.2">
      <c r="A7" s="4">
        <v>6</v>
      </c>
      <c r="B7" s="4" t="s">
        <v>24</v>
      </c>
      <c r="C7" s="9">
        <v>8.7159040000000001</v>
      </c>
      <c r="D7" s="9">
        <v>10.742291</v>
      </c>
      <c r="E7" s="9">
        <f t="shared" si="0"/>
        <v>1.2324930380141865</v>
      </c>
      <c r="F7" s="4">
        <f>_xlfn.RANK.EQ(E7,$E$2:$E$1001,1)+COUNTIF($E$2:E7,E7)-1</f>
        <v>824</v>
      </c>
      <c r="G7" s="4" t="str">
        <f>IF(F7&lt;=Summary!$B$2,"Front","Back")</f>
        <v>Back</v>
      </c>
      <c r="H7" s="4">
        <v>817</v>
      </c>
      <c r="I7" s="4" t="str">
        <f>IF(H7&lt;=Summary!$B$2,"Front","Back")</f>
        <v>Back</v>
      </c>
      <c r="J7" s="9">
        <f t="shared" si="1"/>
        <v>0</v>
      </c>
      <c r="K7" s="9">
        <f t="shared" si="2"/>
        <v>10.742291</v>
      </c>
      <c r="L7" s="9">
        <f t="shared" si="3"/>
        <v>0</v>
      </c>
      <c r="M7" s="9">
        <f t="shared" si="4"/>
        <v>10.742291</v>
      </c>
      <c r="N7" s="9">
        <v>8.5665530000000008</v>
      </c>
      <c r="O7" s="9">
        <v>10.891641999999999</v>
      </c>
      <c r="P7" s="9">
        <f t="shared" si="5"/>
        <v>1.2714147685772794</v>
      </c>
      <c r="Q7" s="4">
        <f>_xlfn.RANK.EQ(P7,$P$2:$P$1001,1)+COUNTIF($P$2:P7,P7)-1</f>
        <v>866</v>
      </c>
      <c r="R7" s="4" t="str">
        <f>IF(Q7&lt;=Summary!$B$20,"Front","Back")</f>
        <v>Back</v>
      </c>
      <c r="S7" s="9">
        <f t="shared" si="6"/>
        <v>0</v>
      </c>
      <c r="T7" s="9">
        <f t="shared" si="7"/>
        <v>10.891641999999999</v>
      </c>
    </row>
    <row r="8" spans="1:20" x14ac:dyDescent="0.2">
      <c r="A8" s="4">
        <v>7</v>
      </c>
      <c r="B8" s="4" t="s">
        <v>24</v>
      </c>
      <c r="C8" s="9">
        <v>9.9506300000000003</v>
      </c>
      <c r="D8" s="9">
        <v>8.4000950000000003</v>
      </c>
      <c r="E8" s="9">
        <f t="shared" si="0"/>
        <v>0.84417720285047282</v>
      </c>
      <c r="F8" s="4">
        <f>_xlfn.RANK.EQ(E8,$E$2:$E$1001,1)+COUNTIF($E$2:E8,E8)-1</f>
        <v>212</v>
      </c>
      <c r="G8" s="4" t="str">
        <f>IF(F8&lt;=Summary!$B$2,"Front","Back")</f>
        <v>Front</v>
      </c>
      <c r="H8" s="4">
        <v>518</v>
      </c>
      <c r="I8" s="4" t="str">
        <f>IF(H8&lt;=Summary!$B$2,"Front","Back")</f>
        <v>Back</v>
      </c>
      <c r="J8" s="9">
        <f t="shared" si="1"/>
        <v>9.9506300000000003</v>
      </c>
      <c r="K8" s="9">
        <f t="shared" si="2"/>
        <v>0</v>
      </c>
      <c r="L8" s="9">
        <f t="shared" si="3"/>
        <v>0</v>
      </c>
      <c r="M8" s="9">
        <f t="shared" si="4"/>
        <v>8.4000950000000003</v>
      </c>
      <c r="N8" s="9">
        <v>9.8012789999999992</v>
      </c>
      <c r="O8" s="9">
        <v>8.5494459999999997</v>
      </c>
      <c r="P8" s="9">
        <f t="shared" si="5"/>
        <v>0.87227860772048227</v>
      </c>
      <c r="Q8" s="4">
        <f>_xlfn.RANK.EQ(P8,$P$2:$P$1001,1)+COUNTIF($P$2:P8,P8)-1</f>
        <v>254</v>
      </c>
      <c r="R8" s="4" t="str">
        <f>IF(Q8&lt;=Summary!$B$20,"Front","Back")</f>
        <v>Front</v>
      </c>
      <c r="S8" s="9">
        <f t="shared" si="6"/>
        <v>9.8012789999999992</v>
      </c>
      <c r="T8" s="9">
        <f t="shared" si="7"/>
        <v>0</v>
      </c>
    </row>
    <row r="9" spans="1:20" x14ac:dyDescent="0.2">
      <c r="A9" s="4">
        <v>8</v>
      </c>
      <c r="B9" s="4" t="s">
        <v>24</v>
      </c>
      <c r="C9" s="9">
        <v>12.275149000000001</v>
      </c>
      <c r="D9" s="9">
        <v>6.9095360000000001</v>
      </c>
      <c r="E9" s="9">
        <f t="shared" si="0"/>
        <v>0.56288815720281682</v>
      </c>
      <c r="F9" s="4">
        <f>_xlfn.RANK.EQ(E9,$E$2:$E$1001,1)+COUNTIF($E$2:E9,E9)-1</f>
        <v>9</v>
      </c>
      <c r="G9" s="4" t="str">
        <f>IF(F9&lt;=Summary!$B$2,"Front","Back")</f>
        <v>Front</v>
      </c>
      <c r="H9" s="4">
        <v>490</v>
      </c>
      <c r="I9" s="4" t="str">
        <f>IF(H9&lt;=Summary!$B$2,"Front","Back")</f>
        <v>Front</v>
      </c>
      <c r="J9" s="9">
        <f t="shared" si="1"/>
        <v>12.275149000000001</v>
      </c>
      <c r="K9" s="9">
        <f t="shared" si="2"/>
        <v>0</v>
      </c>
      <c r="L9" s="9">
        <f t="shared" si="3"/>
        <v>12.275149000000001</v>
      </c>
      <c r="M9" s="9">
        <f t="shared" si="4"/>
        <v>0</v>
      </c>
      <c r="N9" s="9">
        <v>12.125798</v>
      </c>
      <c r="O9" s="9">
        <v>7.0588870000000004</v>
      </c>
      <c r="P9" s="9">
        <f t="shared" si="5"/>
        <v>0.58213793434460981</v>
      </c>
      <c r="Q9" s="4">
        <f>_xlfn.RANK.EQ(P9,$P$2:$P$1001,1)+COUNTIF($P$2:P9,P9)-1</f>
        <v>8</v>
      </c>
      <c r="R9" s="4" t="str">
        <f>IF(Q9&lt;=Summary!$B$20,"Front","Back")</f>
        <v>Front</v>
      </c>
      <c r="S9" s="9">
        <f t="shared" si="6"/>
        <v>12.125798</v>
      </c>
      <c r="T9" s="9">
        <f t="shared" si="7"/>
        <v>0</v>
      </c>
    </row>
    <row r="10" spans="1:20" x14ac:dyDescent="0.2">
      <c r="A10" s="4">
        <v>9</v>
      </c>
      <c r="B10" s="4" t="s">
        <v>24</v>
      </c>
      <c r="C10" s="9">
        <v>10.073751</v>
      </c>
      <c r="D10" s="9">
        <v>12.147444999999999</v>
      </c>
      <c r="E10" s="9">
        <f t="shared" si="0"/>
        <v>1.2058512266185655</v>
      </c>
      <c r="F10" s="4">
        <f>_xlfn.RANK.EQ(E10,$E$2:$E$1001,1)+COUNTIF($E$2:E10,E10)-1</f>
        <v>802</v>
      </c>
      <c r="G10" s="4" t="str">
        <f>IF(F10&lt;=Summary!$B$2,"Front","Back")</f>
        <v>Back</v>
      </c>
      <c r="H10" s="4">
        <v>385</v>
      </c>
      <c r="I10" s="4" t="str">
        <f>IF(H10&lt;=Summary!$B$2,"Front","Back")</f>
        <v>Front</v>
      </c>
      <c r="J10" s="9">
        <f t="shared" si="1"/>
        <v>0</v>
      </c>
      <c r="K10" s="9">
        <f t="shared" si="2"/>
        <v>12.147444999999999</v>
      </c>
      <c r="L10" s="9">
        <f t="shared" si="3"/>
        <v>10.073751</v>
      </c>
      <c r="M10" s="9">
        <f t="shared" si="4"/>
        <v>0</v>
      </c>
      <c r="N10" s="9">
        <v>9.9244000000000003</v>
      </c>
      <c r="O10" s="9">
        <v>12.296796000000001</v>
      </c>
      <c r="P10" s="9">
        <f t="shared" si="5"/>
        <v>1.2390467937608318</v>
      </c>
      <c r="Q10" s="4">
        <f>_xlfn.RANK.EQ(P10,$P$2:$P$1001,1)+COUNTIF($P$2:P10,P10)-1</f>
        <v>843</v>
      </c>
      <c r="R10" s="4" t="str">
        <f>IF(Q10&lt;=Summary!$B$20,"Front","Back")</f>
        <v>Back</v>
      </c>
      <c r="S10" s="9">
        <f t="shared" si="6"/>
        <v>0</v>
      </c>
      <c r="T10" s="9">
        <f t="shared" si="7"/>
        <v>12.296796000000001</v>
      </c>
    </row>
    <row r="11" spans="1:20" x14ac:dyDescent="0.2">
      <c r="A11" s="4">
        <v>10</v>
      </c>
      <c r="B11" s="4" t="s">
        <v>24</v>
      </c>
      <c r="C11" s="9">
        <v>7.7317869999999997</v>
      </c>
      <c r="D11" s="9">
        <v>10.441421999999999</v>
      </c>
      <c r="E11" s="9">
        <f t="shared" si="0"/>
        <v>1.3504539118835011</v>
      </c>
      <c r="F11" s="4">
        <f>_xlfn.RANK.EQ(E11,$E$2:$E$1001,1)+COUNTIF($E$2:E11,E11)-1</f>
        <v>906</v>
      </c>
      <c r="G11" s="4" t="str">
        <f>IF(F11&lt;=Summary!$B$2,"Front","Back")</f>
        <v>Back</v>
      </c>
      <c r="H11" s="4">
        <v>900</v>
      </c>
      <c r="I11" s="4" t="str">
        <f>IF(H11&lt;=Summary!$B$2,"Front","Back")</f>
        <v>Back</v>
      </c>
      <c r="J11" s="9">
        <f t="shared" si="1"/>
        <v>0</v>
      </c>
      <c r="K11" s="9">
        <f t="shared" si="2"/>
        <v>10.441421999999999</v>
      </c>
      <c r="L11" s="9">
        <f t="shared" si="3"/>
        <v>0</v>
      </c>
      <c r="M11" s="9">
        <f t="shared" si="4"/>
        <v>10.441421999999999</v>
      </c>
      <c r="N11" s="9">
        <v>7.5824360000000004</v>
      </c>
      <c r="O11" s="9">
        <v>10.590773</v>
      </c>
      <c r="P11" s="9">
        <f t="shared" si="5"/>
        <v>1.3967507276025806</v>
      </c>
      <c r="Q11" s="4">
        <f>_xlfn.RANK.EQ(P11,$P$2:$P$1001,1)+COUNTIF($P$2:P11,P11)-1</f>
        <v>936</v>
      </c>
      <c r="R11" s="4" t="str">
        <f>IF(Q11&lt;=Summary!$B$20,"Front","Back")</f>
        <v>Back</v>
      </c>
      <c r="S11" s="9">
        <f t="shared" si="6"/>
        <v>0</v>
      </c>
      <c r="T11" s="9">
        <f t="shared" si="7"/>
        <v>10.590773</v>
      </c>
    </row>
    <row r="12" spans="1:20" x14ac:dyDescent="0.2">
      <c r="A12" s="4">
        <v>11</v>
      </c>
      <c r="B12" s="4" t="s">
        <v>24</v>
      </c>
      <c r="C12" s="9">
        <v>7.4639439999999997</v>
      </c>
      <c r="D12" s="9">
        <v>8.5490150000000007</v>
      </c>
      <c r="E12" s="9">
        <f t="shared" si="0"/>
        <v>1.1453750188908172</v>
      </c>
      <c r="F12" s="4">
        <f>_xlfn.RANK.EQ(E12,$E$2:$E$1001,1)+COUNTIF($E$2:E12,E12)-1</f>
        <v>716</v>
      </c>
      <c r="G12" s="4" t="str">
        <f>IF(F12&lt;=Summary!$B$2,"Front","Back")</f>
        <v>Back</v>
      </c>
      <c r="H12" s="4">
        <v>780</v>
      </c>
      <c r="I12" s="4" t="str">
        <f>IF(H12&lt;=Summary!$B$2,"Front","Back")</f>
        <v>Back</v>
      </c>
      <c r="J12" s="9">
        <f t="shared" si="1"/>
        <v>0</v>
      </c>
      <c r="K12" s="9">
        <f t="shared" si="2"/>
        <v>8.5490150000000007</v>
      </c>
      <c r="L12" s="9">
        <f t="shared" si="3"/>
        <v>0</v>
      </c>
      <c r="M12" s="9">
        <f t="shared" si="4"/>
        <v>8.5490150000000007</v>
      </c>
      <c r="N12" s="9">
        <v>7.3145930000000003</v>
      </c>
      <c r="O12" s="9">
        <v>8.698366</v>
      </c>
      <c r="P12" s="9">
        <f t="shared" si="5"/>
        <v>1.1891797670765822</v>
      </c>
      <c r="Q12" s="4">
        <f>_xlfn.RANK.EQ(P12,$P$2:$P$1001,1)+COUNTIF($P$2:P12,P12)-1</f>
        <v>772</v>
      </c>
      <c r="R12" s="4" t="str">
        <f>IF(Q12&lt;=Summary!$B$20,"Front","Back")</f>
        <v>Back</v>
      </c>
      <c r="S12" s="9">
        <f t="shared" si="6"/>
        <v>0</v>
      </c>
      <c r="T12" s="9">
        <f t="shared" si="7"/>
        <v>8.698366</v>
      </c>
    </row>
    <row r="13" spans="1:20" x14ac:dyDescent="0.2">
      <c r="A13" s="4">
        <v>12</v>
      </c>
      <c r="B13" s="4" t="s">
        <v>24</v>
      </c>
      <c r="C13" s="9">
        <v>9.7880389999999995</v>
      </c>
      <c r="D13" s="9">
        <v>12.228911999999999</v>
      </c>
      <c r="E13" s="9">
        <f t="shared" si="0"/>
        <v>1.2493730358042097</v>
      </c>
      <c r="F13" s="4">
        <f>_xlfn.RANK.EQ(E13,$E$2:$E$1001,1)+COUNTIF($E$2:E13,E13)-1</f>
        <v>841</v>
      </c>
      <c r="G13" s="4" t="str">
        <f>IF(F13&lt;=Summary!$B$2,"Front","Back")</f>
        <v>Back</v>
      </c>
      <c r="H13" s="4">
        <v>56</v>
      </c>
      <c r="I13" s="4" t="str">
        <f>IF(H13&lt;=Summary!$B$2,"Front","Back")</f>
        <v>Front</v>
      </c>
      <c r="J13" s="9">
        <f t="shared" si="1"/>
        <v>0</v>
      </c>
      <c r="K13" s="9">
        <f t="shared" si="2"/>
        <v>12.228911999999999</v>
      </c>
      <c r="L13" s="9">
        <f t="shared" si="3"/>
        <v>9.7880389999999995</v>
      </c>
      <c r="M13" s="9">
        <f t="shared" si="4"/>
        <v>0</v>
      </c>
      <c r="N13" s="9">
        <v>9.6386880000000001</v>
      </c>
      <c r="O13" s="9">
        <v>12.378263</v>
      </c>
      <c r="P13" s="9">
        <f t="shared" si="5"/>
        <v>1.2842269611797787</v>
      </c>
      <c r="Q13" s="4">
        <f>_xlfn.RANK.EQ(P13,$P$2:$P$1001,1)+COUNTIF($P$2:P13,P13)-1</f>
        <v>877</v>
      </c>
      <c r="R13" s="4" t="str">
        <f>IF(Q13&lt;=Summary!$B$20,"Front","Back")</f>
        <v>Back</v>
      </c>
      <c r="S13" s="9">
        <f t="shared" si="6"/>
        <v>0</v>
      </c>
      <c r="T13" s="9">
        <f t="shared" si="7"/>
        <v>12.378263</v>
      </c>
    </row>
    <row r="14" spans="1:20" x14ac:dyDescent="0.2">
      <c r="A14" s="4">
        <v>13</v>
      </c>
      <c r="B14" s="4" t="s">
        <v>24</v>
      </c>
      <c r="C14" s="9">
        <v>11.061448</v>
      </c>
      <c r="D14" s="9">
        <v>10.140152</v>
      </c>
      <c r="E14" s="9">
        <f t="shared" si="0"/>
        <v>0.91671108520331157</v>
      </c>
      <c r="F14" s="4">
        <f>_xlfn.RANK.EQ(E14,$E$2:$E$1001,1)+COUNTIF($E$2:E14,E14)-1</f>
        <v>340</v>
      </c>
      <c r="G14" s="4" t="str">
        <f>IF(F14&lt;=Summary!$B$2,"Front","Back")</f>
        <v>Front</v>
      </c>
      <c r="H14" s="4">
        <v>897</v>
      </c>
      <c r="I14" s="4" t="str">
        <f>IF(H14&lt;=Summary!$B$2,"Front","Back")</f>
        <v>Back</v>
      </c>
      <c r="J14" s="9">
        <f t="shared" si="1"/>
        <v>11.061448</v>
      </c>
      <c r="K14" s="9">
        <f t="shared" si="2"/>
        <v>0</v>
      </c>
      <c r="L14" s="9">
        <f t="shared" si="3"/>
        <v>0</v>
      </c>
      <c r="M14" s="9">
        <f t="shared" si="4"/>
        <v>10.140152</v>
      </c>
      <c r="N14" s="9">
        <v>10.912096999999999</v>
      </c>
      <c r="O14" s="9">
        <v>10.289503</v>
      </c>
      <c r="P14" s="9">
        <f t="shared" si="5"/>
        <v>0.94294460542277081</v>
      </c>
      <c r="Q14" s="4">
        <f>_xlfn.RANK.EQ(P14,$P$2:$P$1001,1)+COUNTIF($P$2:P14,P14)-1</f>
        <v>385</v>
      </c>
      <c r="R14" s="4" t="str">
        <f>IF(Q14&lt;=Summary!$B$20,"Front","Back")</f>
        <v>Front</v>
      </c>
      <c r="S14" s="9">
        <f t="shared" si="6"/>
        <v>10.912096999999999</v>
      </c>
      <c r="T14" s="9">
        <f t="shared" si="7"/>
        <v>0</v>
      </c>
    </row>
    <row r="15" spans="1:20" x14ac:dyDescent="0.2">
      <c r="A15" s="4">
        <v>14</v>
      </c>
      <c r="B15" s="4" t="s">
        <v>24</v>
      </c>
      <c r="C15" s="9">
        <v>10.329715</v>
      </c>
      <c r="D15" s="9">
        <v>11.027346</v>
      </c>
      <c r="E15" s="9">
        <f t="shared" si="0"/>
        <v>1.0675363260264199</v>
      </c>
      <c r="F15" s="4">
        <f>_xlfn.RANK.EQ(E15,$E$2:$E$1001,1)+COUNTIF($E$2:E15,E15)-1</f>
        <v>605</v>
      </c>
      <c r="G15" s="4" t="str">
        <f>IF(F15&lt;=Summary!$B$2,"Front","Back")</f>
        <v>Back</v>
      </c>
      <c r="H15" s="4">
        <v>302</v>
      </c>
      <c r="I15" s="4" t="str">
        <f>IF(H15&lt;=Summary!$B$2,"Front","Back")</f>
        <v>Front</v>
      </c>
      <c r="J15" s="9">
        <f t="shared" si="1"/>
        <v>0</v>
      </c>
      <c r="K15" s="9">
        <f t="shared" si="2"/>
        <v>11.027346</v>
      </c>
      <c r="L15" s="9">
        <f t="shared" si="3"/>
        <v>10.329715</v>
      </c>
      <c r="M15" s="9">
        <f t="shared" si="4"/>
        <v>0</v>
      </c>
      <c r="N15" s="9">
        <v>10.180364000000001</v>
      </c>
      <c r="O15" s="9">
        <v>11.176697000000001</v>
      </c>
      <c r="P15" s="9">
        <f t="shared" si="5"/>
        <v>1.0978681115920805</v>
      </c>
      <c r="Q15" s="4">
        <f>_xlfn.RANK.EQ(P15,$P$2:$P$1001,1)+COUNTIF($P$2:P15,P15)-1</f>
        <v>659</v>
      </c>
      <c r="R15" s="4" t="str">
        <f>IF(Q15&lt;=Summary!$B$20,"Front","Back")</f>
        <v>Back</v>
      </c>
      <c r="S15" s="9">
        <f t="shared" si="6"/>
        <v>0</v>
      </c>
      <c r="T15" s="9">
        <f t="shared" si="7"/>
        <v>11.176697000000001</v>
      </c>
    </row>
    <row r="16" spans="1:20" x14ac:dyDescent="0.2">
      <c r="A16" s="4">
        <v>15</v>
      </c>
      <c r="B16" s="4" t="s">
        <v>24</v>
      </c>
      <c r="C16" s="9">
        <v>9.1452869999999997</v>
      </c>
      <c r="D16" s="9">
        <v>7.7632339999999997</v>
      </c>
      <c r="E16" s="9">
        <f t="shared" si="0"/>
        <v>0.84887811612691866</v>
      </c>
      <c r="F16" s="4">
        <f>_xlfn.RANK.EQ(E16,$E$2:$E$1001,1)+COUNTIF($E$2:E16,E16)-1</f>
        <v>218</v>
      </c>
      <c r="G16" s="4" t="str">
        <f>IF(F16&lt;=Summary!$B$2,"Front","Back")</f>
        <v>Front</v>
      </c>
      <c r="H16" s="4">
        <v>667</v>
      </c>
      <c r="I16" s="4" t="str">
        <f>IF(H16&lt;=Summary!$B$2,"Front","Back")</f>
        <v>Back</v>
      </c>
      <c r="J16" s="9">
        <f t="shared" si="1"/>
        <v>9.1452869999999997</v>
      </c>
      <c r="K16" s="9">
        <f t="shared" si="2"/>
        <v>0</v>
      </c>
      <c r="L16" s="9">
        <f t="shared" si="3"/>
        <v>0</v>
      </c>
      <c r="M16" s="9">
        <f t="shared" si="4"/>
        <v>7.7632339999999997</v>
      </c>
      <c r="N16" s="9">
        <v>8.9959360000000004</v>
      </c>
      <c r="O16" s="9">
        <v>7.912585</v>
      </c>
      <c r="P16" s="9">
        <f t="shared" si="5"/>
        <v>0.87957328731551665</v>
      </c>
      <c r="Q16" s="4">
        <f>_xlfn.RANK.EQ(P16,$P$2:$P$1001,1)+COUNTIF($P$2:P16,P16)-1</f>
        <v>269</v>
      </c>
      <c r="R16" s="4" t="str">
        <f>IF(Q16&lt;=Summary!$B$20,"Front","Back")</f>
        <v>Front</v>
      </c>
      <c r="S16" s="9">
        <f t="shared" si="6"/>
        <v>8.9959360000000004</v>
      </c>
      <c r="T16" s="9">
        <f t="shared" si="7"/>
        <v>0</v>
      </c>
    </row>
    <row r="17" spans="1:20" x14ac:dyDescent="0.2">
      <c r="A17" s="4">
        <v>16</v>
      </c>
      <c r="B17" s="4" t="s">
        <v>24</v>
      </c>
      <c r="C17" s="9">
        <v>9.3607370000000003</v>
      </c>
      <c r="D17" s="9">
        <v>9.7609110000000001</v>
      </c>
      <c r="E17" s="9">
        <f t="shared" si="0"/>
        <v>1.0427502663518908</v>
      </c>
      <c r="F17" s="4">
        <f>_xlfn.RANK.EQ(E17,$E$2:$E$1001,1)+COUNTIF($E$2:E17,E17)-1</f>
        <v>565</v>
      </c>
      <c r="G17" s="4" t="str">
        <f>IF(F17&lt;=Summary!$B$2,"Front","Back")</f>
        <v>Back</v>
      </c>
      <c r="H17" s="4">
        <v>617</v>
      </c>
      <c r="I17" s="4" t="str">
        <f>IF(H17&lt;=Summary!$B$2,"Front","Back")</f>
        <v>Back</v>
      </c>
      <c r="J17" s="9">
        <f t="shared" si="1"/>
        <v>0</v>
      </c>
      <c r="K17" s="9">
        <f t="shared" si="2"/>
        <v>9.7609110000000001</v>
      </c>
      <c r="L17" s="9">
        <f t="shared" si="3"/>
        <v>0</v>
      </c>
      <c r="M17" s="9">
        <f t="shared" si="4"/>
        <v>9.7609110000000001</v>
      </c>
      <c r="N17" s="9">
        <v>9.2113859999999992</v>
      </c>
      <c r="O17" s="9">
        <v>9.9102619999999995</v>
      </c>
      <c r="P17" s="9">
        <f t="shared" si="5"/>
        <v>1.0758708841427338</v>
      </c>
      <c r="Q17" s="4">
        <f>_xlfn.RANK.EQ(P17,$P$2:$P$1001,1)+COUNTIF($P$2:P17,P17)-1</f>
        <v>626</v>
      </c>
      <c r="R17" s="4" t="str">
        <f>IF(Q17&lt;=Summary!$B$20,"Front","Back")</f>
        <v>Back</v>
      </c>
      <c r="S17" s="9">
        <f t="shared" si="6"/>
        <v>0</v>
      </c>
      <c r="T17" s="9">
        <f t="shared" si="7"/>
        <v>9.9102619999999995</v>
      </c>
    </row>
    <row r="18" spans="1:20" x14ac:dyDescent="0.2">
      <c r="A18" s="4">
        <v>17</v>
      </c>
      <c r="B18" s="4" t="s">
        <v>24</v>
      </c>
      <c r="C18" s="9">
        <v>14.410074</v>
      </c>
      <c r="D18" s="9">
        <v>13.297333</v>
      </c>
      <c r="E18" s="9">
        <f t="shared" si="0"/>
        <v>0.92278034103086493</v>
      </c>
      <c r="F18" s="4">
        <f>_xlfn.RANK.EQ(E18,$E$2:$E$1001,1)+COUNTIF($E$2:E18,E18)-1</f>
        <v>349</v>
      </c>
      <c r="G18" s="4" t="str">
        <f>IF(F18&lt;=Summary!$B$2,"Front","Back")</f>
        <v>Front</v>
      </c>
      <c r="H18" s="4">
        <v>658</v>
      </c>
      <c r="I18" s="4" t="str">
        <f>IF(H18&lt;=Summary!$B$2,"Front","Back")</f>
        <v>Back</v>
      </c>
      <c r="J18" s="9">
        <f t="shared" si="1"/>
        <v>14.410074</v>
      </c>
      <c r="K18" s="9">
        <f t="shared" si="2"/>
        <v>0</v>
      </c>
      <c r="L18" s="9">
        <f t="shared" si="3"/>
        <v>0</v>
      </c>
      <c r="M18" s="9">
        <f t="shared" si="4"/>
        <v>13.297333</v>
      </c>
      <c r="N18" s="9">
        <v>14.260723</v>
      </c>
      <c r="O18" s="9">
        <v>13.446683999999999</v>
      </c>
      <c r="P18" s="9">
        <f t="shared" si="5"/>
        <v>0.94291741028838427</v>
      </c>
      <c r="Q18" s="4">
        <f>_xlfn.RANK.EQ(P18,$P$2:$P$1001,1)+COUNTIF($P$2:P18,P18)-1</f>
        <v>384</v>
      </c>
      <c r="R18" s="4" t="str">
        <f>IF(Q18&lt;=Summary!$B$20,"Front","Back")</f>
        <v>Front</v>
      </c>
      <c r="S18" s="9">
        <f t="shared" si="6"/>
        <v>14.260723</v>
      </c>
      <c r="T18" s="9">
        <f t="shared" si="7"/>
        <v>0</v>
      </c>
    </row>
    <row r="19" spans="1:20" x14ac:dyDescent="0.2">
      <c r="A19" s="4">
        <v>18</v>
      </c>
      <c r="B19" s="4" t="s">
        <v>24</v>
      </c>
      <c r="C19" s="9">
        <v>9.2139009999999999</v>
      </c>
      <c r="D19" s="9">
        <v>8.0607509999999998</v>
      </c>
      <c r="E19" s="9">
        <f t="shared" si="0"/>
        <v>0.8748467125922017</v>
      </c>
      <c r="F19" s="4">
        <f>_xlfn.RANK.EQ(E19,$E$2:$E$1001,1)+COUNTIF($E$2:E19,E19)-1</f>
        <v>261</v>
      </c>
      <c r="G19" s="4" t="str">
        <f>IF(F19&lt;=Summary!$B$2,"Front","Back")</f>
        <v>Front</v>
      </c>
      <c r="H19" s="4">
        <v>339</v>
      </c>
      <c r="I19" s="4" t="str">
        <f>IF(H19&lt;=Summary!$B$2,"Front","Back")</f>
        <v>Front</v>
      </c>
      <c r="J19" s="9">
        <f t="shared" si="1"/>
        <v>9.2139009999999999</v>
      </c>
      <c r="K19" s="9">
        <f t="shared" si="2"/>
        <v>0</v>
      </c>
      <c r="L19" s="9">
        <f t="shared" si="3"/>
        <v>9.2139009999999999</v>
      </c>
      <c r="M19" s="9">
        <f t="shared" si="4"/>
        <v>0</v>
      </c>
      <c r="N19" s="9">
        <v>9.0645500000000006</v>
      </c>
      <c r="O19" s="9">
        <v>8.2101019999999991</v>
      </c>
      <c r="P19" s="9">
        <f t="shared" si="5"/>
        <v>0.905737405607559</v>
      </c>
      <c r="Q19" s="4">
        <f>_xlfn.RANK.EQ(P19,$P$2:$P$1001,1)+COUNTIF($P$2:P19,P19)-1</f>
        <v>318</v>
      </c>
      <c r="R19" s="4" t="str">
        <f>IF(Q19&lt;=Summary!$B$20,"Front","Back")</f>
        <v>Front</v>
      </c>
      <c r="S19" s="9">
        <f t="shared" si="6"/>
        <v>9.0645500000000006</v>
      </c>
      <c r="T19" s="9">
        <f t="shared" si="7"/>
        <v>0</v>
      </c>
    </row>
    <row r="20" spans="1:20" x14ac:dyDescent="0.2">
      <c r="A20" s="4">
        <v>19</v>
      </c>
      <c r="B20" s="4" t="s">
        <v>24</v>
      </c>
      <c r="C20" s="9">
        <v>11.549882</v>
      </c>
      <c r="D20" s="9">
        <v>7.2305440000000001</v>
      </c>
      <c r="E20" s="9">
        <f t="shared" si="0"/>
        <v>0.62602752132013129</v>
      </c>
      <c r="F20" s="4">
        <f>_xlfn.RANK.EQ(E20,$E$2:$E$1001,1)+COUNTIF($E$2:E20,E20)-1</f>
        <v>26</v>
      </c>
      <c r="G20" s="4" t="str">
        <f>IF(F20&lt;=Summary!$B$2,"Front","Back")</f>
        <v>Front</v>
      </c>
      <c r="H20" s="4">
        <v>720</v>
      </c>
      <c r="I20" s="4" t="str">
        <f>IF(H20&lt;=Summary!$B$2,"Front","Back")</f>
        <v>Back</v>
      </c>
      <c r="J20" s="9">
        <f t="shared" si="1"/>
        <v>11.549882</v>
      </c>
      <c r="K20" s="9">
        <f t="shared" si="2"/>
        <v>0</v>
      </c>
      <c r="L20" s="9">
        <f t="shared" si="3"/>
        <v>0</v>
      </c>
      <c r="M20" s="9">
        <f t="shared" si="4"/>
        <v>7.2305440000000001</v>
      </c>
      <c r="N20" s="9">
        <v>11.400531000000001</v>
      </c>
      <c r="O20" s="9">
        <v>7.3798950000000003</v>
      </c>
      <c r="P20" s="9">
        <f t="shared" si="5"/>
        <v>0.64732905862016421</v>
      </c>
      <c r="Q20" s="4">
        <f>_xlfn.RANK.EQ(P20,$P$2:$P$1001,1)+COUNTIF($P$2:P20,P20)-1</f>
        <v>30</v>
      </c>
      <c r="R20" s="4" t="str">
        <f>IF(Q20&lt;=Summary!$B$20,"Front","Back")</f>
        <v>Front</v>
      </c>
      <c r="S20" s="9">
        <f t="shared" si="6"/>
        <v>11.400531000000001</v>
      </c>
      <c r="T20" s="9">
        <f t="shared" si="7"/>
        <v>0</v>
      </c>
    </row>
    <row r="21" spans="1:20" x14ac:dyDescent="0.2">
      <c r="A21" s="4">
        <v>20</v>
      </c>
      <c r="B21" s="4" t="s">
        <v>24</v>
      </c>
      <c r="C21" s="9">
        <v>9.99146</v>
      </c>
      <c r="D21" s="9">
        <v>11.908530000000001</v>
      </c>
      <c r="E21" s="9">
        <f t="shared" si="0"/>
        <v>1.1918708577124866</v>
      </c>
      <c r="F21" s="4">
        <f>_xlfn.RANK.EQ(E21,$E$2:$E$1001,1)+COUNTIF($E$2:E21,E21)-1</f>
        <v>780</v>
      </c>
      <c r="G21" s="4" t="str">
        <f>IF(F21&lt;=Summary!$B$2,"Front","Back")</f>
        <v>Back</v>
      </c>
      <c r="H21" s="4">
        <v>336</v>
      </c>
      <c r="I21" s="4" t="str">
        <f>IF(H21&lt;=Summary!$B$2,"Front","Back")</f>
        <v>Front</v>
      </c>
      <c r="J21" s="9">
        <f t="shared" si="1"/>
        <v>0</v>
      </c>
      <c r="K21" s="9">
        <f t="shared" si="2"/>
        <v>11.908530000000001</v>
      </c>
      <c r="L21" s="9">
        <f t="shared" si="3"/>
        <v>9.99146</v>
      </c>
      <c r="M21" s="9">
        <f t="shared" si="4"/>
        <v>0</v>
      </c>
      <c r="N21" s="9">
        <v>9.8421090000000007</v>
      </c>
      <c r="O21" s="9">
        <v>12.057881</v>
      </c>
      <c r="P21" s="9">
        <f t="shared" si="5"/>
        <v>1.2251318289606423</v>
      </c>
      <c r="Q21" s="4">
        <f>_xlfn.RANK.EQ(P21,$P$2:$P$1001,1)+COUNTIF($P$2:P21,P21)-1</f>
        <v>818</v>
      </c>
      <c r="R21" s="4" t="str">
        <f>IF(Q21&lt;=Summary!$B$20,"Front","Back")</f>
        <v>Back</v>
      </c>
      <c r="S21" s="9">
        <f t="shared" si="6"/>
        <v>0</v>
      </c>
      <c r="T21" s="9">
        <f t="shared" si="7"/>
        <v>12.057881</v>
      </c>
    </row>
    <row r="22" spans="1:20" x14ac:dyDescent="0.2">
      <c r="A22" s="4">
        <v>21</v>
      </c>
      <c r="B22" s="4" t="s">
        <v>24</v>
      </c>
      <c r="C22" s="9">
        <v>9.8156029999999994</v>
      </c>
      <c r="D22" s="9">
        <v>8.4535020000000003</v>
      </c>
      <c r="E22" s="9">
        <f t="shared" si="0"/>
        <v>0.86123104204601597</v>
      </c>
      <c r="F22" s="4">
        <f>_xlfn.RANK.EQ(E22,$E$2:$E$1001,1)+COUNTIF($E$2:E22,E22)-1</f>
        <v>241</v>
      </c>
      <c r="G22" s="4" t="str">
        <f>IF(F22&lt;=Summary!$B$2,"Front","Back")</f>
        <v>Front</v>
      </c>
      <c r="H22" s="4">
        <v>342</v>
      </c>
      <c r="I22" s="4" t="str">
        <f>IF(H22&lt;=Summary!$B$2,"Front","Back")</f>
        <v>Front</v>
      </c>
      <c r="J22" s="9">
        <f t="shared" si="1"/>
        <v>9.8156029999999994</v>
      </c>
      <c r="K22" s="9">
        <f t="shared" si="2"/>
        <v>0</v>
      </c>
      <c r="L22" s="9">
        <f t="shared" si="3"/>
        <v>9.8156029999999994</v>
      </c>
      <c r="M22" s="9">
        <f t="shared" si="4"/>
        <v>0</v>
      </c>
      <c r="N22" s="9">
        <v>9.6662520000000001</v>
      </c>
      <c r="O22" s="9">
        <v>8.6028529999999996</v>
      </c>
      <c r="P22" s="9">
        <f t="shared" si="5"/>
        <v>0.88998848778202755</v>
      </c>
      <c r="Q22" s="4">
        <f>_xlfn.RANK.EQ(P22,$P$2:$P$1001,1)+COUNTIF($P$2:P22,P22)-1</f>
        <v>291</v>
      </c>
      <c r="R22" s="4" t="str">
        <f>IF(Q22&lt;=Summary!$B$20,"Front","Back")</f>
        <v>Front</v>
      </c>
      <c r="S22" s="9">
        <f t="shared" si="6"/>
        <v>9.6662520000000001</v>
      </c>
      <c r="T22" s="9">
        <f t="shared" si="7"/>
        <v>0</v>
      </c>
    </row>
    <row r="23" spans="1:20" x14ac:dyDescent="0.2">
      <c r="A23" s="4">
        <v>22</v>
      </c>
      <c r="B23" s="4" t="s">
        <v>24</v>
      </c>
      <c r="C23" s="9">
        <v>9.25441</v>
      </c>
      <c r="D23" s="9">
        <v>11.419644999999999</v>
      </c>
      <c r="E23" s="9">
        <f t="shared" si="0"/>
        <v>1.2339679136757502</v>
      </c>
      <c r="F23" s="4">
        <f>_xlfn.RANK.EQ(E23,$E$2:$E$1001,1)+COUNTIF($E$2:E23,E23)-1</f>
        <v>829</v>
      </c>
      <c r="G23" s="4" t="str">
        <f>IF(F23&lt;=Summary!$B$2,"Front","Back")</f>
        <v>Back</v>
      </c>
      <c r="H23" s="4">
        <v>278</v>
      </c>
      <c r="I23" s="4" t="str">
        <f>IF(H23&lt;=Summary!$B$2,"Front","Back")</f>
        <v>Front</v>
      </c>
      <c r="J23" s="9">
        <f t="shared" si="1"/>
        <v>0</v>
      </c>
      <c r="K23" s="9">
        <f t="shared" si="2"/>
        <v>11.419644999999999</v>
      </c>
      <c r="L23" s="9">
        <f t="shared" si="3"/>
        <v>9.25441</v>
      </c>
      <c r="M23" s="9">
        <f t="shared" si="4"/>
        <v>0</v>
      </c>
      <c r="N23" s="9">
        <v>9.1050590000000007</v>
      </c>
      <c r="O23" s="9">
        <v>11.568996</v>
      </c>
      <c r="P23" s="9">
        <f t="shared" si="5"/>
        <v>1.2706118653377205</v>
      </c>
      <c r="Q23" s="4">
        <f>_xlfn.RANK.EQ(P23,$P$2:$P$1001,1)+COUNTIF($P$2:P23,P23)-1</f>
        <v>865</v>
      </c>
      <c r="R23" s="4" t="str">
        <f>IF(Q23&lt;=Summary!$B$20,"Front","Back")</f>
        <v>Back</v>
      </c>
      <c r="S23" s="9">
        <f t="shared" si="6"/>
        <v>0</v>
      </c>
      <c r="T23" s="9">
        <f t="shared" si="7"/>
        <v>11.568996</v>
      </c>
    </row>
    <row r="24" spans="1:20" x14ac:dyDescent="0.2">
      <c r="A24" s="4">
        <v>23</v>
      </c>
      <c r="B24" s="4" t="s">
        <v>24</v>
      </c>
      <c r="C24" s="9">
        <v>10.338851</v>
      </c>
      <c r="D24" s="9">
        <v>6.284186</v>
      </c>
      <c r="E24" s="9">
        <f t="shared" si="0"/>
        <v>0.60782247466377071</v>
      </c>
      <c r="F24" s="4">
        <f>_xlfn.RANK.EQ(E24,$E$2:$E$1001,1)+COUNTIF($E$2:E24,E24)-1</f>
        <v>19</v>
      </c>
      <c r="G24" s="4" t="str">
        <f>IF(F24&lt;=Summary!$B$2,"Front","Back")</f>
        <v>Front</v>
      </c>
      <c r="H24" s="4">
        <v>44</v>
      </c>
      <c r="I24" s="4" t="str">
        <f>IF(H24&lt;=Summary!$B$2,"Front","Back")</f>
        <v>Front</v>
      </c>
      <c r="J24" s="9">
        <f t="shared" si="1"/>
        <v>10.338851</v>
      </c>
      <c r="K24" s="9">
        <f t="shared" si="2"/>
        <v>0</v>
      </c>
      <c r="L24" s="9">
        <f t="shared" si="3"/>
        <v>10.338851</v>
      </c>
      <c r="M24" s="9">
        <f t="shared" si="4"/>
        <v>0</v>
      </c>
      <c r="N24" s="9">
        <v>10.189500000000001</v>
      </c>
      <c r="O24" s="9">
        <v>6.4335370000000003</v>
      </c>
      <c r="P24" s="9">
        <f t="shared" si="5"/>
        <v>0.63138888071053534</v>
      </c>
      <c r="Q24" s="4">
        <f>_xlfn.RANK.EQ(P24,$P$2:$P$1001,1)+COUNTIF($P$2:P24,P24)-1</f>
        <v>20</v>
      </c>
      <c r="R24" s="4" t="str">
        <f>IF(Q24&lt;=Summary!$B$20,"Front","Back")</f>
        <v>Front</v>
      </c>
      <c r="S24" s="9">
        <f t="shared" si="6"/>
        <v>10.189500000000001</v>
      </c>
      <c r="T24" s="9">
        <f t="shared" si="7"/>
        <v>0</v>
      </c>
    </row>
    <row r="25" spans="1:20" x14ac:dyDescent="0.2">
      <c r="A25" s="4">
        <v>24</v>
      </c>
      <c r="B25" s="4" t="s">
        <v>24</v>
      </c>
      <c r="C25" s="9">
        <v>10.95406</v>
      </c>
      <c r="D25" s="9">
        <v>9.1307639999999992</v>
      </c>
      <c r="E25" s="9">
        <f t="shared" si="0"/>
        <v>0.83355066523279941</v>
      </c>
      <c r="F25" s="4">
        <f>_xlfn.RANK.EQ(E25,$E$2:$E$1001,1)+COUNTIF($E$2:E25,E25)-1</f>
        <v>194</v>
      </c>
      <c r="G25" s="4" t="str">
        <f>IF(F25&lt;=Summary!$B$2,"Front","Back")</f>
        <v>Front</v>
      </c>
      <c r="H25" s="4">
        <v>116</v>
      </c>
      <c r="I25" s="4" t="str">
        <f>IF(H25&lt;=Summary!$B$2,"Front","Back")</f>
        <v>Front</v>
      </c>
      <c r="J25" s="9">
        <f t="shared" si="1"/>
        <v>10.95406</v>
      </c>
      <c r="K25" s="9">
        <f t="shared" si="2"/>
        <v>0</v>
      </c>
      <c r="L25" s="9">
        <f t="shared" si="3"/>
        <v>10.95406</v>
      </c>
      <c r="M25" s="9">
        <f t="shared" si="4"/>
        <v>0</v>
      </c>
      <c r="N25" s="9">
        <v>10.804709000000001</v>
      </c>
      <c r="O25" s="9">
        <v>9.2801150000000003</v>
      </c>
      <c r="P25" s="9">
        <f t="shared" si="5"/>
        <v>0.85889541310182438</v>
      </c>
      <c r="Q25" s="4">
        <f>_xlfn.RANK.EQ(P25,$P$2:$P$1001,1)+COUNTIF($P$2:P25,P25)-1</f>
        <v>235</v>
      </c>
      <c r="R25" s="4" t="str">
        <f>IF(Q25&lt;=Summary!$B$20,"Front","Back")</f>
        <v>Front</v>
      </c>
      <c r="S25" s="9">
        <f t="shared" si="6"/>
        <v>10.804709000000001</v>
      </c>
      <c r="T25" s="9">
        <f t="shared" si="7"/>
        <v>0</v>
      </c>
    </row>
    <row r="26" spans="1:20" x14ac:dyDescent="0.2">
      <c r="A26" s="4">
        <v>25</v>
      </c>
      <c r="B26" s="4" t="s">
        <v>24</v>
      </c>
      <c r="C26" s="9">
        <v>9.2914849999999998</v>
      </c>
      <c r="D26" s="9">
        <v>7.818333</v>
      </c>
      <c r="E26" s="9">
        <f t="shared" si="0"/>
        <v>0.84145139339944053</v>
      </c>
      <c r="F26" s="4">
        <f>_xlfn.RANK.EQ(E26,$E$2:$E$1001,1)+COUNTIF($E$2:E26,E26)-1</f>
        <v>209</v>
      </c>
      <c r="G26" s="4" t="str">
        <f>IF(F26&lt;=Summary!$B$2,"Front","Back")</f>
        <v>Front</v>
      </c>
      <c r="H26" s="4">
        <v>944</v>
      </c>
      <c r="I26" s="4" t="str">
        <f>IF(H26&lt;=Summary!$B$2,"Front","Back")</f>
        <v>Back</v>
      </c>
      <c r="J26" s="9">
        <f t="shared" si="1"/>
        <v>9.2914849999999998</v>
      </c>
      <c r="K26" s="9">
        <f t="shared" si="2"/>
        <v>0</v>
      </c>
      <c r="L26" s="9">
        <f t="shared" si="3"/>
        <v>0</v>
      </c>
      <c r="M26" s="9">
        <f t="shared" si="4"/>
        <v>7.818333</v>
      </c>
      <c r="N26" s="9">
        <v>9.1421340000000004</v>
      </c>
      <c r="O26" s="9">
        <v>7.9676840000000002</v>
      </c>
      <c r="P26" s="9">
        <f t="shared" si="5"/>
        <v>0.87153437042161053</v>
      </c>
      <c r="Q26" s="4">
        <f>_xlfn.RANK.EQ(P26,$P$2:$P$1001,1)+COUNTIF($P$2:P26,P26)-1</f>
        <v>253</v>
      </c>
      <c r="R26" s="4" t="str">
        <f>IF(Q26&lt;=Summary!$B$20,"Front","Back")</f>
        <v>Front</v>
      </c>
      <c r="S26" s="9">
        <f t="shared" si="6"/>
        <v>9.1421340000000004</v>
      </c>
      <c r="T26" s="9">
        <f t="shared" si="7"/>
        <v>0</v>
      </c>
    </row>
    <row r="27" spans="1:20" x14ac:dyDescent="0.2">
      <c r="A27" s="4">
        <v>26</v>
      </c>
      <c r="B27" s="4" t="s">
        <v>24</v>
      </c>
      <c r="C27" s="9">
        <v>8.8894590000000004</v>
      </c>
      <c r="D27" s="9">
        <v>10.965384</v>
      </c>
      <c r="E27" s="9">
        <f t="shared" si="0"/>
        <v>1.2335265846886745</v>
      </c>
      <c r="F27" s="4">
        <f>_xlfn.RANK.EQ(E27,$E$2:$E$1001,1)+COUNTIF($E$2:E27,E27)-1</f>
        <v>828</v>
      </c>
      <c r="G27" s="4" t="str">
        <f>IF(F27&lt;=Summary!$B$2,"Front","Back")</f>
        <v>Back</v>
      </c>
      <c r="H27" s="4">
        <v>758</v>
      </c>
      <c r="I27" s="4" t="str">
        <f>IF(H27&lt;=Summary!$B$2,"Front","Back")</f>
        <v>Back</v>
      </c>
      <c r="J27" s="9">
        <f t="shared" si="1"/>
        <v>0</v>
      </c>
      <c r="K27" s="9">
        <f t="shared" si="2"/>
        <v>10.965384</v>
      </c>
      <c r="L27" s="9">
        <f t="shared" si="3"/>
        <v>0</v>
      </c>
      <c r="M27" s="9">
        <f t="shared" si="4"/>
        <v>10.965384</v>
      </c>
      <c r="N27" s="9">
        <v>8.7401079999999993</v>
      </c>
      <c r="O27" s="9">
        <v>11.114735</v>
      </c>
      <c r="P27" s="9">
        <f t="shared" si="5"/>
        <v>1.2716930957832557</v>
      </c>
      <c r="Q27" s="4">
        <f>_xlfn.RANK.EQ(P27,$P$2:$P$1001,1)+COUNTIF($P$2:P27,P27)-1</f>
        <v>867</v>
      </c>
      <c r="R27" s="4" t="str">
        <f>IF(Q27&lt;=Summary!$B$20,"Front","Back")</f>
        <v>Back</v>
      </c>
      <c r="S27" s="9">
        <f t="shared" si="6"/>
        <v>0</v>
      </c>
      <c r="T27" s="9">
        <f t="shared" si="7"/>
        <v>11.114735</v>
      </c>
    </row>
    <row r="28" spans="1:20" x14ac:dyDescent="0.2">
      <c r="A28" s="4">
        <v>27</v>
      </c>
      <c r="B28" s="4" t="s">
        <v>24</v>
      </c>
      <c r="C28" s="9">
        <v>12.145951</v>
      </c>
      <c r="D28" s="9">
        <v>10.716589000000001</v>
      </c>
      <c r="E28" s="9">
        <f t="shared" si="0"/>
        <v>0.88231781932925635</v>
      </c>
      <c r="F28" s="4">
        <f>_xlfn.RANK.EQ(E28,$E$2:$E$1001,1)+COUNTIF($E$2:E28,E28)-1</f>
        <v>276</v>
      </c>
      <c r="G28" s="4" t="str">
        <f>IF(F28&lt;=Summary!$B$2,"Front","Back")</f>
        <v>Front</v>
      </c>
      <c r="H28" s="4">
        <v>136</v>
      </c>
      <c r="I28" s="4" t="str">
        <f>IF(H28&lt;=Summary!$B$2,"Front","Back")</f>
        <v>Front</v>
      </c>
      <c r="J28" s="9">
        <f t="shared" si="1"/>
        <v>12.145951</v>
      </c>
      <c r="K28" s="9">
        <f t="shared" si="2"/>
        <v>0</v>
      </c>
      <c r="L28" s="9">
        <f t="shared" si="3"/>
        <v>12.145951</v>
      </c>
      <c r="M28" s="9">
        <f t="shared" si="4"/>
        <v>0</v>
      </c>
      <c r="N28" s="9">
        <v>11.996600000000001</v>
      </c>
      <c r="O28" s="9">
        <v>10.86594</v>
      </c>
      <c r="P28" s="9">
        <f t="shared" si="5"/>
        <v>0.90575162962839462</v>
      </c>
      <c r="Q28" s="4">
        <f>_xlfn.RANK.EQ(P28,$P$2:$P$1001,1)+COUNTIF($P$2:P28,P28)-1</f>
        <v>319</v>
      </c>
      <c r="R28" s="4" t="str">
        <f>IF(Q28&lt;=Summary!$B$20,"Front","Back")</f>
        <v>Front</v>
      </c>
      <c r="S28" s="9">
        <f t="shared" si="6"/>
        <v>11.996600000000001</v>
      </c>
      <c r="T28" s="9">
        <f t="shared" si="7"/>
        <v>0</v>
      </c>
    </row>
    <row r="29" spans="1:20" x14ac:dyDescent="0.2">
      <c r="A29" s="4">
        <v>28</v>
      </c>
      <c r="B29" s="4" t="s">
        <v>24</v>
      </c>
      <c r="C29" s="9">
        <v>8.7391400000000008</v>
      </c>
      <c r="D29" s="9">
        <v>9.9717959999999994</v>
      </c>
      <c r="E29" s="9">
        <f t="shared" si="0"/>
        <v>1.1410500346716037</v>
      </c>
      <c r="F29" s="4">
        <f>_xlfn.RANK.EQ(E29,$E$2:$E$1001,1)+COUNTIF($E$2:E29,E29)-1</f>
        <v>710</v>
      </c>
      <c r="G29" s="4" t="str">
        <f>IF(F29&lt;=Summary!$B$2,"Front","Back")</f>
        <v>Back</v>
      </c>
      <c r="H29" s="4">
        <v>127</v>
      </c>
      <c r="I29" s="4" t="str">
        <f>IF(H29&lt;=Summary!$B$2,"Front","Back")</f>
        <v>Front</v>
      </c>
      <c r="J29" s="9">
        <f t="shared" si="1"/>
        <v>0</v>
      </c>
      <c r="K29" s="9">
        <f t="shared" si="2"/>
        <v>9.9717959999999994</v>
      </c>
      <c r="L29" s="9">
        <f t="shared" si="3"/>
        <v>8.7391400000000008</v>
      </c>
      <c r="M29" s="9">
        <f t="shared" si="4"/>
        <v>0</v>
      </c>
      <c r="N29" s="9">
        <v>8.5897889999999997</v>
      </c>
      <c r="O29" s="9">
        <v>10.121147000000001</v>
      </c>
      <c r="P29" s="9">
        <f t="shared" si="5"/>
        <v>1.1782765560364754</v>
      </c>
      <c r="Q29" s="4">
        <f>_xlfn.RANK.EQ(P29,$P$2:$P$1001,1)+COUNTIF($P$2:P29,P29)-1</f>
        <v>760</v>
      </c>
      <c r="R29" s="4" t="str">
        <f>IF(Q29&lt;=Summary!$B$20,"Front","Back")</f>
        <v>Back</v>
      </c>
      <c r="S29" s="9">
        <f t="shared" si="6"/>
        <v>0</v>
      </c>
      <c r="T29" s="9">
        <f t="shared" si="7"/>
        <v>10.121147000000001</v>
      </c>
    </row>
    <row r="30" spans="1:20" x14ac:dyDescent="0.2">
      <c r="A30" s="4">
        <v>29</v>
      </c>
      <c r="B30" s="4" t="s">
        <v>24</v>
      </c>
      <c r="C30" s="9">
        <v>8.2564759999999993</v>
      </c>
      <c r="D30" s="9">
        <v>7.9494920000000002</v>
      </c>
      <c r="E30" s="9">
        <f t="shared" si="0"/>
        <v>0.96281900413687405</v>
      </c>
      <c r="F30" s="4">
        <f>_xlfn.RANK.EQ(E30,$E$2:$E$1001,1)+COUNTIF($E$2:E30,E30)-1</f>
        <v>426</v>
      </c>
      <c r="G30" s="4" t="str">
        <f>IF(F30&lt;=Summary!$B$2,"Front","Back")</f>
        <v>Front</v>
      </c>
      <c r="H30" s="4">
        <v>474</v>
      </c>
      <c r="I30" s="4" t="str">
        <f>IF(H30&lt;=Summary!$B$2,"Front","Back")</f>
        <v>Front</v>
      </c>
      <c r="J30" s="9">
        <f t="shared" si="1"/>
        <v>8.2564759999999993</v>
      </c>
      <c r="K30" s="9">
        <f t="shared" si="2"/>
        <v>0</v>
      </c>
      <c r="L30" s="9">
        <f t="shared" si="3"/>
        <v>8.2564759999999993</v>
      </c>
      <c r="M30" s="9">
        <f t="shared" si="4"/>
        <v>0</v>
      </c>
      <c r="N30" s="9">
        <v>8.1071249999999999</v>
      </c>
      <c r="O30" s="9">
        <v>8.0988430000000005</v>
      </c>
      <c r="P30" s="9">
        <f t="shared" si="5"/>
        <v>0.99897842946790638</v>
      </c>
      <c r="Q30" s="4">
        <f>_xlfn.RANK.EQ(P30,$P$2:$P$1001,1)+COUNTIF($P$2:P30,P30)-1</f>
        <v>488</v>
      </c>
      <c r="R30" s="4" t="str">
        <f>IF(Q30&lt;=Summary!$B$20,"Front","Back")</f>
        <v>Front</v>
      </c>
      <c r="S30" s="9">
        <f t="shared" si="6"/>
        <v>8.1071249999999999</v>
      </c>
      <c r="T30" s="9">
        <f t="shared" si="7"/>
        <v>0</v>
      </c>
    </row>
    <row r="31" spans="1:20" x14ac:dyDescent="0.2">
      <c r="A31" s="4">
        <v>30</v>
      </c>
      <c r="B31" s="4" t="s">
        <v>24</v>
      </c>
      <c r="C31" s="9">
        <v>11.132247</v>
      </c>
      <c r="D31" s="9">
        <v>9.0538480000000003</v>
      </c>
      <c r="E31" s="9">
        <f t="shared" si="0"/>
        <v>0.81329923779089708</v>
      </c>
      <c r="F31" s="4">
        <f>_xlfn.RANK.EQ(E31,$E$2:$E$1001,1)+COUNTIF($E$2:E31,E31)-1</f>
        <v>167</v>
      </c>
      <c r="G31" s="4" t="str">
        <f>IF(F31&lt;=Summary!$B$2,"Front","Back")</f>
        <v>Front</v>
      </c>
      <c r="H31" s="4">
        <v>940</v>
      </c>
      <c r="I31" s="4" t="str">
        <f>IF(H31&lt;=Summary!$B$2,"Front","Back")</f>
        <v>Back</v>
      </c>
      <c r="J31" s="9">
        <f t="shared" si="1"/>
        <v>11.132247</v>
      </c>
      <c r="K31" s="9">
        <f t="shared" si="2"/>
        <v>0</v>
      </c>
      <c r="L31" s="9">
        <f t="shared" si="3"/>
        <v>0</v>
      </c>
      <c r="M31" s="9">
        <f t="shared" si="4"/>
        <v>9.0538480000000003</v>
      </c>
      <c r="N31" s="9">
        <v>10.982896</v>
      </c>
      <c r="O31" s="9">
        <v>9.2031989999999997</v>
      </c>
      <c r="P31" s="9">
        <f t="shared" si="5"/>
        <v>0.83795740212781766</v>
      </c>
      <c r="Q31" s="4">
        <f>_xlfn.RANK.EQ(P31,$P$2:$P$1001,1)+COUNTIF($P$2:P31,P31)-1</f>
        <v>189</v>
      </c>
      <c r="R31" s="4" t="str">
        <f>IF(Q31&lt;=Summary!$B$20,"Front","Back")</f>
        <v>Front</v>
      </c>
      <c r="S31" s="9">
        <f t="shared" si="6"/>
        <v>10.982896</v>
      </c>
      <c r="T31" s="9">
        <f t="shared" si="7"/>
        <v>0</v>
      </c>
    </row>
    <row r="32" spans="1:20" x14ac:dyDescent="0.2">
      <c r="A32" s="4">
        <v>31</v>
      </c>
      <c r="B32" s="4" t="s">
        <v>24</v>
      </c>
      <c r="C32" s="9">
        <v>6.7467439999999996</v>
      </c>
      <c r="D32" s="9">
        <v>10.944156</v>
      </c>
      <c r="E32" s="9">
        <f t="shared" si="0"/>
        <v>1.6221389161942412</v>
      </c>
      <c r="F32" s="4">
        <f>_xlfn.RANK.EQ(E32,$E$2:$E$1001,1)+COUNTIF($E$2:E32,E32)-1</f>
        <v>983</v>
      </c>
      <c r="G32" s="4" t="str">
        <f>IF(F32&lt;=Summary!$B$2,"Front","Back")</f>
        <v>Back</v>
      </c>
      <c r="H32" s="4">
        <v>840</v>
      </c>
      <c r="I32" s="4" t="str">
        <f>IF(H32&lt;=Summary!$B$2,"Front","Back")</f>
        <v>Back</v>
      </c>
      <c r="J32" s="9">
        <f t="shared" si="1"/>
        <v>0</v>
      </c>
      <c r="K32" s="9">
        <f t="shared" si="2"/>
        <v>10.944156</v>
      </c>
      <c r="L32" s="9">
        <f t="shared" si="3"/>
        <v>0</v>
      </c>
      <c r="M32" s="9">
        <f t="shared" si="4"/>
        <v>10.944156</v>
      </c>
      <c r="N32" s="9">
        <v>6.5973930000000003</v>
      </c>
      <c r="O32" s="9">
        <v>11.093507000000001</v>
      </c>
      <c r="P32" s="9">
        <f t="shared" si="5"/>
        <v>1.6814985858808169</v>
      </c>
      <c r="Q32" s="4">
        <f>_xlfn.RANK.EQ(P32,$P$2:$P$1001,1)+COUNTIF($P$2:P32,P32)-1</f>
        <v>989</v>
      </c>
      <c r="R32" s="4" t="str">
        <f>IF(Q32&lt;=Summary!$B$20,"Front","Back")</f>
        <v>Back</v>
      </c>
      <c r="S32" s="9">
        <f t="shared" si="6"/>
        <v>0</v>
      </c>
      <c r="T32" s="9">
        <f t="shared" si="7"/>
        <v>11.093507000000001</v>
      </c>
    </row>
    <row r="33" spans="1:20" x14ac:dyDescent="0.2">
      <c r="A33" s="4">
        <v>32</v>
      </c>
      <c r="B33" s="4" t="s">
        <v>24</v>
      </c>
      <c r="C33" s="9">
        <v>9.5708140000000004</v>
      </c>
      <c r="D33" s="9">
        <v>9.6542220000000007</v>
      </c>
      <c r="E33" s="9">
        <f t="shared" si="0"/>
        <v>1.0087148282267318</v>
      </c>
      <c r="F33" s="4">
        <f>_xlfn.RANK.EQ(E33,$E$2:$E$1001,1)+COUNTIF($E$2:E33,E33)-1</f>
        <v>517</v>
      </c>
      <c r="G33" s="4" t="str">
        <f>IF(F33&lt;=Summary!$B$2,"Front","Back")</f>
        <v>Back</v>
      </c>
      <c r="H33" s="4">
        <v>639</v>
      </c>
      <c r="I33" s="4" t="str">
        <f>IF(H33&lt;=Summary!$B$2,"Front","Back")</f>
        <v>Back</v>
      </c>
      <c r="J33" s="9">
        <f t="shared" si="1"/>
        <v>0</v>
      </c>
      <c r="K33" s="9">
        <f t="shared" si="2"/>
        <v>9.6542220000000007</v>
      </c>
      <c r="L33" s="9">
        <f t="shared" si="3"/>
        <v>0</v>
      </c>
      <c r="M33" s="9">
        <f t="shared" si="4"/>
        <v>9.6542220000000007</v>
      </c>
      <c r="N33" s="9">
        <v>9.4214629999999993</v>
      </c>
      <c r="O33" s="9">
        <v>9.8035730000000001</v>
      </c>
      <c r="P33" s="9">
        <f t="shared" si="5"/>
        <v>1.0405573953854088</v>
      </c>
      <c r="Q33" s="4">
        <f>_xlfn.RANK.EQ(P33,$P$2:$P$1001,1)+COUNTIF($P$2:P33,P33)-1</f>
        <v>569</v>
      </c>
      <c r="R33" s="4" t="str">
        <f>IF(Q33&lt;=Summary!$B$20,"Front","Back")</f>
        <v>Back</v>
      </c>
      <c r="S33" s="9">
        <f t="shared" si="6"/>
        <v>0</v>
      </c>
      <c r="T33" s="9">
        <f t="shared" si="7"/>
        <v>9.8035730000000001</v>
      </c>
    </row>
    <row r="34" spans="1:20" x14ac:dyDescent="0.2">
      <c r="A34" s="4">
        <v>33</v>
      </c>
      <c r="B34" s="4" t="s">
        <v>24</v>
      </c>
      <c r="C34" s="9">
        <v>7.7964520000000004</v>
      </c>
      <c r="D34" s="9">
        <v>12.571377</v>
      </c>
      <c r="E34" s="9">
        <f t="shared" si="0"/>
        <v>1.6124484573239211</v>
      </c>
      <c r="F34" s="4">
        <f>_xlfn.RANK.EQ(E34,$E$2:$E$1001,1)+COUNTIF($E$2:E34,E34)-1</f>
        <v>981</v>
      </c>
      <c r="G34" s="4" t="str">
        <f>IF(F34&lt;=Summary!$B$2,"Front","Back")</f>
        <v>Back</v>
      </c>
      <c r="H34" s="4">
        <v>50</v>
      </c>
      <c r="I34" s="4" t="str">
        <f>IF(H34&lt;=Summary!$B$2,"Front","Back")</f>
        <v>Front</v>
      </c>
      <c r="J34" s="9">
        <f t="shared" si="1"/>
        <v>0</v>
      </c>
      <c r="K34" s="9">
        <f t="shared" si="2"/>
        <v>12.571377</v>
      </c>
      <c r="L34" s="9">
        <f t="shared" si="3"/>
        <v>7.7964520000000004</v>
      </c>
      <c r="M34" s="9">
        <f t="shared" si="4"/>
        <v>0</v>
      </c>
      <c r="N34" s="9">
        <v>7.6471010000000001</v>
      </c>
      <c r="O34" s="9">
        <v>12.720727999999999</v>
      </c>
      <c r="P34" s="9">
        <f t="shared" si="5"/>
        <v>1.6634706407042354</v>
      </c>
      <c r="Q34" s="4">
        <f>_xlfn.RANK.EQ(P34,$P$2:$P$1001,1)+COUNTIF($P$2:P34,P34)-1</f>
        <v>986</v>
      </c>
      <c r="R34" s="4" t="str">
        <f>IF(Q34&lt;=Summary!$B$20,"Front","Back")</f>
        <v>Back</v>
      </c>
      <c r="S34" s="9">
        <f t="shared" si="6"/>
        <v>0</v>
      </c>
      <c r="T34" s="9">
        <f t="shared" si="7"/>
        <v>12.720727999999999</v>
      </c>
    </row>
    <row r="35" spans="1:20" x14ac:dyDescent="0.2">
      <c r="A35" s="4">
        <v>34</v>
      </c>
      <c r="B35" s="4" t="s">
        <v>24</v>
      </c>
      <c r="C35" s="9">
        <v>11.241192</v>
      </c>
      <c r="D35" s="9">
        <v>9.7927979999999994</v>
      </c>
      <c r="E35" s="9">
        <f t="shared" si="0"/>
        <v>0.87115298804610752</v>
      </c>
      <c r="F35" s="4">
        <f>_xlfn.RANK.EQ(E35,$E$2:$E$1001,1)+COUNTIF($E$2:E35,E35)-1</f>
        <v>255</v>
      </c>
      <c r="G35" s="4" t="str">
        <f>IF(F35&lt;=Summary!$B$2,"Front","Back")</f>
        <v>Front</v>
      </c>
      <c r="H35" s="4">
        <v>756</v>
      </c>
      <c r="I35" s="4" t="str">
        <f>IF(H35&lt;=Summary!$B$2,"Front","Back")</f>
        <v>Back</v>
      </c>
      <c r="J35" s="9">
        <f t="shared" si="1"/>
        <v>11.241192</v>
      </c>
      <c r="K35" s="9">
        <f t="shared" si="2"/>
        <v>0</v>
      </c>
      <c r="L35" s="9">
        <f t="shared" si="3"/>
        <v>0</v>
      </c>
      <c r="M35" s="9">
        <f t="shared" si="4"/>
        <v>9.7927979999999994</v>
      </c>
      <c r="N35" s="9">
        <v>11.091841000000001</v>
      </c>
      <c r="O35" s="9">
        <v>9.9421490000000006</v>
      </c>
      <c r="P35" s="9">
        <f t="shared" si="5"/>
        <v>0.89634795522222144</v>
      </c>
      <c r="Q35" s="4">
        <f>_xlfn.RANK.EQ(P35,$P$2:$P$1001,1)+COUNTIF($P$2:P35,P35)-1</f>
        <v>299</v>
      </c>
      <c r="R35" s="4" t="str">
        <f>IF(Q35&lt;=Summary!$B$20,"Front","Back")</f>
        <v>Front</v>
      </c>
      <c r="S35" s="9">
        <f t="shared" si="6"/>
        <v>11.091841000000001</v>
      </c>
      <c r="T35" s="9">
        <f t="shared" si="7"/>
        <v>0</v>
      </c>
    </row>
    <row r="36" spans="1:20" x14ac:dyDescent="0.2">
      <c r="A36" s="4">
        <v>35</v>
      </c>
      <c r="B36" s="4" t="s">
        <v>24</v>
      </c>
      <c r="C36" s="9">
        <v>8.5975330000000003</v>
      </c>
      <c r="D36" s="9">
        <v>8.4483110000000003</v>
      </c>
      <c r="E36" s="9">
        <f t="shared" si="0"/>
        <v>0.98264362579358522</v>
      </c>
      <c r="F36" s="4">
        <f>_xlfn.RANK.EQ(E36,$E$2:$E$1001,1)+COUNTIF($E$2:E36,E36)-1</f>
        <v>471</v>
      </c>
      <c r="G36" s="4" t="str">
        <f>IF(F36&lt;=Summary!$B$2,"Front","Back")</f>
        <v>Front</v>
      </c>
      <c r="H36" s="4">
        <v>675</v>
      </c>
      <c r="I36" s="4" t="str">
        <f>IF(H36&lt;=Summary!$B$2,"Front","Back")</f>
        <v>Back</v>
      </c>
      <c r="J36" s="9">
        <f t="shared" si="1"/>
        <v>8.5975330000000003</v>
      </c>
      <c r="K36" s="9">
        <f t="shared" si="2"/>
        <v>0</v>
      </c>
      <c r="L36" s="9">
        <f t="shared" si="3"/>
        <v>0</v>
      </c>
      <c r="M36" s="9">
        <f t="shared" si="4"/>
        <v>8.4483110000000003</v>
      </c>
      <c r="N36" s="9">
        <v>8.4481819999999992</v>
      </c>
      <c r="O36" s="9">
        <v>8.5976619999999997</v>
      </c>
      <c r="P36" s="9">
        <f t="shared" si="5"/>
        <v>1.0176937476015551</v>
      </c>
      <c r="Q36" s="4">
        <f>_xlfn.RANK.EQ(P36,$P$2:$P$1001,1)+COUNTIF($P$2:P36,P36)-1</f>
        <v>524</v>
      </c>
      <c r="R36" s="4" t="str">
        <f>IF(Q36&lt;=Summary!$B$20,"Front","Back")</f>
        <v>Back</v>
      </c>
      <c r="S36" s="9">
        <f t="shared" si="6"/>
        <v>0</v>
      </c>
      <c r="T36" s="9">
        <f t="shared" si="7"/>
        <v>8.5976619999999997</v>
      </c>
    </row>
    <row r="37" spans="1:20" x14ac:dyDescent="0.2">
      <c r="A37" s="4">
        <v>36</v>
      </c>
      <c r="B37" s="4" t="s">
        <v>24</v>
      </c>
      <c r="C37" s="9">
        <v>9.7566830000000007</v>
      </c>
      <c r="D37" s="9">
        <v>10.411846000000001</v>
      </c>
      <c r="E37" s="9">
        <f t="shared" si="0"/>
        <v>1.0671501779856944</v>
      </c>
      <c r="F37" s="4">
        <f>_xlfn.RANK.EQ(E37,$E$2:$E$1001,1)+COUNTIF($E$2:E37,E37)-1</f>
        <v>603</v>
      </c>
      <c r="G37" s="4" t="str">
        <f>IF(F37&lt;=Summary!$B$2,"Front","Back")</f>
        <v>Back</v>
      </c>
      <c r="H37" s="4">
        <v>396</v>
      </c>
      <c r="I37" s="4" t="str">
        <f>IF(H37&lt;=Summary!$B$2,"Front","Back")</f>
        <v>Front</v>
      </c>
      <c r="J37" s="9">
        <f t="shared" si="1"/>
        <v>0</v>
      </c>
      <c r="K37" s="9">
        <f t="shared" si="2"/>
        <v>10.411846000000001</v>
      </c>
      <c r="L37" s="9">
        <f t="shared" si="3"/>
        <v>9.7566830000000007</v>
      </c>
      <c r="M37" s="9">
        <f t="shared" si="4"/>
        <v>0</v>
      </c>
      <c r="N37" s="9">
        <v>9.6073319999999995</v>
      </c>
      <c r="O37" s="9">
        <v>10.561197</v>
      </c>
      <c r="P37" s="9">
        <f t="shared" si="5"/>
        <v>1.0992851084983843</v>
      </c>
      <c r="Q37" s="4">
        <f>_xlfn.RANK.EQ(P37,$P$2:$P$1001,1)+COUNTIF($P$2:P37,P37)-1</f>
        <v>660</v>
      </c>
      <c r="R37" s="4" t="str">
        <f>IF(Q37&lt;=Summary!$B$20,"Front","Back")</f>
        <v>Back</v>
      </c>
      <c r="S37" s="9">
        <f t="shared" si="6"/>
        <v>0</v>
      </c>
      <c r="T37" s="9">
        <f t="shared" si="7"/>
        <v>10.561197</v>
      </c>
    </row>
    <row r="38" spans="1:20" x14ac:dyDescent="0.2">
      <c r="A38" s="4">
        <v>37</v>
      </c>
      <c r="B38" s="4" t="s">
        <v>24</v>
      </c>
      <c r="C38" s="9">
        <v>10.104141</v>
      </c>
      <c r="D38" s="9">
        <v>12.109444999999999</v>
      </c>
      <c r="E38" s="9">
        <f t="shared" si="0"/>
        <v>1.1984635804270742</v>
      </c>
      <c r="F38" s="4">
        <f>_xlfn.RANK.EQ(E38,$E$2:$E$1001,1)+COUNTIF($E$2:E38,E38)-1</f>
        <v>794</v>
      </c>
      <c r="G38" s="4" t="str">
        <f>IF(F38&lt;=Summary!$B$2,"Front","Back")</f>
        <v>Back</v>
      </c>
      <c r="H38" s="4">
        <v>727</v>
      </c>
      <c r="I38" s="4" t="str">
        <f>IF(H38&lt;=Summary!$B$2,"Front","Back")</f>
        <v>Back</v>
      </c>
      <c r="J38" s="9">
        <f t="shared" si="1"/>
        <v>0</v>
      </c>
      <c r="K38" s="9">
        <f t="shared" si="2"/>
        <v>12.109444999999999</v>
      </c>
      <c r="L38" s="9">
        <f t="shared" si="3"/>
        <v>0</v>
      </c>
      <c r="M38" s="9">
        <f t="shared" si="4"/>
        <v>12.109444999999999</v>
      </c>
      <c r="N38" s="9">
        <v>9.9547899999999991</v>
      </c>
      <c r="O38" s="9">
        <v>12.258796</v>
      </c>
      <c r="P38" s="9">
        <f t="shared" si="5"/>
        <v>1.2314469717593239</v>
      </c>
      <c r="Q38" s="4">
        <f>_xlfn.RANK.EQ(P38,$P$2:$P$1001,1)+COUNTIF($P$2:P38,P38)-1</f>
        <v>833</v>
      </c>
      <c r="R38" s="4" t="str">
        <f>IF(Q38&lt;=Summary!$B$20,"Front","Back")</f>
        <v>Back</v>
      </c>
      <c r="S38" s="9">
        <f t="shared" si="6"/>
        <v>0</v>
      </c>
      <c r="T38" s="9">
        <f t="shared" si="7"/>
        <v>12.258796</v>
      </c>
    </row>
    <row r="39" spans="1:20" x14ac:dyDescent="0.2">
      <c r="A39" s="4">
        <v>38</v>
      </c>
      <c r="B39" s="4" t="s">
        <v>24</v>
      </c>
      <c r="C39" s="9">
        <v>9.5901759999999996</v>
      </c>
      <c r="D39" s="9">
        <v>10.530649</v>
      </c>
      <c r="E39" s="9">
        <f t="shared" si="0"/>
        <v>1.0980662920054858</v>
      </c>
      <c r="F39" s="4">
        <f>_xlfn.RANK.EQ(E39,$E$2:$E$1001,1)+COUNTIF($E$2:E39,E39)-1</f>
        <v>643</v>
      </c>
      <c r="G39" s="4" t="str">
        <f>IF(F39&lt;=Summary!$B$2,"Front","Back")</f>
        <v>Back</v>
      </c>
      <c r="H39" s="4">
        <v>335</v>
      </c>
      <c r="I39" s="4" t="str">
        <f>IF(H39&lt;=Summary!$B$2,"Front","Back")</f>
        <v>Front</v>
      </c>
      <c r="J39" s="9">
        <f t="shared" si="1"/>
        <v>0</v>
      </c>
      <c r="K39" s="9">
        <f t="shared" si="2"/>
        <v>10.530649</v>
      </c>
      <c r="L39" s="9">
        <f t="shared" si="3"/>
        <v>9.5901759999999996</v>
      </c>
      <c r="M39" s="9">
        <f t="shared" si="4"/>
        <v>0</v>
      </c>
      <c r="N39" s="9">
        <v>9.4408250000000002</v>
      </c>
      <c r="O39" s="9">
        <v>10.68</v>
      </c>
      <c r="P39" s="9">
        <f t="shared" si="5"/>
        <v>1.1312570670465769</v>
      </c>
      <c r="Q39" s="4">
        <f>_xlfn.RANK.EQ(P39,$P$2:$P$1001,1)+COUNTIF($P$2:P39,P39)-1</f>
        <v>693</v>
      </c>
      <c r="R39" s="4" t="str">
        <f>IF(Q39&lt;=Summary!$B$20,"Front","Back")</f>
        <v>Back</v>
      </c>
      <c r="S39" s="9">
        <f t="shared" si="6"/>
        <v>0</v>
      </c>
      <c r="T39" s="9">
        <f t="shared" si="7"/>
        <v>10.68</v>
      </c>
    </row>
    <row r="40" spans="1:20" x14ac:dyDescent="0.2">
      <c r="A40" s="4">
        <v>39</v>
      </c>
      <c r="B40" s="4" t="s">
        <v>24</v>
      </c>
      <c r="C40" s="9">
        <v>9.2281110000000002</v>
      </c>
      <c r="D40" s="9">
        <v>10.30697</v>
      </c>
      <c r="E40" s="9">
        <f t="shared" si="0"/>
        <v>1.1169100588408614</v>
      </c>
      <c r="F40" s="4">
        <f>_xlfn.RANK.EQ(E40,$E$2:$E$1001,1)+COUNTIF($E$2:E40,E40)-1</f>
        <v>667</v>
      </c>
      <c r="G40" s="4" t="str">
        <f>IF(F40&lt;=Summary!$B$2,"Front","Back")</f>
        <v>Back</v>
      </c>
      <c r="H40" s="4">
        <v>91</v>
      </c>
      <c r="I40" s="4" t="str">
        <f>IF(H40&lt;=Summary!$B$2,"Front","Back")</f>
        <v>Front</v>
      </c>
      <c r="J40" s="9">
        <f t="shared" si="1"/>
        <v>0</v>
      </c>
      <c r="K40" s="9">
        <f t="shared" si="2"/>
        <v>10.30697</v>
      </c>
      <c r="L40" s="9">
        <f t="shared" si="3"/>
        <v>9.2281110000000002</v>
      </c>
      <c r="M40" s="9">
        <f t="shared" si="4"/>
        <v>0</v>
      </c>
      <c r="N40" s="9">
        <v>9.0787600000000008</v>
      </c>
      <c r="O40" s="9">
        <v>10.456321000000001</v>
      </c>
      <c r="P40" s="9">
        <f t="shared" si="5"/>
        <v>1.1517344879697227</v>
      </c>
      <c r="Q40" s="4">
        <f>_xlfn.RANK.EQ(P40,$P$2:$P$1001,1)+COUNTIF($P$2:P40,P40)-1</f>
        <v>718</v>
      </c>
      <c r="R40" s="4" t="str">
        <f>IF(Q40&lt;=Summary!$B$20,"Front","Back")</f>
        <v>Back</v>
      </c>
      <c r="S40" s="9">
        <f t="shared" si="6"/>
        <v>0</v>
      </c>
      <c r="T40" s="9">
        <f t="shared" si="7"/>
        <v>10.456321000000001</v>
      </c>
    </row>
    <row r="41" spans="1:20" x14ac:dyDescent="0.2">
      <c r="A41" s="4">
        <v>40</v>
      </c>
      <c r="B41" s="4" t="s">
        <v>24</v>
      </c>
      <c r="C41" s="9">
        <v>9.3508270000000007</v>
      </c>
      <c r="D41" s="9">
        <v>8.3740039999999993</v>
      </c>
      <c r="E41" s="9">
        <f t="shared" si="0"/>
        <v>0.89553619161171505</v>
      </c>
      <c r="F41" s="4">
        <f>_xlfn.RANK.EQ(E41,$E$2:$E$1001,1)+COUNTIF($E$2:E41,E41)-1</f>
        <v>296</v>
      </c>
      <c r="G41" s="4" t="str">
        <f>IF(F41&lt;=Summary!$B$2,"Front","Back")</f>
        <v>Front</v>
      </c>
      <c r="H41" s="4">
        <v>723</v>
      </c>
      <c r="I41" s="4" t="str">
        <f>IF(H41&lt;=Summary!$B$2,"Front","Back")</f>
        <v>Back</v>
      </c>
      <c r="J41" s="9">
        <f t="shared" si="1"/>
        <v>9.3508270000000007</v>
      </c>
      <c r="K41" s="9">
        <f t="shared" si="2"/>
        <v>0</v>
      </c>
      <c r="L41" s="9">
        <f t="shared" si="3"/>
        <v>0</v>
      </c>
      <c r="M41" s="9">
        <f t="shared" si="4"/>
        <v>8.3740039999999993</v>
      </c>
      <c r="N41" s="9">
        <v>9.2014759999999995</v>
      </c>
      <c r="O41" s="9">
        <v>8.5233550000000005</v>
      </c>
      <c r="P41" s="9">
        <f t="shared" si="5"/>
        <v>0.92630301921126579</v>
      </c>
      <c r="Q41" s="4">
        <f>_xlfn.RANK.EQ(P41,$P$2:$P$1001,1)+COUNTIF($P$2:P41,P41)-1</f>
        <v>352</v>
      </c>
      <c r="R41" s="4" t="str">
        <f>IF(Q41&lt;=Summary!$B$20,"Front","Back")</f>
        <v>Front</v>
      </c>
      <c r="S41" s="9">
        <f t="shared" si="6"/>
        <v>9.2014759999999995</v>
      </c>
      <c r="T41" s="9">
        <f t="shared" si="7"/>
        <v>0</v>
      </c>
    </row>
    <row r="42" spans="1:20" x14ac:dyDescent="0.2">
      <c r="A42" s="4">
        <v>41</v>
      </c>
      <c r="B42" s="4" t="s">
        <v>24</v>
      </c>
      <c r="C42" s="9">
        <v>10.621188</v>
      </c>
      <c r="D42" s="9">
        <v>8.6217550000000003</v>
      </c>
      <c r="E42" s="9">
        <f t="shared" si="0"/>
        <v>0.81175053110819617</v>
      </c>
      <c r="F42" s="4">
        <f>_xlfn.RANK.EQ(E42,$E$2:$E$1001,1)+COUNTIF($E$2:E42,E42)-1</f>
        <v>165</v>
      </c>
      <c r="G42" s="4" t="str">
        <f>IF(F42&lt;=Summary!$B$2,"Front","Back")</f>
        <v>Front</v>
      </c>
      <c r="H42" s="4">
        <v>517</v>
      </c>
      <c r="I42" s="4" t="str">
        <f>IF(H42&lt;=Summary!$B$2,"Front","Back")</f>
        <v>Back</v>
      </c>
      <c r="J42" s="9">
        <f t="shared" si="1"/>
        <v>10.621188</v>
      </c>
      <c r="K42" s="9">
        <f t="shared" si="2"/>
        <v>0</v>
      </c>
      <c r="L42" s="9">
        <f t="shared" si="3"/>
        <v>0</v>
      </c>
      <c r="M42" s="9">
        <f t="shared" si="4"/>
        <v>8.6217550000000003</v>
      </c>
      <c r="N42" s="9">
        <v>10.471837000000001</v>
      </c>
      <c r="O42" s="9">
        <v>8.7711059999999996</v>
      </c>
      <c r="P42" s="9">
        <f t="shared" si="5"/>
        <v>0.83759000450446264</v>
      </c>
      <c r="Q42" s="4">
        <f>_xlfn.RANK.EQ(P42,$P$2:$P$1001,1)+COUNTIF($P$2:P42,P42)-1</f>
        <v>187</v>
      </c>
      <c r="R42" s="4" t="str">
        <f>IF(Q42&lt;=Summary!$B$20,"Front","Back")</f>
        <v>Front</v>
      </c>
      <c r="S42" s="9">
        <f t="shared" si="6"/>
        <v>10.471837000000001</v>
      </c>
      <c r="T42" s="9">
        <f t="shared" si="7"/>
        <v>0</v>
      </c>
    </row>
    <row r="43" spans="1:20" x14ac:dyDescent="0.2">
      <c r="A43" s="4">
        <v>42</v>
      </c>
      <c r="B43" s="4" t="s">
        <v>24</v>
      </c>
      <c r="C43" s="9">
        <v>9.7591889999999992</v>
      </c>
      <c r="D43" s="9">
        <v>9.0577649999999998</v>
      </c>
      <c r="E43" s="9">
        <f t="shared" si="0"/>
        <v>0.92812681463592939</v>
      </c>
      <c r="F43" s="4">
        <f>_xlfn.RANK.EQ(E43,$E$2:$E$1001,1)+COUNTIF($E$2:E43,E43)-1</f>
        <v>360</v>
      </c>
      <c r="G43" s="4" t="str">
        <f>IF(F43&lt;=Summary!$B$2,"Front","Back")</f>
        <v>Front</v>
      </c>
      <c r="H43" s="4">
        <v>895</v>
      </c>
      <c r="I43" s="4" t="str">
        <f>IF(H43&lt;=Summary!$B$2,"Front","Back")</f>
        <v>Back</v>
      </c>
      <c r="J43" s="9">
        <f t="shared" si="1"/>
        <v>9.7591889999999992</v>
      </c>
      <c r="K43" s="9">
        <f t="shared" si="2"/>
        <v>0</v>
      </c>
      <c r="L43" s="9">
        <f t="shared" si="3"/>
        <v>0</v>
      </c>
      <c r="M43" s="9">
        <f t="shared" si="4"/>
        <v>9.0577649999999998</v>
      </c>
      <c r="N43" s="9">
        <v>9.6098379999999999</v>
      </c>
      <c r="O43" s="9">
        <v>9.2071159999999992</v>
      </c>
      <c r="P43" s="9">
        <f t="shared" si="5"/>
        <v>0.95809273787966032</v>
      </c>
      <c r="Q43" s="4">
        <f>_xlfn.RANK.EQ(P43,$P$2:$P$1001,1)+COUNTIF($P$2:P43,P43)-1</f>
        <v>414</v>
      </c>
      <c r="R43" s="4" t="str">
        <f>IF(Q43&lt;=Summary!$B$20,"Front","Back")</f>
        <v>Front</v>
      </c>
      <c r="S43" s="9">
        <f t="shared" si="6"/>
        <v>9.6098379999999999</v>
      </c>
      <c r="T43" s="9">
        <f t="shared" si="7"/>
        <v>0</v>
      </c>
    </row>
    <row r="44" spans="1:20" x14ac:dyDescent="0.2">
      <c r="A44" s="4">
        <v>43</v>
      </c>
      <c r="B44" s="4" t="s">
        <v>24</v>
      </c>
      <c r="C44" s="9">
        <v>12.128717999999999</v>
      </c>
      <c r="D44" s="9">
        <v>10.171573</v>
      </c>
      <c r="E44" s="9">
        <f t="shared" si="0"/>
        <v>0.83863546007088308</v>
      </c>
      <c r="F44" s="4">
        <f>_xlfn.RANK.EQ(E44,$E$2:$E$1001,1)+COUNTIF($E$2:E44,E44)-1</f>
        <v>201</v>
      </c>
      <c r="G44" s="4" t="str">
        <f>IF(F44&lt;=Summary!$B$2,"Front","Back")</f>
        <v>Front</v>
      </c>
      <c r="H44" s="4">
        <v>788</v>
      </c>
      <c r="I44" s="4" t="str">
        <f>IF(H44&lt;=Summary!$B$2,"Front","Back")</f>
        <v>Back</v>
      </c>
      <c r="J44" s="9">
        <f t="shared" si="1"/>
        <v>12.128717999999999</v>
      </c>
      <c r="K44" s="9">
        <f t="shared" si="2"/>
        <v>0</v>
      </c>
      <c r="L44" s="9">
        <f t="shared" si="3"/>
        <v>0</v>
      </c>
      <c r="M44" s="9">
        <f t="shared" si="4"/>
        <v>10.171573</v>
      </c>
      <c r="N44" s="9">
        <v>11.979367</v>
      </c>
      <c r="O44" s="9">
        <v>10.320924</v>
      </c>
      <c r="P44" s="9">
        <f t="shared" si="5"/>
        <v>0.86155837783415434</v>
      </c>
      <c r="Q44" s="4">
        <f>_xlfn.RANK.EQ(P44,$P$2:$P$1001,1)+COUNTIF($P$2:P44,P44)-1</f>
        <v>236</v>
      </c>
      <c r="R44" s="4" t="str">
        <f>IF(Q44&lt;=Summary!$B$20,"Front","Back")</f>
        <v>Front</v>
      </c>
      <c r="S44" s="9">
        <f t="shared" si="6"/>
        <v>11.979367</v>
      </c>
      <c r="T44" s="9">
        <f t="shared" si="7"/>
        <v>0</v>
      </c>
    </row>
    <row r="45" spans="1:20" x14ac:dyDescent="0.2">
      <c r="A45" s="4">
        <v>44</v>
      </c>
      <c r="B45" s="4" t="s">
        <v>24</v>
      </c>
      <c r="C45" s="9">
        <v>8.9366219999999998</v>
      </c>
      <c r="D45" s="9">
        <v>8.2114429999999992</v>
      </c>
      <c r="E45" s="9">
        <f t="shared" si="0"/>
        <v>0.91885311922111057</v>
      </c>
      <c r="F45" s="4">
        <f>_xlfn.RANK.EQ(E45,$E$2:$E$1001,1)+COUNTIF($E$2:E45,E45)-1</f>
        <v>343</v>
      </c>
      <c r="G45" s="4" t="str">
        <f>IF(F45&lt;=Summary!$B$2,"Front","Back")</f>
        <v>Front</v>
      </c>
      <c r="H45" s="4">
        <v>251</v>
      </c>
      <c r="I45" s="4" t="str">
        <f>IF(H45&lt;=Summary!$B$2,"Front","Back")</f>
        <v>Front</v>
      </c>
      <c r="J45" s="9">
        <f t="shared" si="1"/>
        <v>8.9366219999999998</v>
      </c>
      <c r="K45" s="9">
        <f t="shared" si="2"/>
        <v>0</v>
      </c>
      <c r="L45" s="9">
        <f t="shared" si="3"/>
        <v>8.9366219999999998</v>
      </c>
      <c r="M45" s="9">
        <f t="shared" si="4"/>
        <v>0</v>
      </c>
      <c r="N45" s="9">
        <v>8.7872710000000005</v>
      </c>
      <c r="O45" s="9">
        <v>8.3607940000000003</v>
      </c>
      <c r="P45" s="9">
        <f t="shared" si="5"/>
        <v>0.95146650194354987</v>
      </c>
      <c r="Q45" s="4">
        <f>_xlfn.RANK.EQ(P45,$P$2:$P$1001,1)+COUNTIF($P$2:P45,P45)-1</f>
        <v>399</v>
      </c>
      <c r="R45" s="4" t="str">
        <f>IF(Q45&lt;=Summary!$B$20,"Front","Back")</f>
        <v>Front</v>
      </c>
      <c r="S45" s="9">
        <f t="shared" si="6"/>
        <v>8.7872710000000005</v>
      </c>
      <c r="T45" s="9">
        <f t="shared" si="7"/>
        <v>0</v>
      </c>
    </row>
    <row r="46" spans="1:20" x14ac:dyDescent="0.2">
      <c r="A46" s="4">
        <v>45</v>
      </c>
      <c r="B46" s="4" t="s">
        <v>24</v>
      </c>
      <c r="C46" s="9">
        <v>11.699759999999999</v>
      </c>
      <c r="D46" s="9">
        <v>10.315638</v>
      </c>
      <c r="E46" s="9">
        <f t="shared" si="0"/>
        <v>0.88169654762148975</v>
      </c>
      <c r="F46" s="4">
        <f>_xlfn.RANK.EQ(E46,$E$2:$E$1001,1)+COUNTIF($E$2:E46,E46)-1</f>
        <v>274</v>
      </c>
      <c r="G46" s="4" t="str">
        <f>IF(F46&lt;=Summary!$B$2,"Front","Back")</f>
        <v>Front</v>
      </c>
      <c r="H46" s="4">
        <v>101</v>
      </c>
      <c r="I46" s="4" t="str">
        <f>IF(H46&lt;=Summary!$B$2,"Front","Back")</f>
        <v>Front</v>
      </c>
      <c r="J46" s="9">
        <f t="shared" si="1"/>
        <v>11.699759999999999</v>
      </c>
      <c r="K46" s="9">
        <f t="shared" si="2"/>
        <v>0</v>
      </c>
      <c r="L46" s="9">
        <f t="shared" si="3"/>
        <v>11.699759999999999</v>
      </c>
      <c r="M46" s="9">
        <f t="shared" si="4"/>
        <v>0</v>
      </c>
      <c r="N46" s="9">
        <v>11.550409</v>
      </c>
      <c r="O46" s="9">
        <v>10.464988999999999</v>
      </c>
      <c r="P46" s="9">
        <f t="shared" si="5"/>
        <v>0.90602757010595891</v>
      </c>
      <c r="Q46" s="4">
        <f>_xlfn.RANK.EQ(P46,$P$2:$P$1001,1)+COUNTIF($P$2:P46,P46)-1</f>
        <v>321</v>
      </c>
      <c r="R46" s="4" t="str">
        <f>IF(Q46&lt;=Summary!$B$20,"Front","Back")</f>
        <v>Front</v>
      </c>
      <c r="S46" s="9">
        <f t="shared" si="6"/>
        <v>11.550409</v>
      </c>
      <c r="T46" s="9">
        <f t="shared" si="7"/>
        <v>0</v>
      </c>
    </row>
    <row r="47" spans="1:20" x14ac:dyDescent="0.2">
      <c r="A47" s="4">
        <v>46</v>
      </c>
      <c r="B47" s="4" t="s">
        <v>24</v>
      </c>
      <c r="C47" s="9">
        <v>6.6092899999999997</v>
      </c>
      <c r="D47" s="9">
        <v>9.8756400000000006</v>
      </c>
      <c r="E47" s="9">
        <f t="shared" si="0"/>
        <v>1.4942058829314497</v>
      </c>
      <c r="F47" s="4">
        <f>_xlfn.RANK.EQ(E47,$E$2:$E$1001,1)+COUNTIF($E$2:E47,E47)-1</f>
        <v>965</v>
      </c>
      <c r="G47" s="4" t="str">
        <f>IF(F47&lt;=Summary!$B$2,"Front","Back")</f>
        <v>Back</v>
      </c>
      <c r="H47" s="4">
        <v>880</v>
      </c>
      <c r="I47" s="4" t="str">
        <f>IF(H47&lt;=Summary!$B$2,"Front","Back")</f>
        <v>Back</v>
      </c>
      <c r="J47" s="9">
        <f t="shared" si="1"/>
        <v>0</v>
      </c>
      <c r="K47" s="9">
        <f t="shared" si="2"/>
        <v>9.8756400000000006</v>
      </c>
      <c r="L47" s="9">
        <f t="shared" si="3"/>
        <v>0</v>
      </c>
      <c r="M47" s="9">
        <f t="shared" si="4"/>
        <v>9.8756400000000006</v>
      </c>
      <c r="N47" s="9">
        <v>6.4599390000000003</v>
      </c>
      <c r="O47" s="9">
        <v>10.024991</v>
      </c>
      <c r="P47" s="9">
        <f t="shared" si="5"/>
        <v>1.5518708458392563</v>
      </c>
      <c r="Q47" s="4">
        <f>_xlfn.RANK.EQ(P47,$P$2:$P$1001,1)+COUNTIF($P$2:P47,P47)-1</f>
        <v>973</v>
      </c>
      <c r="R47" s="4" t="str">
        <f>IF(Q47&lt;=Summary!$B$20,"Front","Back")</f>
        <v>Back</v>
      </c>
      <c r="S47" s="9">
        <f t="shared" si="6"/>
        <v>0</v>
      </c>
      <c r="T47" s="9">
        <f t="shared" si="7"/>
        <v>10.024991</v>
      </c>
    </row>
    <row r="48" spans="1:20" x14ac:dyDescent="0.2">
      <c r="A48" s="4">
        <v>47</v>
      </c>
      <c r="B48" s="4" t="s">
        <v>24</v>
      </c>
      <c r="C48" s="9">
        <v>10.552196</v>
      </c>
      <c r="D48" s="9">
        <v>7.7146160000000004</v>
      </c>
      <c r="E48" s="9">
        <f t="shared" si="0"/>
        <v>0.73109104493510169</v>
      </c>
      <c r="F48" s="4">
        <f>_xlfn.RANK.EQ(E48,$E$2:$E$1001,1)+COUNTIF($E$2:E48,E48)-1</f>
        <v>82</v>
      </c>
      <c r="G48" s="4" t="str">
        <f>IF(F48&lt;=Summary!$B$2,"Front","Back")</f>
        <v>Front</v>
      </c>
      <c r="H48" s="4">
        <v>791</v>
      </c>
      <c r="I48" s="4" t="str">
        <f>IF(H48&lt;=Summary!$B$2,"Front","Back")</f>
        <v>Back</v>
      </c>
      <c r="J48" s="9">
        <f t="shared" si="1"/>
        <v>10.552196</v>
      </c>
      <c r="K48" s="9">
        <f t="shared" si="2"/>
        <v>0</v>
      </c>
      <c r="L48" s="9">
        <f t="shared" si="3"/>
        <v>0</v>
      </c>
      <c r="M48" s="9">
        <f t="shared" si="4"/>
        <v>7.7146160000000004</v>
      </c>
      <c r="N48" s="9">
        <v>10.402844999999999</v>
      </c>
      <c r="O48" s="9">
        <v>7.8639669999999997</v>
      </c>
      <c r="P48" s="9">
        <f t="shared" si="5"/>
        <v>0.75594387881392067</v>
      </c>
      <c r="Q48" s="4">
        <f>_xlfn.RANK.EQ(P48,$P$2:$P$1001,1)+COUNTIF($P$2:P48,P48)-1</f>
        <v>101</v>
      </c>
      <c r="R48" s="4" t="str">
        <f>IF(Q48&lt;=Summary!$B$20,"Front","Back")</f>
        <v>Front</v>
      </c>
      <c r="S48" s="9">
        <f t="shared" si="6"/>
        <v>10.402844999999999</v>
      </c>
      <c r="T48" s="9">
        <f t="shared" si="7"/>
        <v>0</v>
      </c>
    </row>
    <row r="49" spans="1:20" x14ac:dyDescent="0.2">
      <c r="A49" s="4">
        <v>48</v>
      </c>
      <c r="B49" s="4" t="s">
        <v>24</v>
      </c>
      <c r="C49" s="9">
        <v>10.464112</v>
      </c>
      <c r="D49" s="9">
        <v>8.5880530000000004</v>
      </c>
      <c r="E49" s="9">
        <f t="shared" si="0"/>
        <v>0.82071493500834092</v>
      </c>
      <c r="F49" s="4">
        <f>_xlfn.RANK.EQ(E49,$E$2:$E$1001,1)+COUNTIF($E$2:E49,E49)-1</f>
        <v>175</v>
      </c>
      <c r="G49" s="4" t="str">
        <f>IF(F49&lt;=Summary!$B$2,"Front","Back")</f>
        <v>Front</v>
      </c>
      <c r="H49" s="4">
        <v>89</v>
      </c>
      <c r="I49" s="4" t="str">
        <f>IF(H49&lt;=Summary!$B$2,"Front","Back")</f>
        <v>Front</v>
      </c>
      <c r="J49" s="9">
        <f t="shared" si="1"/>
        <v>10.464112</v>
      </c>
      <c r="K49" s="9">
        <f t="shared" si="2"/>
        <v>0</v>
      </c>
      <c r="L49" s="9">
        <f t="shared" si="3"/>
        <v>10.464112</v>
      </c>
      <c r="M49" s="9">
        <f t="shared" si="4"/>
        <v>0</v>
      </c>
      <c r="N49" s="9">
        <v>10.314761000000001</v>
      </c>
      <c r="O49" s="9">
        <v>8.7374039999999997</v>
      </c>
      <c r="P49" s="9">
        <f t="shared" si="5"/>
        <v>0.84707769768005281</v>
      </c>
      <c r="Q49" s="4">
        <f>_xlfn.RANK.EQ(P49,$P$2:$P$1001,1)+COUNTIF($P$2:P49,P49)-1</f>
        <v>210</v>
      </c>
      <c r="R49" s="4" t="str">
        <f>IF(Q49&lt;=Summary!$B$20,"Front","Back")</f>
        <v>Front</v>
      </c>
      <c r="S49" s="9">
        <f t="shared" si="6"/>
        <v>10.314761000000001</v>
      </c>
      <c r="T49" s="9">
        <f t="shared" si="7"/>
        <v>0</v>
      </c>
    </row>
    <row r="50" spans="1:20" x14ac:dyDescent="0.2">
      <c r="A50" s="4">
        <v>49</v>
      </c>
      <c r="B50" s="4" t="s">
        <v>24</v>
      </c>
      <c r="C50" s="9">
        <v>11.581595</v>
      </c>
      <c r="D50" s="9">
        <v>10.206208999999999</v>
      </c>
      <c r="E50" s="9">
        <f t="shared" si="0"/>
        <v>0.88124381831690712</v>
      </c>
      <c r="F50" s="4">
        <f>_xlfn.RANK.EQ(E50,$E$2:$E$1001,1)+COUNTIF($E$2:E50,E50)-1</f>
        <v>272</v>
      </c>
      <c r="G50" s="4" t="str">
        <f>IF(F50&lt;=Summary!$B$2,"Front","Back")</f>
        <v>Front</v>
      </c>
      <c r="H50" s="4">
        <v>915</v>
      </c>
      <c r="I50" s="4" t="str">
        <f>IF(H50&lt;=Summary!$B$2,"Front","Back")</f>
        <v>Back</v>
      </c>
      <c r="J50" s="9">
        <f t="shared" si="1"/>
        <v>11.581595</v>
      </c>
      <c r="K50" s="9">
        <f t="shared" si="2"/>
        <v>0</v>
      </c>
      <c r="L50" s="9">
        <f t="shared" si="3"/>
        <v>0</v>
      </c>
      <c r="M50" s="9">
        <f t="shared" si="4"/>
        <v>10.206208999999999</v>
      </c>
      <c r="N50" s="9">
        <v>11.432244000000001</v>
      </c>
      <c r="O50" s="9">
        <v>10.355560000000001</v>
      </c>
      <c r="P50" s="9">
        <f t="shared" si="5"/>
        <v>0.90582041460976515</v>
      </c>
      <c r="Q50" s="4">
        <f>_xlfn.RANK.EQ(P50,$P$2:$P$1001,1)+COUNTIF($P$2:P50,P50)-1</f>
        <v>320</v>
      </c>
      <c r="R50" s="4" t="str">
        <f>IF(Q50&lt;=Summary!$B$20,"Front","Back")</f>
        <v>Front</v>
      </c>
      <c r="S50" s="9">
        <f t="shared" si="6"/>
        <v>11.432244000000001</v>
      </c>
      <c r="T50" s="9">
        <f t="shared" si="7"/>
        <v>0</v>
      </c>
    </row>
    <row r="51" spans="1:20" x14ac:dyDescent="0.2">
      <c r="A51" s="4">
        <v>50</v>
      </c>
      <c r="B51" s="4" t="s">
        <v>24</v>
      </c>
      <c r="C51" s="9">
        <v>8.9130389999999995</v>
      </c>
      <c r="D51" s="9">
        <v>9.1220909999999993</v>
      </c>
      <c r="E51" s="9">
        <f t="shared" si="0"/>
        <v>1.0234546264186659</v>
      </c>
      <c r="F51" s="4">
        <f>_xlfn.RANK.EQ(E51,$E$2:$E$1001,1)+COUNTIF($E$2:E51,E51)-1</f>
        <v>541</v>
      </c>
      <c r="G51" s="4" t="str">
        <f>IF(F51&lt;=Summary!$B$2,"Front","Back")</f>
        <v>Back</v>
      </c>
      <c r="H51" s="4">
        <v>800</v>
      </c>
      <c r="I51" s="4" t="str">
        <f>IF(H51&lt;=Summary!$B$2,"Front","Back")</f>
        <v>Back</v>
      </c>
      <c r="J51" s="9">
        <f t="shared" si="1"/>
        <v>0</v>
      </c>
      <c r="K51" s="9">
        <f t="shared" si="2"/>
        <v>9.1220909999999993</v>
      </c>
      <c r="L51" s="9">
        <f t="shared" si="3"/>
        <v>0</v>
      </c>
      <c r="M51" s="9">
        <f t="shared" si="4"/>
        <v>9.1220909999999993</v>
      </c>
      <c r="N51" s="9">
        <v>8.7636880000000001</v>
      </c>
      <c r="O51" s="9">
        <v>9.2714420000000004</v>
      </c>
      <c r="P51" s="9">
        <f t="shared" si="5"/>
        <v>1.0579383930600907</v>
      </c>
      <c r="Q51" s="4">
        <f>_xlfn.RANK.EQ(P51,$P$2:$P$1001,1)+COUNTIF($P$2:P51,P51)-1</f>
        <v>596</v>
      </c>
      <c r="R51" s="4" t="str">
        <f>IF(Q51&lt;=Summary!$B$20,"Front","Back")</f>
        <v>Back</v>
      </c>
      <c r="S51" s="9">
        <f t="shared" si="6"/>
        <v>0</v>
      </c>
      <c r="T51" s="9">
        <f t="shared" si="7"/>
        <v>9.2714420000000004</v>
      </c>
    </row>
    <row r="52" spans="1:20" x14ac:dyDescent="0.2">
      <c r="A52" s="4">
        <v>51</v>
      </c>
      <c r="B52" s="4" t="s">
        <v>24</v>
      </c>
      <c r="C52" s="9">
        <v>10.354900000000001</v>
      </c>
      <c r="D52" s="9">
        <v>10.551386000000001</v>
      </c>
      <c r="E52" s="9">
        <f t="shared" si="0"/>
        <v>1.0189751711749993</v>
      </c>
      <c r="F52" s="4">
        <f>_xlfn.RANK.EQ(E52,$E$2:$E$1001,1)+COUNTIF($E$2:E52,E52)-1</f>
        <v>535</v>
      </c>
      <c r="G52" s="4" t="str">
        <f>IF(F52&lt;=Summary!$B$2,"Front","Back")</f>
        <v>Back</v>
      </c>
      <c r="H52" s="4">
        <v>326</v>
      </c>
      <c r="I52" s="4" t="str">
        <f>IF(H52&lt;=Summary!$B$2,"Front","Back")</f>
        <v>Front</v>
      </c>
      <c r="J52" s="9">
        <f t="shared" si="1"/>
        <v>0</v>
      </c>
      <c r="K52" s="9">
        <f t="shared" si="2"/>
        <v>10.551386000000001</v>
      </c>
      <c r="L52" s="9">
        <f t="shared" si="3"/>
        <v>10.354900000000001</v>
      </c>
      <c r="M52" s="9">
        <f t="shared" si="4"/>
        <v>0</v>
      </c>
      <c r="N52" s="9">
        <v>10.205549</v>
      </c>
      <c r="O52" s="9">
        <v>10.700737</v>
      </c>
      <c r="P52" s="9">
        <f t="shared" si="5"/>
        <v>1.0485214465189479</v>
      </c>
      <c r="Q52" s="4">
        <f>_xlfn.RANK.EQ(P52,$P$2:$P$1001,1)+COUNTIF($P$2:P52,P52)-1</f>
        <v>584</v>
      </c>
      <c r="R52" s="4" t="str">
        <f>IF(Q52&lt;=Summary!$B$20,"Front","Back")</f>
        <v>Back</v>
      </c>
      <c r="S52" s="9">
        <f t="shared" si="6"/>
        <v>0</v>
      </c>
      <c r="T52" s="9">
        <f t="shared" si="7"/>
        <v>10.700737</v>
      </c>
    </row>
    <row r="53" spans="1:20" x14ac:dyDescent="0.2">
      <c r="A53" s="4">
        <v>52</v>
      </c>
      <c r="B53" s="4" t="s">
        <v>24</v>
      </c>
      <c r="C53" s="9">
        <v>11.268495</v>
      </c>
      <c r="D53" s="9">
        <v>8.2921399999999998</v>
      </c>
      <c r="E53" s="9">
        <f t="shared" si="0"/>
        <v>0.73586934191300613</v>
      </c>
      <c r="F53" s="4">
        <f>_xlfn.RANK.EQ(E53,$E$2:$E$1001,1)+COUNTIF($E$2:E53,E53)-1</f>
        <v>86</v>
      </c>
      <c r="G53" s="4" t="str">
        <f>IF(F53&lt;=Summary!$B$2,"Front","Back")</f>
        <v>Front</v>
      </c>
      <c r="H53" s="4">
        <v>458</v>
      </c>
      <c r="I53" s="4" t="str">
        <f>IF(H53&lt;=Summary!$B$2,"Front","Back")</f>
        <v>Front</v>
      </c>
      <c r="J53" s="9">
        <f t="shared" si="1"/>
        <v>11.268495</v>
      </c>
      <c r="K53" s="9">
        <f t="shared" si="2"/>
        <v>0</v>
      </c>
      <c r="L53" s="9">
        <f t="shared" si="3"/>
        <v>11.268495</v>
      </c>
      <c r="M53" s="9">
        <f t="shared" si="4"/>
        <v>0</v>
      </c>
      <c r="N53" s="9">
        <v>11.119144</v>
      </c>
      <c r="O53" s="9">
        <v>8.4414909999999992</v>
      </c>
      <c r="P53" s="9">
        <f t="shared" si="5"/>
        <v>0.75918532937427552</v>
      </c>
      <c r="Q53" s="4">
        <f>_xlfn.RANK.EQ(P53,$P$2:$P$1001,1)+COUNTIF($P$2:P53,P53)-1</f>
        <v>103</v>
      </c>
      <c r="R53" s="4" t="str">
        <f>IF(Q53&lt;=Summary!$B$20,"Front","Back")</f>
        <v>Front</v>
      </c>
      <c r="S53" s="9">
        <f t="shared" si="6"/>
        <v>11.119144</v>
      </c>
      <c r="T53" s="9">
        <f t="shared" si="7"/>
        <v>0</v>
      </c>
    </row>
    <row r="54" spans="1:20" x14ac:dyDescent="0.2">
      <c r="A54" s="4">
        <v>53</v>
      </c>
      <c r="B54" s="4" t="s">
        <v>24</v>
      </c>
      <c r="C54" s="9">
        <v>9.1239509999999999</v>
      </c>
      <c r="D54" s="9">
        <v>7.4150679999999998</v>
      </c>
      <c r="E54" s="9">
        <f t="shared" si="0"/>
        <v>0.81270361929826229</v>
      </c>
      <c r="F54" s="4">
        <f>_xlfn.RANK.EQ(E54,$E$2:$E$1001,1)+COUNTIF($E$2:E54,E54)-1</f>
        <v>166</v>
      </c>
      <c r="G54" s="4" t="str">
        <f>IF(F54&lt;=Summary!$B$2,"Front","Back")</f>
        <v>Front</v>
      </c>
      <c r="H54" s="4">
        <v>343</v>
      </c>
      <c r="I54" s="4" t="str">
        <f>IF(H54&lt;=Summary!$B$2,"Front","Back")</f>
        <v>Front</v>
      </c>
      <c r="J54" s="9">
        <f t="shared" si="1"/>
        <v>9.1239509999999999</v>
      </c>
      <c r="K54" s="9">
        <f t="shared" si="2"/>
        <v>0</v>
      </c>
      <c r="L54" s="9">
        <f t="shared" si="3"/>
        <v>9.1239509999999999</v>
      </c>
      <c r="M54" s="9">
        <f t="shared" si="4"/>
        <v>0</v>
      </c>
      <c r="N54" s="9">
        <v>8.9746000000000006</v>
      </c>
      <c r="O54" s="9">
        <v>7.564419</v>
      </c>
      <c r="P54" s="9">
        <f t="shared" si="5"/>
        <v>0.8428697657834332</v>
      </c>
      <c r="Q54" s="4">
        <f>_xlfn.RANK.EQ(P54,$P$2:$P$1001,1)+COUNTIF($P$2:P54,P54)-1</f>
        <v>199</v>
      </c>
      <c r="R54" s="4" t="str">
        <f>IF(Q54&lt;=Summary!$B$20,"Front","Back")</f>
        <v>Front</v>
      </c>
      <c r="S54" s="9">
        <f t="shared" si="6"/>
        <v>8.9746000000000006</v>
      </c>
      <c r="T54" s="9">
        <f t="shared" si="7"/>
        <v>0</v>
      </c>
    </row>
    <row r="55" spans="1:20" x14ac:dyDescent="0.2">
      <c r="A55" s="4">
        <v>54</v>
      </c>
      <c r="B55" s="4" t="s">
        <v>24</v>
      </c>
      <c r="C55" s="9">
        <v>8.2967490000000002</v>
      </c>
      <c r="D55" s="9">
        <v>8.0191359999999996</v>
      </c>
      <c r="E55" s="9">
        <f t="shared" si="0"/>
        <v>0.96653954458547553</v>
      </c>
      <c r="F55" s="4">
        <f>_xlfn.RANK.EQ(E55,$E$2:$E$1001,1)+COUNTIF($E$2:E55,E55)-1</f>
        <v>437</v>
      </c>
      <c r="G55" s="4" t="str">
        <f>IF(F55&lt;=Summary!$B$2,"Front","Back")</f>
        <v>Front</v>
      </c>
      <c r="H55" s="4">
        <v>740</v>
      </c>
      <c r="I55" s="4" t="str">
        <f>IF(H55&lt;=Summary!$B$2,"Front","Back")</f>
        <v>Back</v>
      </c>
      <c r="J55" s="9">
        <f t="shared" si="1"/>
        <v>8.2967490000000002</v>
      </c>
      <c r="K55" s="9">
        <f t="shared" si="2"/>
        <v>0</v>
      </c>
      <c r="L55" s="9">
        <f t="shared" si="3"/>
        <v>0</v>
      </c>
      <c r="M55" s="9">
        <f t="shared" si="4"/>
        <v>8.0191359999999996</v>
      </c>
      <c r="N55" s="9">
        <v>8.1473980000000008</v>
      </c>
      <c r="O55" s="9">
        <v>8.1684870000000007</v>
      </c>
      <c r="P55" s="9">
        <f t="shared" si="5"/>
        <v>1.0025884337551694</v>
      </c>
      <c r="Q55" s="4">
        <f>_xlfn.RANK.EQ(P55,$P$2:$P$1001,1)+COUNTIF($P$2:P55,P55)-1</f>
        <v>500</v>
      </c>
      <c r="R55" s="4" t="str">
        <f>IF(Q55&lt;=Summary!$B$20,"Front","Back")</f>
        <v>Front</v>
      </c>
      <c r="S55" s="9">
        <f t="shared" si="6"/>
        <v>8.1473980000000008</v>
      </c>
      <c r="T55" s="9">
        <f t="shared" si="7"/>
        <v>0</v>
      </c>
    </row>
    <row r="56" spans="1:20" x14ac:dyDescent="0.2">
      <c r="A56" s="4">
        <v>55</v>
      </c>
      <c r="B56" s="4" t="s">
        <v>24</v>
      </c>
      <c r="C56" s="9">
        <v>7.982748</v>
      </c>
      <c r="D56" s="9">
        <v>9.795909</v>
      </c>
      <c r="E56" s="9">
        <f t="shared" si="0"/>
        <v>1.2271349415013477</v>
      </c>
      <c r="F56" s="4">
        <f>_xlfn.RANK.EQ(E56,$E$2:$E$1001,1)+COUNTIF($E$2:E56,E56)-1</f>
        <v>819</v>
      </c>
      <c r="G56" s="4" t="str">
        <f>IF(F56&lt;=Summary!$B$2,"Front","Back")</f>
        <v>Back</v>
      </c>
      <c r="H56" s="4">
        <v>741</v>
      </c>
      <c r="I56" s="4" t="str">
        <f>IF(H56&lt;=Summary!$B$2,"Front","Back")</f>
        <v>Back</v>
      </c>
      <c r="J56" s="9">
        <f t="shared" si="1"/>
        <v>0</v>
      </c>
      <c r="K56" s="9">
        <f t="shared" si="2"/>
        <v>9.795909</v>
      </c>
      <c r="L56" s="9">
        <f t="shared" si="3"/>
        <v>0</v>
      </c>
      <c r="M56" s="9">
        <f t="shared" si="4"/>
        <v>9.795909</v>
      </c>
      <c r="N56" s="9">
        <v>7.8333969999999997</v>
      </c>
      <c r="O56" s="9">
        <v>9.9452599999999993</v>
      </c>
      <c r="P56" s="9">
        <f t="shared" si="5"/>
        <v>1.269597340719486</v>
      </c>
      <c r="Q56" s="4">
        <f>_xlfn.RANK.EQ(P56,$P$2:$P$1001,1)+COUNTIF($P$2:P56,P56)-1</f>
        <v>863</v>
      </c>
      <c r="R56" s="4" t="str">
        <f>IF(Q56&lt;=Summary!$B$20,"Front","Back")</f>
        <v>Back</v>
      </c>
      <c r="S56" s="9">
        <f t="shared" si="6"/>
        <v>0</v>
      </c>
      <c r="T56" s="9">
        <f t="shared" si="7"/>
        <v>9.9452599999999993</v>
      </c>
    </row>
    <row r="57" spans="1:20" x14ac:dyDescent="0.2">
      <c r="A57" s="4">
        <v>56</v>
      </c>
      <c r="B57" s="4" t="s">
        <v>24</v>
      </c>
      <c r="C57" s="9">
        <v>8.6377419999999994</v>
      </c>
      <c r="D57" s="9">
        <v>11.046601000000001</v>
      </c>
      <c r="E57" s="9">
        <f t="shared" si="0"/>
        <v>1.2788760071787282</v>
      </c>
      <c r="F57" s="4">
        <f>_xlfn.RANK.EQ(E57,$E$2:$E$1001,1)+COUNTIF($E$2:E57,E57)-1</f>
        <v>866</v>
      </c>
      <c r="G57" s="4" t="str">
        <f>IF(F57&lt;=Summary!$B$2,"Front","Back")</f>
        <v>Back</v>
      </c>
      <c r="H57" s="4">
        <v>423</v>
      </c>
      <c r="I57" s="4" t="str">
        <f>IF(H57&lt;=Summary!$B$2,"Front","Back")</f>
        <v>Front</v>
      </c>
      <c r="J57" s="9">
        <f t="shared" si="1"/>
        <v>0</v>
      </c>
      <c r="K57" s="9">
        <f t="shared" si="2"/>
        <v>11.046601000000001</v>
      </c>
      <c r="L57" s="9">
        <f t="shared" si="3"/>
        <v>8.6377419999999994</v>
      </c>
      <c r="M57" s="9">
        <f t="shared" si="4"/>
        <v>0</v>
      </c>
      <c r="N57" s="9">
        <v>8.488391</v>
      </c>
      <c r="O57" s="9">
        <v>11.195952</v>
      </c>
      <c r="P57" s="9">
        <f t="shared" si="5"/>
        <v>1.3189722292481578</v>
      </c>
      <c r="Q57" s="4">
        <f>_xlfn.RANK.EQ(P57,$P$2:$P$1001,1)+COUNTIF($P$2:P57,P57)-1</f>
        <v>899</v>
      </c>
      <c r="R57" s="4" t="str">
        <f>IF(Q57&lt;=Summary!$B$20,"Front","Back")</f>
        <v>Back</v>
      </c>
      <c r="S57" s="9">
        <f t="shared" si="6"/>
        <v>0</v>
      </c>
      <c r="T57" s="9">
        <f t="shared" si="7"/>
        <v>11.195952</v>
      </c>
    </row>
    <row r="58" spans="1:20" x14ac:dyDescent="0.2">
      <c r="A58" s="4">
        <v>57</v>
      </c>
      <c r="B58" s="4" t="s">
        <v>24</v>
      </c>
      <c r="C58" s="9">
        <v>10.489354000000001</v>
      </c>
      <c r="D58" s="9">
        <v>8.5622290000000003</v>
      </c>
      <c r="E58" s="9">
        <f t="shared" si="0"/>
        <v>0.81627800911285864</v>
      </c>
      <c r="F58" s="4">
        <f>_xlfn.RANK.EQ(E58,$E$2:$E$1001,1)+COUNTIF($E$2:E58,E58)-1</f>
        <v>171</v>
      </c>
      <c r="G58" s="4" t="str">
        <f>IF(F58&lt;=Summary!$B$2,"Front","Back")</f>
        <v>Front</v>
      </c>
      <c r="H58" s="4">
        <v>427</v>
      </c>
      <c r="I58" s="4" t="str">
        <f>IF(H58&lt;=Summary!$B$2,"Front","Back")</f>
        <v>Front</v>
      </c>
      <c r="J58" s="9">
        <f t="shared" si="1"/>
        <v>10.489354000000001</v>
      </c>
      <c r="K58" s="9">
        <f t="shared" si="2"/>
        <v>0</v>
      </c>
      <c r="L58" s="9">
        <f t="shared" si="3"/>
        <v>10.489354000000001</v>
      </c>
      <c r="M58" s="9">
        <f t="shared" si="4"/>
        <v>0</v>
      </c>
      <c r="N58" s="9">
        <v>10.340002999999999</v>
      </c>
      <c r="O58" s="9">
        <v>8.7115799999999997</v>
      </c>
      <c r="P58" s="9">
        <f t="shared" si="5"/>
        <v>0.8425123280912008</v>
      </c>
      <c r="Q58" s="4">
        <f>_xlfn.RANK.EQ(P58,$P$2:$P$1001,1)+COUNTIF($P$2:P58,P58)-1</f>
        <v>198</v>
      </c>
      <c r="R58" s="4" t="str">
        <f>IF(Q58&lt;=Summary!$B$20,"Front","Back")</f>
        <v>Front</v>
      </c>
      <c r="S58" s="9">
        <f t="shared" si="6"/>
        <v>10.340002999999999</v>
      </c>
      <c r="T58" s="9">
        <f t="shared" si="7"/>
        <v>0</v>
      </c>
    </row>
    <row r="59" spans="1:20" x14ac:dyDescent="0.2">
      <c r="A59" s="4">
        <v>58</v>
      </c>
      <c r="B59" s="4" t="s">
        <v>24</v>
      </c>
      <c r="C59" s="9">
        <v>8.7184570000000008</v>
      </c>
      <c r="D59" s="9">
        <v>11.457312</v>
      </c>
      <c r="E59" s="9">
        <f t="shared" si="0"/>
        <v>1.3141444638655668</v>
      </c>
      <c r="F59" s="4">
        <f>_xlfn.RANK.EQ(E59,$E$2:$E$1001,1)+COUNTIF($E$2:E59,E59)-1</f>
        <v>888</v>
      </c>
      <c r="G59" s="4" t="str">
        <f>IF(F59&lt;=Summary!$B$2,"Front","Back")</f>
        <v>Back</v>
      </c>
      <c r="H59" s="4">
        <v>313</v>
      </c>
      <c r="I59" s="4" t="str">
        <f>IF(H59&lt;=Summary!$B$2,"Front","Back")</f>
        <v>Front</v>
      </c>
      <c r="J59" s="9">
        <f t="shared" si="1"/>
        <v>0</v>
      </c>
      <c r="K59" s="9">
        <f t="shared" si="2"/>
        <v>11.457312</v>
      </c>
      <c r="L59" s="9">
        <f t="shared" si="3"/>
        <v>8.7184570000000008</v>
      </c>
      <c r="M59" s="9">
        <f t="shared" si="4"/>
        <v>0</v>
      </c>
      <c r="N59" s="9">
        <v>8.5691059999999997</v>
      </c>
      <c r="O59" s="9">
        <v>11.606662999999999</v>
      </c>
      <c r="P59" s="9">
        <f t="shared" si="5"/>
        <v>1.3544777016412213</v>
      </c>
      <c r="Q59" s="4">
        <f>_xlfn.RANK.EQ(P59,$P$2:$P$1001,1)+COUNTIF($P$2:P59,P59)-1</f>
        <v>923</v>
      </c>
      <c r="R59" s="4" t="str">
        <f>IF(Q59&lt;=Summary!$B$20,"Front","Back")</f>
        <v>Back</v>
      </c>
      <c r="S59" s="9">
        <f t="shared" si="6"/>
        <v>0</v>
      </c>
      <c r="T59" s="9">
        <f t="shared" si="7"/>
        <v>11.606662999999999</v>
      </c>
    </row>
    <row r="60" spans="1:20" x14ac:dyDescent="0.2">
      <c r="A60" s="4">
        <v>59</v>
      </c>
      <c r="B60" s="4" t="s">
        <v>24</v>
      </c>
      <c r="C60" s="9">
        <v>8.7053999999999991</v>
      </c>
      <c r="D60" s="9">
        <v>12.707019000000001</v>
      </c>
      <c r="E60" s="9">
        <f t="shared" si="0"/>
        <v>1.4596708939279071</v>
      </c>
      <c r="F60" s="4">
        <f>_xlfn.RANK.EQ(E60,$E$2:$E$1001,1)+COUNTIF($E$2:E60,E60)-1</f>
        <v>951</v>
      </c>
      <c r="G60" s="4" t="str">
        <f>IF(F60&lt;=Summary!$B$2,"Front","Back")</f>
        <v>Back</v>
      </c>
      <c r="H60" s="4">
        <v>946</v>
      </c>
      <c r="I60" s="4" t="str">
        <f>IF(H60&lt;=Summary!$B$2,"Front","Back")</f>
        <v>Back</v>
      </c>
      <c r="J60" s="9">
        <f t="shared" si="1"/>
        <v>0</v>
      </c>
      <c r="K60" s="9">
        <f t="shared" si="2"/>
        <v>12.707019000000001</v>
      </c>
      <c r="L60" s="9">
        <f t="shared" si="3"/>
        <v>0</v>
      </c>
      <c r="M60" s="9">
        <f t="shared" si="4"/>
        <v>12.707019000000001</v>
      </c>
      <c r="N60" s="9">
        <v>8.5560489999999998</v>
      </c>
      <c r="O60" s="9">
        <v>12.85637</v>
      </c>
      <c r="P60" s="9">
        <f t="shared" si="5"/>
        <v>1.5026059341174882</v>
      </c>
      <c r="Q60" s="4">
        <f>_xlfn.RANK.EQ(P60,$P$2:$P$1001,1)+COUNTIF($P$2:P60,P60)-1</f>
        <v>960</v>
      </c>
      <c r="R60" s="4" t="str">
        <f>IF(Q60&lt;=Summary!$B$20,"Front","Back")</f>
        <v>Back</v>
      </c>
      <c r="S60" s="9">
        <f t="shared" si="6"/>
        <v>0</v>
      </c>
      <c r="T60" s="9">
        <f t="shared" si="7"/>
        <v>12.85637</v>
      </c>
    </row>
    <row r="61" spans="1:20" x14ac:dyDescent="0.2">
      <c r="A61" s="4">
        <v>60</v>
      </c>
      <c r="B61" s="4" t="s">
        <v>24</v>
      </c>
      <c r="C61" s="9">
        <v>9.2629260000000002</v>
      </c>
      <c r="D61" s="9">
        <v>12.299562999999999</v>
      </c>
      <c r="E61" s="9">
        <f t="shared" si="0"/>
        <v>1.3278269738957214</v>
      </c>
      <c r="F61" s="4">
        <f>_xlfn.RANK.EQ(E61,$E$2:$E$1001,1)+COUNTIF($E$2:E61,E61)-1</f>
        <v>894</v>
      </c>
      <c r="G61" s="4" t="str">
        <f>IF(F61&lt;=Summary!$B$2,"Front","Back")</f>
        <v>Back</v>
      </c>
      <c r="H61" s="4">
        <v>729</v>
      </c>
      <c r="I61" s="4" t="str">
        <f>IF(H61&lt;=Summary!$B$2,"Front","Back")</f>
        <v>Back</v>
      </c>
      <c r="J61" s="9">
        <f t="shared" si="1"/>
        <v>0</v>
      </c>
      <c r="K61" s="9">
        <f t="shared" si="2"/>
        <v>12.299562999999999</v>
      </c>
      <c r="L61" s="9">
        <f t="shared" si="3"/>
        <v>0</v>
      </c>
      <c r="M61" s="9">
        <f t="shared" si="4"/>
        <v>12.299562999999999</v>
      </c>
      <c r="N61" s="9">
        <v>9.1135750000000009</v>
      </c>
      <c r="O61" s="9">
        <v>12.448914</v>
      </c>
      <c r="P61" s="9">
        <f t="shared" si="5"/>
        <v>1.3659748232718774</v>
      </c>
      <c r="Q61" s="4">
        <f>_xlfn.RANK.EQ(P61,$P$2:$P$1001,1)+COUNTIF($P$2:P61,P61)-1</f>
        <v>931</v>
      </c>
      <c r="R61" s="4" t="str">
        <f>IF(Q61&lt;=Summary!$B$20,"Front","Back")</f>
        <v>Back</v>
      </c>
      <c r="S61" s="9">
        <f t="shared" si="6"/>
        <v>0</v>
      </c>
      <c r="T61" s="9">
        <f t="shared" si="7"/>
        <v>12.448914</v>
      </c>
    </row>
    <row r="62" spans="1:20" x14ac:dyDescent="0.2">
      <c r="A62" s="4">
        <v>61</v>
      </c>
      <c r="B62" s="4" t="s">
        <v>24</v>
      </c>
      <c r="C62" s="9">
        <v>11.135615</v>
      </c>
      <c r="D62" s="9">
        <v>8.1310359999999999</v>
      </c>
      <c r="E62" s="9">
        <f t="shared" si="0"/>
        <v>0.73018293107295829</v>
      </c>
      <c r="F62" s="4">
        <f>_xlfn.RANK.EQ(E62,$E$2:$E$1001,1)+COUNTIF($E$2:E62,E62)-1</f>
        <v>81</v>
      </c>
      <c r="G62" s="4" t="str">
        <f>IF(F62&lt;=Summary!$B$2,"Front","Back")</f>
        <v>Front</v>
      </c>
      <c r="H62" s="4">
        <v>757</v>
      </c>
      <c r="I62" s="4" t="str">
        <f>IF(H62&lt;=Summary!$B$2,"Front","Back")</f>
        <v>Back</v>
      </c>
      <c r="J62" s="9">
        <f t="shared" si="1"/>
        <v>11.135615</v>
      </c>
      <c r="K62" s="9">
        <f t="shared" si="2"/>
        <v>0</v>
      </c>
      <c r="L62" s="9">
        <f t="shared" si="3"/>
        <v>0</v>
      </c>
      <c r="M62" s="9">
        <f t="shared" si="4"/>
        <v>8.1310359999999999</v>
      </c>
      <c r="N62" s="9">
        <v>10.986264</v>
      </c>
      <c r="O62" s="9">
        <v>8.2803869999999993</v>
      </c>
      <c r="P62" s="9">
        <f t="shared" si="5"/>
        <v>0.75370362481731723</v>
      </c>
      <c r="Q62" s="4">
        <f>_xlfn.RANK.EQ(P62,$P$2:$P$1001,1)+COUNTIF($P$2:P62,P62)-1</f>
        <v>99</v>
      </c>
      <c r="R62" s="4" t="str">
        <f>IF(Q62&lt;=Summary!$B$20,"Front","Back")</f>
        <v>Front</v>
      </c>
      <c r="S62" s="9">
        <f t="shared" si="6"/>
        <v>10.986264</v>
      </c>
      <c r="T62" s="9">
        <f t="shared" si="7"/>
        <v>0</v>
      </c>
    </row>
    <row r="63" spans="1:20" x14ac:dyDescent="0.2">
      <c r="A63" s="4">
        <v>62</v>
      </c>
      <c r="B63" s="4" t="s">
        <v>24</v>
      </c>
      <c r="C63" s="9">
        <v>9.1908250000000002</v>
      </c>
      <c r="D63" s="9">
        <v>8.8390070000000005</v>
      </c>
      <c r="E63" s="9">
        <f t="shared" si="0"/>
        <v>0.96172073780101353</v>
      </c>
      <c r="F63" s="4">
        <f>_xlfn.RANK.EQ(E63,$E$2:$E$1001,1)+COUNTIF($E$2:E63,E63)-1</f>
        <v>422</v>
      </c>
      <c r="G63" s="4" t="str">
        <f>IF(F63&lt;=Summary!$B$2,"Front","Back")</f>
        <v>Front</v>
      </c>
      <c r="H63" s="4">
        <v>814</v>
      </c>
      <c r="I63" s="4" t="str">
        <f>IF(H63&lt;=Summary!$B$2,"Front","Back")</f>
        <v>Back</v>
      </c>
      <c r="J63" s="9">
        <f t="shared" si="1"/>
        <v>9.1908250000000002</v>
      </c>
      <c r="K63" s="9">
        <f t="shared" si="2"/>
        <v>0</v>
      </c>
      <c r="L63" s="9">
        <f t="shared" si="3"/>
        <v>0</v>
      </c>
      <c r="M63" s="9">
        <f t="shared" si="4"/>
        <v>8.8390070000000005</v>
      </c>
      <c r="N63" s="9">
        <v>9.0414739999999991</v>
      </c>
      <c r="O63" s="9">
        <v>8.9883579999999998</v>
      </c>
      <c r="P63" s="9">
        <f t="shared" si="5"/>
        <v>0.99412529417216711</v>
      </c>
      <c r="Q63" s="4">
        <f>_xlfn.RANK.EQ(P63,$P$2:$P$1001,1)+COUNTIF($P$2:P63,P63)-1</f>
        <v>479</v>
      </c>
      <c r="R63" s="4" t="str">
        <f>IF(Q63&lt;=Summary!$B$20,"Front","Back")</f>
        <v>Front</v>
      </c>
      <c r="S63" s="9">
        <f t="shared" si="6"/>
        <v>9.0414739999999991</v>
      </c>
      <c r="T63" s="9">
        <f t="shared" si="7"/>
        <v>0</v>
      </c>
    </row>
    <row r="64" spans="1:20" x14ac:dyDescent="0.2">
      <c r="A64" s="4">
        <v>63</v>
      </c>
      <c r="B64" s="4" t="s">
        <v>24</v>
      </c>
      <c r="C64" s="9">
        <v>10.608409</v>
      </c>
      <c r="D64" s="9">
        <v>11.132616000000001</v>
      </c>
      <c r="E64" s="9">
        <f t="shared" si="0"/>
        <v>1.0494142901164538</v>
      </c>
      <c r="F64" s="4">
        <f>_xlfn.RANK.EQ(E64,$E$2:$E$1001,1)+COUNTIF($E$2:E64,E64)-1</f>
        <v>576</v>
      </c>
      <c r="G64" s="4" t="str">
        <f>IF(F64&lt;=Summary!$B$2,"Front","Back")</f>
        <v>Back</v>
      </c>
      <c r="H64" s="4">
        <v>948</v>
      </c>
      <c r="I64" s="4" t="str">
        <f>IF(H64&lt;=Summary!$B$2,"Front","Back")</f>
        <v>Back</v>
      </c>
      <c r="J64" s="9">
        <f t="shared" si="1"/>
        <v>0</v>
      </c>
      <c r="K64" s="9">
        <f t="shared" si="2"/>
        <v>11.132616000000001</v>
      </c>
      <c r="L64" s="9">
        <f t="shared" si="3"/>
        <v>0</v>
      </c>
      <c r="M64" s="9">
        <f t="shared" si="4"/>
        <v>11.132616000000001</v>
      </c>
      <c r="N64" s="9">
        <v>10.459058000000001</v>
      </c>
      <c r="O64" s="9">
        <v>11.281967</v>
      </c>
      <c r="P64" s="9">
        <f t="shared" si="5"/>
        <v>1.0786790741575387</v>
      </c>
      <c r="Q64" s="4">
        <f>_xlfn.RANK.EQ(P64,$P$2:$P$1001,1)+COUNTIF($P$2:P64,P64)-1</f>
        <v>630</v>
      </c>
      <c r="R64" s="4" t="str">
        <f>IF(Q64&lt;=Summary!$B$20,"Front","Back")</f>
        <v>Back</v>
      </c>
      <c r="S64" s="9">
        <f t="shared" si="6"/>
        <v>0</v>
      </c>
      <c r="T64" s="9">
        <f t="shared" si="7"/>
        <v>11.281967</v>
      </c>
    </row>
    <row r="65" spans="1:20" x14ac:dyDescent="0.2">
      <c r="A65" s="4">
        <v>64</v>
      </c>
      <c r="B65" s="4" t="s">
        <v>24</v>
      </c>
      <c r="C65" s="9">
        <v>9.1005310000000001</v>
      </c>
      <c r="D65" s="9">
        <v>10.912782</v>
      </c>
      <c r="E65" s="9">
        <f t="shared" si="0"/>
        <v>1.1991368415755082</v>
      </c>
      <c r="F65" s="4">
        <f>_xlfn.RANK.EQ(E65,$E$2:$E$1001,1)+COUNTIF($E$2:E65,E65)-1</f>
        <v>797</v>
      </c>
      <c r="G65" s="4" t="str">
        <f>IF(F65&lt;=Summary!$B$2,"Front","Back")</f>
        <v>Back</v>
      </c>
      <c r="H65" s="4">
        <v>12</v>
      </c>
      <c r="I65" s="4" t="str">
        <f>IF(H65&lt;=Summary!$B$2,"Front","Back")</f>
        <v>Front</v>
      </c>
      <c r="J65" s="9">
        <f t="shared" si="1"/>
        <v>0</v>
      </c>
      <c r="K65" s="9">
        <f t="shared" si="2"/>
        <v>10.912782</v>
      </c>
      <c r="L65" s="9">
        <f t="shared" si="3"/>
        <v>9.1005310000000001</v>
      </c>
      <c r="M65" s="9">
        <f t="shared" si="4"/>
        <v>0</v>
      </c>
      <c r="N65" s="9">
        <v>8.9511800000000008</v>
      </c>
      <c r="O65" s="9">
        <v>11.062132999999999</v>
      </c>
      <c r="P65" s="9">
        <f t="shared" si="5"/>
        <v>1.2358295777763377</v>
      </c>
      <c r="Q65" s="4">
        <f>_xlfn.RANK.EQ(P65,$P$2:$P$1001,1)+COUNTIF($P$2:P65,P65)-1</f>
        <v>837</v>
      </c>
      <c r="R65" s="4" t="str">
        <f>IF(Q65&lt;=Summary!$B$20,"Front","Back")</f>
        <v>Back</v>
      </c>
      <c r="S65" s="9">
        <f t="shared" si="6"/>
        <v>0</v>
      </c>
      <c r="T65" s="9">
        <f t="shared" si="7"/>
        <v>11.062132999999999</v>
      </c>
    </row>
    <row r="66" spans="1:20" x14ac:dyDescent="0.2">
      <c r="A66" s="4">
        <v>65</v>
      </c>
      <c r="B66" s="4" t="s">
        <v>24</v>
      </c>
      <c r="C66" s="9">
        <v>9.4548260000000006</v>
      </c>
      <c r="D66" s="9">
        <v>11.868238</v>
      </c>
      <c r="E66" s="9">
        <f t="shared" si="0"/>
        <v>1.2552571565039905</v>
      </c>
      <c r="F66" s="4">
        <f>_xlfn.RANK.EQ(E66,$E$2:$E$1001,1)+COUNTIF($E$2:E66,E66)-1</f>
        <v>846</v>
      </c>
      <c r="G66" s="4" t="str">
        <f>IF(F66&lt;=Summary!$B$2,"Front","Back")</f>
        <v>Back</v>
      </c>
      <c r="H66" s="4">
        <v>546</v>
      </c>
      <c r="I66" s="4" t="str">
        <f>IF(H66&lt;=Summary!$B$2,"Front","Back")</f>
        <v>Back</v>
      </c>
      <c r="J66" s="9">
        <f t="shared" si="1"/>
        <v>0</v>
      </c>
      <c r="K66" s="9">
        <f t="shared" si="2"/>
        <v>11.868238</v>
      </c>
      <c r="L66" s="9">
        <f t="shared" si="3"/>
        <v>0</v>
      </c>
      <c r="M66" s="9">
        <f t="shared" si="4"/>
        <v>11.868238</v>
      </c>
      <c r="N66" s="9">
        <v>9.3054749999999995</v>
      </c>
      <c r="O66" s="9">
        <v>12.017588999999999</v>
      </c>
      <c r="P66" s="9">
        <f t="shared" si="5"/>
        <v>1.2914535797474067</v>
      </c>
      <c r="Q66" s="4">
        <f>_xlfn.RANK.EQ(P66,$P$2:$P$1001,1)+COUNTIF($P$2:P66,P66)-1</f>
        <v>881</v>
      </c>
      <c r="R66" s="4" t="str">
        <f>IF(Q66&lt;=Summary!$B$20,"Front","Back")</f>
        <v>Back</v>
      </c>
      <c r="S66" s="9">
        <f t="shared" si="6"/>
        <v>0</v>
      </c>
      <c r="T66" s="9">
        <f t="shared" si="7"/>
        <v>12.017588999999999</v>
      </c>
    </row>
    <row r="67" spans="1:20" x14ac:dyDescent="0.2">
      <c r="A67" s="4">
        <v>66</v>
      </c>
      <c r="B67" s="4" t="s">
        <v>24</v>
      </c>
      <c r="C67" s="9">
        <v>8.1010650000000002</v>
      </c>
      <c r="D67" s="9">
        <v>9.3713739999999994</v>
      </c>
      <c r="E67" s="9">
        <f t="shared" ref="E67:E130" si="8">D67/C67</f>
        <v>1.156807654302243</v>
      </c>
      <c r="F67" s="4">
        <f>_xlfn.RANK.EQ(E67,$E$2:$E$1001,1)+COUNTIF($E$2:E67,E67)-1</f>
        <v>730</v>
      </c>
      <c r="G67" s="4" t="str">
        <f>IF(F67&lt;=Summary!$B$2,"Front","Back")</f>
        <v>Back</v>
      </c>
      <c r="H67" s="4">
        <v>533</v>
      </c>
      <c r="I67" s="4" t="str">
        <f>IF(H67&lt;=Summary!$B$2,"Front","Back")</f>
        <v>Back</v>
      </c>
      <c r="J67" s="9">
        <f t="shared" ref="J67:J130" si="9">IF(G67="Front",C67,0)</f>
        <v>0</v>
      </c>
      <c r="K67" s="9">
        <f t="shared" ref="K67:K130" si="10">IF(G67="Back",D67,0)</f>
        <v>9.3713739999999994</v>
      </c>
      <c r="L67" s="9">
        <f t="shared" ref="L67:L130" si="11">IF(I67="Front",C67,0)</f>
        <v>0</v>
      </c>
      <c r="M67" s="9">
        <f t="shared" ref="M67:M130" si="12">IF(I67="Back",D67,0)</f>
        <v>9.3713739999999994</v>
      </c>
      <c r="N67" s="9">
        <v>7.9517139999999999</v>
      </c>
      <c r="O67" s="9">
        <v>9.5207250000000005</v>
      </c>
      <c r="P67" s="9">
        <f t="shared" ref="P67:P130" si="13">O67/N67</f>
        <v>1.1973173330932174</v>
      </c>
      <c r="Q67" s="4">
        <f>_xlfn.RANK.EQ(P67,$P$2:$P$1001,1)+COUNTIF($P$2:P67,P67)-1</f>
        <v>779</v>
      </c>
      <c r="R67" s="4" t="str">
        <f>IF(Q67&lt;=Summary!$B$20,"Front","Back")</f>
        <v>Back</v>
      </c>
      <c r="S67" s="9">
        <f t="shared" ref="S67:S130" si="14">IF(R67="Front",N67,0)</f>
        <v>0</v>
      </c>
      <c r="T67" s="9">
        <f t="shared" ref="T67:T130" si="15">IF(R67="Back",O67,0)</f>
        <v>9.5207250000000005</v>
      </c>
    </row>
    <row r="68" spans="1:20" x14ac:dyDescent="0.2">
      <c r="A68" s="4">
        <v>67</v>
      </c>
      <c r="B68" s="4" t="s">
        <v>24</v>
      </c>
      <c r="C68" s="9">
        <v>9.1531079999999996</v>
      </c>
      <c r="D68" s="9">
        <v>9.6427659999999999</v>
      </c>
      <c r="E68" s="9">
        <f t="shared" si="8"/>
        <v>1.053496364295057</v>
      </c>
      <c r="F68" s="4">
        <f>_xlfn.RANK.EQ(E68,$E$2:$E$1001,1)+COUNTIF($E$2:E68,E68)-1</f>
        <v>582</v>
      </c>
      <c r="G68" s="4" t="str">
        <f>IF(F68&lt;=Summary!$B$2,"Front","Back")</f>
        <v>Back</v>
      </c>
      <c r="H68" s="4">
        <v>376</v>
      </c>
      <c r="I68" s="4" t="str">
        <f>IF(H68&lt;=Summary!$B$2,"Front","Back")</f>
        <v>Front</v>
      </c>
      <c r="J68" s="9">
        <f t="shared" si="9"/>
        <v>0</v>
      </c>
      <c r="K68" s="9">
        <f t="shared" si="10"/>
        <v>9.6427659999999999</v>
      </c>
      <c r="L68" s="9">
        <f t="shared" si="11"/>
        <v>9.1531079999999996</v>
      </c>
      <c r="M68" s="9">
        <f t="shared" si="12"/>
        <v>0</v>
      </c>
      <c r="N68" s="9">
        <v>9.0037570000000002</v>
      </c>
      <c r="O68" s="9">
        <v>9.7921169999999993</v>
      </c>
      <c r="P68" s="9">
        <f t="shared" si="13"/>
        <v>1.087559004535551</v>
      </c>
      <c r="Q68" s="4">
        <f>_xlfn.RANK.EQ(P68,$P$2:$P$1001,1)+COUNTIF($P$2:P68,P68)-1</f>
        <v>649</v>
      </c>
      <c r="R68" s="4" t="str">
        <f>IF(Q68&lt;=Summary!$B$20,"Front","Back")</f>
        <v>Back</v>
      </c>
      <c r="S68" s="9">
        <f t="shared" si="14"/>
        <v>0</v>
      </c>
      <c r="T68" s="9">
        <f t="shared" si="15"/>
        <v>9.7921169999999993</v>
      </c>
    </row>
    <row r="69" spans="1:20" x14ac:dyDescent="0.2">
      <c r="A69" s="4">
        <v>68</v>
      </c>
      <c r="B69" s="4" t="s">
        <v>24</v>
      </c>
      <c r="C69" s="9">
        <v>7.8307589999999996</v>
      </c>
      <c r="D69" s="9">
        <v>8.0594169999999998</v>
      </c>
      <c r="E69" s="9">
        <f t="shared" si="8"/>
        <v>1.0291999792101889</v>
      </c>
      <c r="F69" s="4">
        <f>_xlfn.RANK.EQ(E69,$E$2:$E$1001,1)+COUNTIF($E$2:E69,E69)-1</f>
        <v>546</v>
      </c>
      <c r="G69" s="4" t="str">
        <f>IF(F69&lt;=Summary!$B$2,"Front","Back")</f>
        <v>Back</v>
      </c>
      <c r="H69" s="4">
        <v>626</v>
      </c>
      <c r="I69" s="4" t="str">
        <f>IF(H69&lt;=Summary!$B$2,"Front","Back")</f>
        <v>Back</v>
      </c>
      <c r="J69" s="9">
        <f t="shared" si="9"/>
        <v>0</v>
      </c>
      <c r="K69" s="9">
        <f t="shared" si="10"/>
        <v>8.0594169999999998</v>
      </c>
      <c r="L69" s="9">
        <f t="shared" si="11"/>
        <v>0</v>
      </c>
      <c r="M69" s="9">
        <f t="shared" si="12"/>
        <v>8.0594169999999998</v>
      </c>
      <c r="N69" s="9">
        <v>7.6814080000000002</v>
      </c>
      <c r="O69" s="9">
        <v>8.2087679999999992</v>
      </c>
      <c r="P69" s="9">
        <f t="shared" si="13"/>
        <v>1.0686540800853175</v>
      </c>
      <c r="Q69" s="4">
        <f>_xlfn.RANK.EQ(P69,$P$2:$P$1001,1)+COUNTIF($P$2:P69,P69)-1</f>
        <v>612</v>
      </c>
      <c r="R69" s="4" t="str">
        <f>IF(Q69&lt;=Summary!$B$20,"Front","Back")</f>
        <v>Back</v>
      </c>
      <c r="S69" s="9">
        <f t="shared" si="14"/>
        <v>0</v>
      </c>
      <c r="T69" s="9">
        <f t="shared" si="15"/>
        <v>8.2087679999999992</v>
      </c>
    </row>
    <row r="70" spans="1:20" x14ac:dyDescent="0.2">
      <c r="A70" s="4">
        <v>69</v>
      </c>
      <c r="B70" s="4" t="s">
        <v>24</v>
      </c>
      <c r="C70" s="9">
        <v>10.259898</v>
      </c>
      <c r="D70" s="9">
        <v>9.5209639999999993</v>
      </c>
      <c r="E70" s="9">
        <f t="shared" si="8"/>
        <v>0.92797842629624583</v>
      </c>
      <c r="F70" s="4">
        <f>_xlfn.RANK.EQ(E70,$E$2:$E$1001,1)+COUNTIF($E$2:E70,E70)-1</f>
        <v>358</v>
      </c>
      <c r="G70" s="4" t="str">
        <f>IF(F70&lt;=Summary!$B$2,"Front","Back")</f>
        <v>Front</v>
      </c>
      <c r="H70" s="4">
        <v>399</v>
      </c>
      <c r="I70" s="4" t="str">
        <f>IF(H70&lt;=Summary!$B$2,"Front","Back")</f>
        <v>Front</v>
      </c>
      <c r="J70" s="9">
        <f t="shared" si="9"/>
        <v>10.259898</v>
      </c>
      <c r="K70" s="9">
        <f t="shared" si="10"/>
        <v>0</v>
      </c>
      <c r="L70" s="9">
        <f t="shared" si="11"/>
        <v>10.259898</v>
      </c>
      <c r="M70" s="9">
        <f t="shared" si="12"/>
        <v>0</v>
      </c>
      <c r="N70" s="9">
        <v>10.110547</v>
      </c>
      <c r="O70" s="9">
        <v>9.6703150000000004</v>
      </c>
      <c r="P70" s="9">
        <f t="shared" si="13"/>
        <v>0.95645814217569036</v>
      </c>
      <c r="Q70" s="4">
        <f>_xlfn.RANK.EQ(P70,$P$2:$P$1001,1)+COUNTIF($P$2:P70,P70)-1</f>
        <v>410</v>
      </c>
      <c r="R70" s="4" t="str">
        <f>IF(Q70&lt;=Summary!$B$20,"Front","Back")</f>
        <v>Front</v>
      </c>
      <c r="S70" s="9">
        <f t="shared" si="14"/>
        <v>10.110547</v>
      </c>
      <c r="T70" s="9">
        <f t="shared" si="15"/>
        <v>0</v>
      </c>
    </row>
    <row r="71" spans="1:20" x14ac:dyDescent="0.2">
      <c r="A71" s="4">
        <v>70</v>
      </c>
      <c r="B71" s="4" t="s">
        <v>24</v>
      </c>
      <c r="C71" s="9">
        <v>13.05167</v>
      </c>
      <c r="D71" s="9">
        <v>13.160284000000001</v>
      </c>
      <c r="E71" s="9">
        <f t="shared" si="8"/>
        <v>1.0083218469360626</v>
      </c>
      <c r="F71" s="4">
        <f>_xlfn.RANK.EQ(E71,$E$2:$E$1001,1)+COUNTIF($E$2:E71,E71)-1</f>
        <v>515</v>
      </c>
      <c r="G71" s="4" t="str">
        <f>IF(F71&lt;=Summary!$B$2,"Front","Back")</f>
        <v>Back</v>
      </c>
      <c r="H71" s="4">
        <v>585</v>
      </c>
      <c r="I71" s="4" t="str">
        <f>IF(H71&lt;=Summary!$B$2,"Front","Back")</f>
        <v>Back</v>
      </c>
      <c r="J71" s="9">
        <f t="shared" si="9"/>
        <v>0</v>
      </c>
      <c r="K71" s="9">
        <f t="shared" si="10"/>
        <v>13.160284000000001</v>
      </c>
      <c r="L71" s="9">
        <f t="shared" si="11"/>
        <v>0</v>
      </c>
      <c r="M71" s="9">
        <f t="shared" si="12"/>
        <v>13.160284000000001</v>
      </c>
      <c r="N71" s="9">
        <v>12.902319</v>
      </c>
      <c r="O71" s="9">
        <v>13.309635</v>
      </c>
      <c r="P71" s="9">
        <f t="shared" si="13"/>
        <v>1.0315692086050576</v>
      </c>
      <c r="Q71" s="4">
        <f>_xlfn.RANK.EQ(P71,$P$2:$P$1001,1)+COUNTIF($P$2:P71,P71)-1</f>
        <v>553</v>
      </c>
      <c r="R71" s="4" t="str">
        <f>IF(Q71&lt;=Summary!$B$20,"Front","Back")</f>
        <v>Back</v>
      </c>
      <c r="S71" s="9">
        <f t="shared" si="14"/>
        <v>0</v>
      </c>
      <c r="T71" s="9">
        <f t="shared" si="15"/>
        <v>13.309635</v>
      </c>
    </row>
    <row r="72" spans="1:20" x14ac:dyDescent="0.2">
      <c r="A72" s="4">
        <v>71</v>
      </c>
      <c r="B72" s="4" t="s">
        <v>24</v>
      </c>
      <c r="C72" s="9">
        <v>11.605999000000001</v>
      </c>
      <c r="D72" s="9">
        <v>12.251151999999999</v>
      </c>
      <c r="E72" s="9">
        <f t="shared" si="8"/>
        <v>1.0555878903660081</v>
      </c>
      <c r="F72" s="4">
        <f>_xlfn.RANK.EQ(E72,$E$2:$E$1001,1)+COUNTIF($E$2:E72,E72)-1</f>
        <v>588</v>
      </c>
      <c r="G72" s="4" t="str">
        <f>IF(F72&lt;=Summary!$B$2,"Front","Back")</f>
        <v>Back</v>
      </c>
      <c r="H72" s="4">
        <v>892</v>
      </c>
      <c r="I72" s="4" t="str">
        <f>IF(H72&lt;=Summary!$B$2,"Front","Back")</f>
        <v>Back</v>
      </c>
      <c r="J72" s="9">
        <f t="shared" si="9"/>
        <v>0</v>
      </c>
      <c r="K72" s="9">
        <f t="shared" si="10"/>
        <v>12.251151999999999</v>
      </c>
      <c r="L72" s="9">
        <f t="shared" si="11"/>
        <v>0</v>
      </c>
      <c r="M72" s="9">
        <f t="shared" si="12"/>
        <v>12.251151999999999</v>
      </c>
      <c r="N72" s="9">
        <v>11.456647999999999</v>
      </c>
      <c r="O72" s="9">
        <v>12.400503</v>
      </c>
      <c r="P72" s="9">
        <f t="shared" si="13"/>
        <v>1.0823849174732436</v>
      </c>
      <c r="Q72" s="4">
        <f>_xlfn.RANK.EQ(P72,$P$2:$P$1001,1)+COUNTIF($P$2:P72,P72)-1</f>
        <v>636</v>
      </c>
      <c r="R72" s="4" t="str">
        <f>IF(Q72&lt;=Summary!$B$20,"Front","Back")</f>
        <v>Back</v>
      </c>
      <c r="S72" s="9">
        <f t="shared" si="14"/>
        <v>0</v>
      </c>
      <c r="T72" s="9">
        <f t="shared" si="15"/>
        <v>12.400503</v>
      </c>
    </row>
    <row r="73" spans="1:20" x14ac:dyDescent="0.2">
      <c r="A73" s="4">
        <v>72</v>
      </c>
      <c r="B73" s="4" t="s">
        <v>24</v>
      </c>
      <c r="C73" s="9">
        <v>11.517374999999999</v>
      </c>
      <c r="D73" s="9">
        <v>12.276728</v>
      </c>
      <c r="E73" s="9">
        <f t="shared" si="8"/>
        <v>1.0659310823863946</v>
      </c>
      <c r="F73" s="4">
        <f>_xlfn.RANK.EQ(E73,$E$2:$E$1001,1)+COUNTIF($E$2:E73,E73)-1</f>
        <v>602</v>
      </c>
      <c r="G73" s="4" t="str">
        <f>IF(F73&lt;=Summary!$B$2,"Front","Back")</f>
        <v>Back</v>
      </c>
      <c r="H73" s="4">
        <v>363</v>
      </c>
      <c r="I73" s="4" t="str">
        <f>IF(H73&lt;=Summary!$B$2,"Front","Back")</f>
        <v>Front</v>
      </c>
      <c r="J73" s="9">
        <f t="shared" si="9"/>
        <v>0</v>
      </c>
      <c r="K73" s="9">
        <f t="shared" si="10"/>
        <v>12.276728</v>
      </c>
      <c r="L73" s="9">
        <f t="shared" si="11"/>
        <v>11.517374999999999</v>
      </c>
      <c r="M73" s="9">
        <f t="shared" si="12"/>
        <v>0</v>
      </c>
      <c r="N73" s="9">
        <v>11.368024</v>
      </c>
      <c r="O73" s="9">
        <v>12.426079</v>
      </c>
      <c r="P73" s="9">
        <f t="shared" si="13"/>
        <v>1.0930729034351088</v>
      </c>
      <c r="Q73" s="4">
        <f>_xlfn.RANK.EQ(P73,$P$2:$P$1001,1)+COUNTIF($P$2:P73,P73)-1</f>
        <v>654</v>
      </c>
      <c r="R73" s="4" t="str">
        <f>IF(Q73&lt;=Summary!$B$20,"Front","Back")</f>
        <v>Back</v>
      </c>
      <c r="S73" s="9">
        <f t="shared" si="14"/>
        <v>0</v>
      </c>
      <c r="T73" s="9">
        <f t="shared" si="15"/>
        <v>12.426079</v>
      </c>
    </row>
    <row r="74" spans="1:20" x14ac:dyDescent="0.2">
      <c r="A74" s="4">
        <v>73</v>
      </c>
      <c r="B74" s="4" t="s">
        <v>24</v>
      </c>
      <c r="C74" s="9">
        <v>11.436425</v>
      </c>
      <c r="D74" s="9">
        <v>11.095219</v>
      </c>
      <c r="E74" s="9">
        <f t="shared" si="8"/>
        <v>0.97016497725469286</v>
      </c>
      <c r="F74" s="4">
        <f>_xlfn.RANK.EQ(E74,$E$2:$E$1001,1)+COUNTIF($E$2:E74,E74)-1</f>
        <v>448</v>
      </c>
      <c r="G74" s="4" t="str">
        <f>IF(F74&lt;=Summary!$B$2,"Front","Back")</f>
        <v>Front</v>
      </c>
      <c r="H74" s="4">
        <v>21</v>
      </c>
      <c r="I74" s="4" t="str">
        <f>IF(H74&lt;=Summary!$B$2,"Front","Back")</f>
        <v>Front</v>
      </c>
      <c r="J74" s="9">
        <f t="shared" si="9"/>
        <v>11.436425</v>
      </c>
      <c r="K74" s="9">
        <f t="shared" si="10"/>
        <v>0</v>
      </c>
      <c r="L74" s="9">
        <f t="shared" si="11"/>
        <v>11.436425</v>
      </c>
      <c r="M74" s="9">
        <f t="shared" si="12"/>
        <v>0</v>
      </c>
      <c r="N74" s="9">
        <v>11.287074</v>
      </c>
      <c r="O74" s="9">
        <v>11.24457</v>
      </c>
      <c r="P74" s="9">
        <f t="shared" si="13"/>
        <v>0.99623427648299279</v>
      </c>
      <c r="Q74" s="4">
        <f>_xlfn.RANK.EQ(P74,$P$2:$P$1001,1)+COUNTIF($P$2:P74,P74)-1</f>
        <v>484</v>
      </c>
      <c r="R74" s="4" t="str">
        <f>IF(Q74&lt;=Summary!$B$20,"Front","Back")</f>
        <v>Front</v>
      </c>
      <c r="S74" s="9">
        <f t="shared" si="14"/>
        <v>11.287074</v>
      </c>
      <c r="T74" s="9">
        <f t="shared" si="15"/>
        <v>0</v>
      </c>
    </row>
    <row r="75" spans="1:20" x14ac:dyDescent="0.2">
      <c r="A75" s="4">
        <v>74</v>
      </c>
      <c r="B75" s="4" t="s">
        <v>24</v>
      </c>
      <c r="C75" s="9">
        <v>9.6740560000000002</v>
      </c>
      <c r="D75" s="9">
        <v>9.5584640000000007</v>
      </c>
      <c r="E75" s="9">
        <f t="shared" si="8"/>
        <v>0.9880513406165935</v>
      </c>
      <c r="F75" s="4">
        <f>_xlfn.RANK.EQ(E75,$E$2:$E$1001,1)+COUNTIF($E$2:E75,E75)-1</f>
        <v>482</v>
      </c>
      <c r="G75" s="4" t="str">
        <f>IF(F75&lt;=Summary!$B$2,"Front","Back")</f>
        <v>Front</v>
      </c>
      <c r="H75" s="4">
        <v>657</v>
      </c>
      <c r="I75" s="4" t="str">
        <f>IF(H75&lt;=Summary!$B$2,"Front","Back")</f>
        <v>Back</v>
      </c>
      <c r="J75" s="9">
        <f t="shared" si="9"/>
        <v>9.6740560000000002</v>
      </c>
      <c r="K75" s="9">
        <f t="shared" si="10"/>
        <v>0</v>
      </c>
      <c r="L75" s="9">
        <f t="shared" si="11"/>
        <v>0</v>
      </c>
      <c r="M75" s="9">
        <f t="shared" si="12"/>
        <v>9.5584640000000007</v>
      </c>
      <c r="N75" s="9">
        <v>9.5247050000000009</v>
      </c>
      <c r="O75" s="9">
        <v>9.7078150000000001</v>
      </c>
      <c r="P75" s="9">
        <f t="shared" si="13"/>
        <v>1.0192247423935963</v>
      </c>
      <c r="Q75" s="4">
        <f>_xlfn.RANK.EQ(P75,$P$2:$P$1001,1)+COUNTIF($P$2:P75,P75)-1</f>
        <v>528</v>
      </c>
      <c r="R75" s="4" t="str">
        <f>IF(Q75&lt;=Summary!$B$20,"Front","Back")</f>
        <v>Back</v>
      </c>
      <c r="S75" s="9">
        <f t="shared" si="14"/>
        <v>0</v>
      </c>
      <c r="T75" s="9">
        <f t="shared" si="15"/>
        <v>9.7078150000000001</v>
      </c>
    </row>
    <row r="76" spans="1:20" x14ac:dyDescent="0.2">
      <c r="A76" s="4">
        <v>75</v>
      </c>
      <c r="B76" s="4" t="s">
        <v>24</v>
      </c>
      <c r="C76" s="9">
        <v>9.6979799999999994</v>
      </c>
      <c r="D76" s="9">
        <v>7.4045889999999996</v>
      </c>
      <c r="E76" s="9">
        <f t="shared" si="8"/>
        <v>0.76351869152132712</v>
      </c>
      <c r="F76" s="4">
        <f>_xlfn.RANK.EQ(E76,$E$2:$E$1001,1)+COUNTIF($E$2:E76,E76)-1</f>
        <v>108</v>
      </c>
      <c r="G76" s="4" t="str">
        <f>IF(F76&lt;=Summary!$B$2,"Front","Back")</f>
        <v>Front</v>
      </c>
      <c r="H76" s="4">
        <v>221</v>
      </c>
      <c r="I76" s="4" t="str">
        <f>IF(H76&lt;=Summary!$B$2,"Front","Back")</f>
        <v>Front</v>
      </c>
      <c r="J76" s="9">
        <f t="shared" si="9"/>
        <v>9.6979799999999994</v>
      </c>
      <c r="K76" s="9">
        <f t="shared" si="10"/>
        <v>0</v>
      </c>
      <c r="L76" s="9">
        <f t="shared" si="11"/>
        <v>9.6979799999999994</v>
      </c>
      <c r="M76" s="9">
        <f t="shared" si="12"/>
        <v>0</v>
      </c>
      <c r="N76" s="9">
        <v>9.548629</v>
      </c>
      <c r="O76" s="9">
        <v>7.5539399999999999</v>
      </c>
      <c r="P76" s="9">
        <f t="shared" si="13"/>
        <v>0.7911020524517185</v>
      </c>
      <c r="Q76" s="4">
        <f>_xlfn.RANK.EQ(P76,$P$2:$P$1001,1)+COUNTIF($P$2:P76,P76)-1</f>
        <v>133</v>
      </c>
      <c r="R76" s="4" t="str">
        <f>IF(Q76&lt;=Summary!$B$20,"Front","Back")</f>
        <v>Front</v>
      </c>
      <c r="S76" s="9">
        <f t="shared" si="14"/>
        <v>9.548629</v>
      </c>
      <c r="T76" s="9">
        <f t="shared" si="15"/>
        <v>0</v>
      </c>
    </row>
    <row r="77" spans="1:20" x14ac:dyDescent="0.2">
      <c r="A77" s="4">
        <v>76</v>
      </c>
      <c r="B77" s="4" t="s">
        <v>24</v>
      </c>
      <c r="C77" s="9">
        <v>6.6751889999999996</v>
      </c>
      <c r="D77" s="9">
        <v>9.7114820000000002</v>
      </c>
      <c r="E77" s="9">
        <f t="shared" si="8"/>
        <v>1.4548624765530984</v>
      </c>
      <c r="F77" s="4">
        <f>_xlfn.RANK.EQ(E77,$E$2:$E$1001,1)+COUNTIF($E$2:E77,E77)-1</f>
        <v>946</v>
      </c>
      <c r="G77" s="4" t="str">
        <f>IF(F77&lt;=Summary!$B$2,"Front","Back")</f>
        <v>Back</v>
      </c>
      <c r="H77" s="4">
        <v>484</v>
      </c>
      <c r="I77" s="4" t="str">
        <f>IF(H77&lt;=Summary!$B$2,"Front","Back")</f>
        <v>Front</v>
      </c>
      <c r="J77" s="9">
        <f t="shared" si="9"/>
        <v>0</v>
      </c>
      <c r="K77" s="9">
        <f t="shared" si="10"/>
        <v>9.7114820000000002</v>
      </c>
      <c r="L77" s="9">
        <f t="shared" si="11"/>
        <v>6.6751889999999996</v>
      </c>
      <c r="M77" s="9">
        <f t="shared" si="12"/>
        <v>0</v>
      </c>
      <c r="N77" s="9">
        <v>6.5258380000000002</v>
      </c>
      <c r="O77" s="9">
        <v>9.8608329999999995</v>
      </c>
      <c r="P77" s="9">
        <f t="shared" si="13"/>
        <v>1.5110447118055947</v>
      </c>
      <c r="Q77" s="4">
        <f>_xlfn.RANK.EQ(P77,$P$2:$P$1001,1)+COUNTIF($P$2:P77,P77)-1</f>
        <v>963</v>
      </c>
      <c r="R77" s="4" t="str">
        <f>IF(Q77&lt;=Summary!$B$20,"Front","Back")</f>
        <v>Back</v>
      </c>
      <c r="S77" s="9">
        <f t="shared" si="14"/>
        <v>0</v>
      </c>
      <c r="T77" s="9">
        <f t="shared" si="15"/>
        <v>9.8608329999999995</v>
      </c>
    </row>
    <row r="78" spans="1:20" x14ac:dyDescent="0.2">
      <c r="A78" s="4">
        <v>77</v>
      </c>
      <c r="B78" s="4" t="s">
        <v>24</v>
      </c>
      <c r="C78" s="9">
        <v>8.0406060000000004</v>
      </c>
      <c r="D78" s="9">
        <v>9.6325699999999994</v>
      </c>
      <c r="E78" s="9">
        <f t="shared" si="8"/>
        <v>1.197990549468535</v>
      </c>
      <c r="F78" s="4">
        <f>_xlfn.RANK.EQ(E78,$E$2:$E$1001,1)+COUNTIF($E$2:E78,E78)-1</f>
        <v>791</v>
      </c>
      <c r="G78" s="4" t="str">
        <f>IF(F78&lt;=Summary!$B$2,"Front","Back")</f>
        <v>Back</v>
      </c>
      <c r="H78" s="4">
        <v>986</v>
      </c>
      <c r="I78" s="4" t="str">
        <f>IF(H78&lt;=Summary!$B$2,"Front","Back")</f>
        <v>Back</v>
      </c>
      <c r="J78" s="9">
        <f t="shared" si="9"/>
        <v>0</v>
      </c>
      <c r="K78" s="9">
        <f t="shared" si="10"/>
        <v>9.6325699999999994</v>
      </c>
      <c r="L78" s="9">
        <f t="shared" si="11"/>
        <v>0</v>
      </c>
      <c r="M78" s="9">
        <f t="shared" si="12"/>
        <v>9.6325699999999994</v>
      </c>
      <c r="N78" s="9">
        <v>7.8912550000000001</v>
      </c>
      <c r="O78" s="9">
        <v>9.7819210000000005</v>
      </c>
      <c r="P78" s="9">
        <f t="shared" si="13"/>
        <v>1.2395900271883242</v>
      </c>
      <c r="Q78" s="4">
        <f>_xlfn.RANK.EQ(P78,$P$2:$P$1001,1)+COUNTIF($P$2:P78,P78)-1</f>
        <v>847</v>
      </c>
      <c r="R78" s="4" t="str">
        <f>IF(Q78&lt;=Summary!$B$20,"Front","Back")</f>
        <v>Back</v>
      </c>
      <c r="S78" s="9">
        <f t="shared" si="14"/>
        <v>0</v>
      </c>
      <c r="T78" s="9">
        <f t="shared" si="15"/>
        <v>9.7819210000000005</v>
      </c>
    </row>
    <row r="79" spans="1:20" x14ac:dyDescent="0.2">
      <c r="A79" s="4">
        <v>78</v>
      </c>
      <c r="B79" s="4" t="s">
        <v>24</v>
      </c>
      <c r="C79" s="9">
        <v>9.5060990000000007</v>
      </c>
      <c r="D79" s="9">
        <v>9.5342000000000002</v>
      </c>
      <c r="E79" s="9">
        <f t="shared" si="8"/>
        <v>1.0029561021823989</v>
      </c>
      <c r="F79" s="4">
        <f>_xlfn.RANK.EQ(E79,$E$2:$E$1001,1)+COUNTIF($E$2:E79,E79)-1</f>
        <v>506</v>
      </c>
      <c r="G79" s="4" t="str">
        <f>IF(F79&lt;=Summary!$B$2,"Front","Back")</f>
        <v>Back</v>
      </c>
      <c r="H79" s="4">
        <v>714</v>
      </c>
      <c r="I79" s="4" t="str">
        <f>IF(H79&lt;=Summary!$B$2,"Front","Back")</f>
        <v>Back</v>
      </c>
      <c r="J79" s="9">
        <f t="shared" si="9"/>
        <v>0</v>
      </c>
      <c r="K79" s="9">
        <f t="shared" si="10"/>
        <v>9.5342000000000002</v>
      </c>
      <c r="L79" s="9">
        <f t="shared" si="11"/>
        <v>0</v>
      </c>
      <c r="M79" s="9">
        <f t="shared" si="12"/>
        <v>9.5342000000000002</v>
      </c>
      <c r="N79" s="9">
        <v>9.3567479999999996</v>
      </c>
      <c r="O79" s="9">
        <v>9.6835509999999996</v>
      </c>
      <c r="P79" s="9">
        <f t="shared" si="13"/>
        <v>1.0349269853158383</v>
      </c>
      <c r="Q79" s="4">
        <f>_xlfn.RANK.EQ(P79,$P$2:$P$1001,1)+COUNTIF($P$2:P79,P79)-1</f>
        <v>559</v>
      </c>
      <c r="R79" s="4" t="str">
        <f>IF(Q79&lt;=Summary!$B$20,"Front","Back")</f>
        <v>Back</v>
      </c>
      <c r="S79" s="9">
        <f t="shared" si="14"/>
        <v>0</v>
      </c>
      <c r="T79" s="9">
        <f t="shared" si="15"/>
        <v>9.6835509999999996</v>
      </c>
    </row>
    <row r="80" spans="1:20" x14ac:dyDescent="0.2">
      <c r="A80" s="4">
        <v>79</v>
      </c>
      <c r="B80" s="4" t="s">
        <v>24</v>
      </c>
      <c r="C80" s="9">
        <v>9.5036450000000006</v>
      </c>
      <c r="D80" s="9">
        <v>9.6304780000000001</v>
      </c>
      <c r="E80" s="9">
        <f t="shared" si="8"/>
        <v>1.0133457215626214</v>
      </c>
      <c r="F80" s="4">
        <f>_xlfn.RANK.EQ(E80,$E$2:$E$1001,1)+COUNTIF($E$2:E80,E80)-1</f>
        <v>526</v>
      </c>
      <c r="G80" s="4" t="str">
        <f>IF(F80&lt;=Summary!$B$2,"Front","Back")</f>
        <v>Back</v>
      </c>
      <c r="H80" s="4">
        <v>314</v>
      </c>
      <c r="I80" s="4" t="str">
        <f>IF(H80&lt;=Summary!$B$2,"Front","Back")</f>
        <v>Front</v>
      </c>
      <c r="J80" s="9">
        <f t="shared" si="9"/>
        <v>0</v>
      </c>
      <c r="K80" s="9">
        <f t="shared" si="10"/>
        <v>9.6304780000000001</v>
      </c>
      <c r="L80" s="9">
        <f t="shared" si="11"/>
        <v>9.5036450000000006</v>
      </c>
      <c r="M80" s="9">
        <f t="shared" si="12"/>
        <v>0</v>
      </c>
      <c r="N80" s="9">
        <v>9.3542939999999994</v>
      </c>
      <c r="O80" s="9">
        <v>9.7798289999999994</v>
      </c>
      <c r="P80" s="9">
        <f t="shared" si="13"/>
        <v>1.0454908729616581</v>
      </c>
      <c r="Q80" s="4">
        <f>_xlfn.RANK.EQ(P80,$P$2:$P$1001,1)+COUNTIF($P$2:P80,P80)-1</f>
        <v>579</v>
      </c>
      <c r="R80" s="4" t="str">
        <f>IF(Q80&lt;=Summary!$B$20,"Front","Back")</f>
        <v>Back</v>
      </c>
      <c r="S80" s="9">
        <f t="shared" si="14"/>
        <v>0</v>
      </c>
      <c r="T80" s="9">
        <f t="shared" si="15"/>
        <v>9.7798289999999994</v>
      </c>
    </row>
    <row r="81" spans="1:20" x14ac:dyDescent="0.2">
      <c r="A81" s="4">
        <v>80</v>
      </c>
      <c r="B81" s="4" t="s">
        <v>24</v>
      </c>
      <c r="C81" s="9">
        <v>9.6509929999999997</v>
      </c>
      <c r="D81" s="9">
        <v>8.6219959999999993</v>
      </c>
      <c r="E81" s="9">
        <f t="shared" si="8"/>
        <v>0.89337915797887324</v>
      </c>
      <c r="F81" s="4">
        <f>_xlfn.RANK.EQ(E81,$E$2:$E$1001,1)+COUNTIF($E$2:E81,E81)-1</f>
        <v>292</v>
      </c>
      <c r="G81" s="4" t="str">
        <f>IF(F81&lt;=Summary!$B$2,"Front","Back")</f>
        <v>Front</v>
      </c>
      <c r="H81" s="4">
        <v>984</v>
      </c>
      <c r="I81" s="4" t="str">
        <f>IF(H81&lt;=Summary!$B$2,"Front","Back")</f>
        <v>Back</v>
      </c>
      <c r="J81" s="9">
        <f t="shared" si="9"/>
        <v>9.6509929999999997</v>
      </c>
      <c r="K81" s="9">
        <f t="shared" si="10"/>
        <v>0</v>
      </c>
      <c r="L81" s="9">
        <f t="shared" si="11"/>
        <v>0</v>
      </c>
      <c r="M81" s="9">
        <f t="shared" si="12"/>
        <v>8.6219959999999993</v>
      </c>
      <c r="N81" s="9">
        <v>9.5016420000000004</v>
      </c>
      <c r="O81" s="9">
        <v>8.7713470000000004</v>
      </c>
      <c r="P81" s="9">
        <f t="shared" si="13"/>
        <v>0.92314012672756984</v>
      </c>
      <c r="Q81" s="4">
        <f>_xlfn.RANK.EQ(P81,$P$2:$P$1001,1)+COUNTIF($P$2:P81,P81)-1</f>
        <v>346</v>
      </c>
      <c r="R81" s="4" t="str">
        <f>IF(Q81&lt;=Summary!$B$20,"Front","Back")</f>
        <v>Front</v>
      </c>
      <c r="S81" s="9">
        <f t="shared" si="14"/>
        <v>9.5016420000000004</v>
      </c>
      <c r="T81" s="9">
        <f t="shared" si="15"/>
        <v>0</v>
      </c>
    </row>
    <row r="82" spans="1:20" x14ac:dyDescent="0.2">
      <c r="A82" s="4">
        <v>81</v>
      </c>
      <c r="B82" s="4" t="s">
        <v>24</v>
      </c>
      <c r="C82" s="9">
        <v>10.624074</v>
      </c>
      <c r="D82" s="9">
        <v>7.9564909999999998</v>
      </c>
      <c r="E82" s="9">
        <f t="shared" si="8"/>
        <v>0.74891148160300836</v>
      </c>
      <c r="F82" s="4">
        <f>_xlfn.RANK.EQ(E82,$E$2:$E$1001,1)+COUNTIF($E$2:E82,E82)-1</f>
        <v>95</v>
      </c>
      <c r="G82" s="4" t="str">
        <f>IF(F82&lt;=Summary!$B$2,"Front","Back")</f>
        <v>Front</v>
      </c>
      <c r="H82" s="4">
        <v>705</v>
      </c>
      <c r="I82" s="4" t="str">
        <f>IF(H82&lt;=Summary!$B$2,"Front","Back")</f>
        <v>Back</v>
      </c>
      <c r="J82" s="9">
        <f t="shared" si="9"/>
        <v>10.624074</v>
      </c>
      <c r="K82" s="9">
        <f t="shared" si="10"/>
        <v>0</v>
      </c>
      <c r="L82" s="9">
        <f t="shared" si="11"/>
        <v>0</v>
      </c>
      <c r="M82" s="9">
        <f t="shared" si="12"/>
        <v>7.9564909999999998</v>
      </c>
      <c r="N82" s="9">
        <v>10.474722999999999</v>
      </c>
      <c r="O82" s="9">
        <v>8.1058420000000009</v>
      </c>
      <c r="P82" s="9">
        <f t="shared" si="13"/>
        <v>0.77384786213439738</v>
      </c>
      <c r="Q82" s="4">
        <f>_xlfn.RANK.EQ(P82,$P$2:$P$1001,1)+COUNTIF($P$2:P82,P82)-1</f>
        <v>114</v>
      </c>
      <c r="R82" s="4" t="str">
        <f>IF(Q82&lt;=Summary!$B$20,"Front","Back")</f>
        <v>Front</v>
      </c>
      <c r="S82" s="9">
        <f t="shared" si="14"/>
        <v>10.474722999999999</v>
      </c>
      <c r="T82" s="9">
        <f t="shared" si="15"/>
        <v>0</v>
      </c>
    </row>
    <row r="83" spans="1:20" x14ac:dyDescent="0.2">
      <c r="A83" s="4">
        <v>82</v>
      </c>
      <c r="B83" s="4" t="s">
        <v>24</v>
      </c>
      <c r="C83" s="9">
        <v>10.459884000000001</v>
      </c>
      <c r="D83" s="9">
        <v>9.1855720000000005</v>
      </c>
      <c r="E83" s="9">
        <f t="shared" si="8"/>
        <v>0.87817149788659221</v>
      </c>
      <c r="F83" s="4">
        <f>_xlfn.RANK.EQ(E83,$E$2:$E$1001,1)+COUNTIF($E$2:E83,E83)-1</f>
        <v>267</v>
      </c>
      <c r="G83" s="4" t="str">
        <f>IF(F83&lt;=Summary!$B$2,"Front","Back")</f>
        <v>Front</v>
      </c>
      <c r="H83" s="4">
        <v>815</v>
      </c>
      <c r="I83" s="4" t="str">
        <f>IF(H83&lt;=Summary!$B$2,"Front","Back")</f>
        <v>Back</v>
      </c>
      <c r="J83" s="9">
        <f t="shared" si="9"/>
        <v>10.459884000000001</v>
      </c>
      <c r="K83" s="9">
        <f t="shared" si="10"/>
        <v>0</v>
      </c>
      <c r="L83" s="9">
        <f t="shared" si="11"/>
        <v>0</v>
      </c>
      <c r="M83" s="9">
        <f t="shared" si="12"/>
        <v>9.1855720000000005</v>
      </c>
      <c r="N83" s="9">
        <v>10.310533</v>
      </c>
      <c r="O83" s="9">
        <v>9.3349229999999999</v>
      </c>
      <c r="P83" s="9">
        <f t="shared" si="13"/>
        <v>0.9053773456716544</v>
      </c>
      <c r="Q83" s="4">
        <f>_xlfn.RANK.EQ(P83,$P$2:$P$1001,1)+COUNTIF($P$2:P83,P83)-1</f>
        <v>316</v>
      </c>
      <c r="R83" s="4" t="str">
        <f>IF(Q83&lt;=Summary!$B$20,"Front","Back")</f>
        <v>Front</v>
      </c>
      <c r="S83" s="9">
        <f t="shared" si="14"/>
        <v>10.310533</v>
      </c>
      <c r="T83" s="9">
        <f t="shared" si="15"/>
        <v>0</v>
      </c>
    </row>
    <row r="84" spans="1:20" x14ac:dyDescent="0.2">
      <c r="A84" s="4">
        <v>83</v>
      </c>
      <c r="B84" s="4" t="s">
        <v>24</v>
      </c>
      <c r="C84" s="9">
        <v>12.423989000000001</v>
      </c>
      <c r="D84" s="9">
        <v>8.3416630000000005</v>
      </c>
      <c r="E84" s="9">
        <f t="shared" si="8"/>
        <v>0.67141583914795799</v>
      </c>
      <c r="F84" s="4">
        <f>_xlfn.RANK.EQ(E84,$E$2:$E$1001,1)+COUNTIF($E$2:E84,E84)-1</f>
        <v>42</v>
      </c>
      <c r="G84" s="4" t="str">
        <f>IF(F84&lt;=Summary!$B$2,"Front","Back")</f>
        <v>Front</v>
      </c>
      <c r="H84" s="4">
        <v>58</v>
      </c>
      <c r="I84" s="4" t="str">
        <f>IF(H84&lt;=Summary!$B$2,"Front","Back")</f>
        <v>Front</v>
      </c>
      <c r="J84" s="9">
        <f t="shared" si="9"/>
        <v>12.423989000000001</v>
      </c>
      <c r="K84" s="9">
        <f t="shared" si="10"/>
        <v>0</v>
      </c>
      <c r="L84" s="9">
        <f t="shared" si="11"/>
        <v>12.423989000000001</v>
      </c>
      <c r="M84" s="9">
        <f t="shared" si="12"/>
        <v>0</v>
      </c>
      <c r="N84" s="9">
        <v>12.274637999999999</v>
      </c>
      <c r="O84" s="9">
        <v>8.4910139999999998</v>
      </c>
      <c r="P84" s="9">
        <f t="shared" si="13"/>
        <v>0.69175270179047232</v>
      </c>
      <c r="Q84" s="4">
        <f>_xlfn.RANK.EQ(P84,$P$2:$P$1001,1)+COUNTIF($P$2:P84,P84)-1</f>
        <v>52</v>
      </c>
      <c r="R84" s="4" t="str">
        <f>IF(Q84&lt;=Summary!$B$20,"Front","Back")</f>
        <v>Front</v>
      </c>
      <c r="S84" s="9">
        <f t="shared" si="14"/>
        <v>12.274637999999999</v>
      </c>
      <c r="T84" s="9">
        <f t="shared" si="15"/>
        <v>0</v>
      </c>
    </row>
    <row r="85" spans="1:20" x14ac:dyDescent="0.2">
      <c r="A85" s="4">
        <v>84</v>
      </c>
      <c r="B85" s="4" t="s">
        <v>24</v>
      </c>
      <c r="C85" s="9">
        <v>10.289923999999999</v>
      </c>
      <c r="D85" s="9">
        <v>10.781618999999999</v>
      </c>
      <c r="E85" s="9">
        <f t="shared" si="8"/>
        <v>1.0477841235756455</v>
      </c>
      <c r="F85" s="4">
        <f>_xlfn.RANK.EQ(E85,$E$2:$E$1001,1)+COUNTIF($E$2:E85,E85)-1</f>
        <v>572</v>
      </c>
      <c r="G85" s="4" t="str">
        <f>IF(F85&lt;=Summary!$B$2,"Front","Back")</f>
        <v>Back</v>
      </c>
      <c r="H85" s="4">
        <v>137</v>
      </c>
      <c r="I85" s="4" t="str">
        <f>IF(H85&lt;=Summary!$B$2,"Front","Back")</f>
        <v>Front</v>
      </c>
      <c r="J85" s="9">
        <f t="shared" si="9"/>
        <v>0</v>
      </c>
      <c r="K85" s="9">
        <f t="shared" si="10"/>
        <v>10.781618999999999</v>
      </c>
      <c r="L85" s="9">
        <f t="shared" si="11"/>
        <v>10.289923999999999</v>
      </c>
      <c r="M85" s="9">
        <f t="shared" si="12"/>
        <v>0</v>
      </c>
      <c r="N85" s="9">
        <v>10.140573</v>
      </c>
      <c r="O85" s="9">
        <v>10.93097</v>
      </c>
      <c r="P85" s="9">
        <f t="shared" si="13"/>
        <v>1.0779440175619268</v>
      </c>
      <c r="Q85" s="4">
        <f>_xlfn.RANK.EQ(P85,$P$2:$P$1001,1)+COUNTIF($P$2:P85,P85)-1</f>
        <v>629</v>
      </c>
      <c r="R85" s="4" t="str">
        <f>IF(Q85&lt;=Summary!$B$20,"Front","Back")</f>
        <v>Back</v>
      </c>
      <c r="S85" s="9">
        <f t="shared" si="14"/>
        <v>0</v>
      </c>
      <c r="T85" s="9">
        <f t="shared" si="15"/>
        <v>10.93097</v>
      </c>
    </row>
    <row r="86" spans="1:20" x14ac:dyDescent="0.2">
      <c r="A86" s="4">
        <v>85</v>
      </c>
      <c r="B86" s="4" t="s">
        <v>24</v>
      </c>
      <c r="C86" s="9">
        <v>10.056844999999999</v>
      </c>
      <c r="D86" s="9">
        <v>10.615891</v>
      </c>
      <c r="E86" s="9">
        <f t="shared" si="8"/>
        <v>1.0555886065659759</v>
      </c>
      <c r="F86" s="4">
        <f>_xlfn.RANK.EQ(E86,$E$2:$E$1001,1)+COUNTIF($E$2:E86,E86)-1</f>
        <v>589</v>
      </c>
      <c r="G86" s="4" t="str">
        <f>IF(F86&lt;=Summary!$B$2,"Front","Back")</f>
        <v>Back</v>
      </c>
      <c r="H86" s="4">
        <v>350</v>
      </c>
      <c r="I86" s="4" t="str">
        <f>IF(H86&lt;=Summary!$B$2,"Front","Back")</f>
        <v>Front</v>
      </c>
      <c r="J86" s="9">
        <f t="shared" si="9"/>
        <v>0</v>
      </c>
      <c r="K86" s="9">
        <f t="shared" si="10"/>
        <v>10.615891</v>
      </c>
      <c r="L86" s="9">
        <f t="shared" si="11"/>
        <v>10.056844999999999</v>
      </c>
      <c r="M86" s="9">
        <f t="shared" si="12"/>
        <v>0</v>
      </c>
      <c r="N86" s="9">
        <v>9.9074939999999998</v>
      </c>
      <c r="O86" s="9">
        <v>10.765242000000001</v>
      </c>
      <c r="P86" s="9">
        <f t="shared" si="13"/>
        <v>1.086575676957261</v>
      </c>
      <c r="Q86" s="4">
        <f>_xlfn.RANK.EQ(P86,$P$2:$P$1001,1)+COUNTIF($P$2:P86,P86)-1</f>
        <v>645</v>
      </c>
      <c r="R86" s="4" t="str">
        <f>IF(Q86&lt;=Summary!$B$20,"Front","Back")</f>
        <v>Back</v>
      </c>
      <c r="S86" s="9">
        <f t="shared" si="14"/>
        <v>0</v>
      </c>
      <c r="T86" s="9">
        <f t="shared" si="15"/>
        <v>10.765242000000001</v>
      </c>
    </row>
    <row r="87" spans="1:20" x14ac:dyDescent="0.2">
      <c r="A87" s="4">
        <v>86</v>
      </c>
      <c r="B87" s="4" t="s">
        <v>24</v>
      </c>
      <c r="C87" s="9">
        <v>9.7248380000000001</v>
      </c>
      <c r="D87" s="9">
        <v>10.759273</v>
      </c>
      <c r="E87" s="9">
        <f t="shared" si="8"/>
        <v>1.1063704094608053</v>
      </c>
      <c r="F87" s="4">
        <f>_xlfn.RANK.EQ(E87,$E$2:$E$1001,1)+COUNTIF($E$2:E87,E87)-1</f>
        <v>653</v>
      </c>
      <c r="G87" s="4" t="str">
        <f>IF(F87&lt;=Summary!$B$2,"Front","Back")</f>
        <v>Back</v>
      </c>
      <c r="H87" s="4">
        <v>279</v>
      </c>
      <c r="I87" s="4" t="str">
        <f>IF(H87&lt;=Summary!$B$2,"Front","Back")</f>
        <v>Front</v>
      </c>
      <c r="J87" s="9">
        <f t="shared" si="9"/>
        <v>0</v>
      </c>
      <c r="K87" s="9">
        <f t="shared" si="10"/>
        <v>10.759273</v>
      </c>
      <c r="L87" s="9">
        <f t="shared" si="11"/>
        <v>9.7248380000000001</v>
      </c>
      <c r="M87" s="9">
        <f t="shared" si="12"/>
        <v>0</v>
      </c>
      <c r="N87" s="9">
        <v>9.5754870000000007</v>
      </c>
      <c r="O87" s="9">
        <v>10.908624</v>
      </c>
      <c r="P87" s="9">
        <f t="shared" si="13"/>
        <v>1.1392239371219446</v>
      </c>
      <c r="Q87" s="4">
        <f>_xlfn.RANK.EQ(P87,$P$2:$P$1001,1)+COUNTIF($P$2:P87,P87)-1</f>
        <v>701</v>
      </c>
      <c r="R87" s="4" t="str">
        <f>IF(Q87&lt;=Summary!$B$20,"Front","Back")</f>
        <v>Back</v>
      </c>
      <c r="S87" s="9">
        <f t="shared" si="14"/>
        <v>0</v>
      </c>
      <c r="T87" s="9">
        <f t="shared" si="15"/>
        <v>10.908624</v>
      </c>
    </row>
    <row r="88" spans="1:20" x14ac:dyDescent="0.2">
      <c r="A88" s="4">
        <v>87</v>
      </c>
      <c r="B88" s="4" t="s">
        <v>24</v>
      </c>
      <c r="C88" s="9">
        <v>8.6093700000000002</v>
      </c>
      <c r="D88" s="9">
        <v>9.6752310000000001</v>
      </c>
      <c r="E88" s="9">
        <f t="shared" si="8"/>
        <v>1.1238024385059533</v>
      </c>
      <c r="F88" s="4">
        <f>_xlfn.RANK.EQ(E88,$E$2:$E$1001,1)+COUNTIF($E$2:E88,E88)-1</f>
        <v>676</v>
      </c>
      <c r="G88" s="4" t="str">
        <f>IF(F88&lt;=Summary!$B$2,"Front","Back")</f>
        <v>Back</v>
      </c>
      <c r="H88" s="4">
        <v>710</v>
      </c>
      <c r="I88" s="4" t="str">
        <f>IF(H88&lt;=Summary!$B$2,"Front","Back")</f>
        <v>Back</v>
      </c>
      <c r="J88" s="9">
        <f t="shared" si="9"/>
        <v>0</v>
      </c>
      <c r="K88" s="9">
        <f t="shared" si="10"/>
        <v>9.6752310000000001</v>
      </c>
      <c r="L88" s="9">
        <f t="shared" si="11"/>
        <v>0</v>
      </c>
      <c r="M88" s="9">
        <f t="shared" si="12"/>
        <v>9.6752310000000001</v>
      </c>
      <c r="N88" s="9">
        <v>8.4600190000000008</v>
      </c>
      <c r="O88" s="9">
        <v>9.8245819999999995</v>
      </c>
      <c r="P88" s="9">
        <f t="shared" si="13"/>
        <v>1.1612955006365824</v>
      </c>
      <c r="Q88" s="4">
        <f>_xlfn.RANK.EQ(P88,$P$2:$P$1001,1)+COUNTIF($P$2:P88,P88)-1</f>
        <v>733</v>
      </c>
      <c r="R88" s="4" t="str">
        <f>IF(Q88&lt;=Summary!$B$20,"Front","Back")</f>
        <v>Back</v>
      </c>
      <c r="S88" s="9">
        <f t="shared" si="14"/>
        <v>0</v>
      </c>
      <c r="T88" s="9">
        <f t="shared" si="15"/>
        <v>9.8245819999999995</v>
      </c>
    </row>
    <row r="89" spans="1:20" x14ac:dyDescent="0.2">
      <c r="A89" s="4">
        <v>88</v>
      </c>
      <c r="B89" s="4" t="s">
        <v>24</v>
      </c>
      <c r="C89" s="9">
        <v>11.648187</v>
      </c>
      <c r="D89" s="9">
        <v>12.446355000000001</v>
      </c>
      <c r="E89" s="9">
        <f t="shared" si="8"/>
        <v>1.0685229383765904</v>
      </c>
      <c r="F89" s="4">
        <f>_xlfn.RANK.EQ(E89,$E$2:$E$1001,1)+COUNTIF($E$2:E89,E89)-1</f>
        <v>606</v>
      </c>
      <c r="G89" s="4" t="str">
        <f>IF(F89&lt;=Summary!$B$2,"Front","Back")</f>
        <v>Back</v>
      </c>
      <c r="H89" s="4">
        <v>99</v>
      </c>
      <c r="I89" s="4" t="str">
        <f>IF(H89&lt;=Summary!$B$2,"Front","Back")</f>
        <v>Front</v>
      </c>
      <c r="J89" s="9">
        <f t="shared" si="9"/>
        <v>0</v>
      </c>
      <c r="K89" s="9">
        <f t="shared" si="10"/>
        <v>12.446355000000001</v>
      </c>
      <c r="L89" s="9">
        <f t="shared" si="11"/>
        <v>11.648187</v>
      </c>
      <c r="M89" s="9">
        <f t="shared" si="12"/>
        <v>0</v>
      </c>
      <c r="N89" s="9">
        <v>11.498836000000001</v>
      </c>
      <c r="O89" s="9">
        <v>12.595706</v>
      </c>
      <c r="P89" s="9">
        <f t="shared" si="13"/>
        <v>1.0953896550920457</v>
      </c>
      <c r="Q89" s="4">
        <f>_xlfn.RANK.EQ(P89,$P$2:$P$1001,1)+COUNTIF($P$2:P89,P89)-1</f>
        <v>656</v>
      </c>
      <c r="R89" s="4" t="str">
        <f>IF(Q89&lt;=Summary!$B$20,"Front","Back")</f>
        <v>Back</v>
      </c>
      <c r="S89" s="9">
        <f t="shared" si="14"/>
        <v>0</v>
      </c>
      <c r="T89" s="9">
        <f t="shared" si="15"/>
        <v>12.595706</v>
      </c>
    </row>
    <row r="90" spans="1:20" x14ac:dyDescent="0.2">
      <c r="A90" s="4">
        <v>89</v>
      </c>
      <c r="B90" s="4" t="s">
        <v>24</v>
      </c>
      <c r="C90" s="9">
        <v>9.4902730000000002</v>
      </c>
      <c r="D90" s="9">
        <v>7.7953659999999996</v>
      </c>
      <c r="E90" s="9">
        <f t="shared" si="8"/>
        <v>0.82140587525775066</v>
      </c>
      <c r="F90" s="4">
        <f>_xlfn.RANK.EQ(E90,$E$2:$E$1001,1)+COUNTIF($E$2:E90,E90)-1</f>
        <v>176</v>
      </c>
      <c r="G90" s="4" t="str">
        <f>IF(F90&lt;=Summary!$B$2,"Front","Back")</f>
        <v>Front</v>
      </c>
      <c r="H90" s="4">
        <v>569</v>
      </c>
      <c r="I90" s="4" t="str">
        <f>IF(H90&lt;=Summary!$B$2,"Front","Back")</f>
        <v>Back</v>
      </c>
      <c r="J90" s="9">
        <f t="shared" si="9"/>
        <v>9.4902730000000002</v>
      </c>
      <c r="K90" s="9">
        <f t="shared" si="10"/>
        <v>0</v>
      </c>
      <c r="L90" s="9">
        <f t="shared" si="11"/>
        <v>0</v>
      </c>
      <c r="M90" s="9">
        <f t="shared" si="12"/>
        <v>7.7953659999999996</v>
      </c>
      <c r="N90" s="9">
        <v>9.3409220000000008</v>
      </c>
      <c r="O90" s="9">
        <v>7.9447169999999998</v>
      </c>
      <c r="P90" s="9">
        <f t="shared" si="13"/>
        <v>0.85052813844286457</v>
      </c>
      <c r="Q90" s="4">
        <f>_xlfn.RANK.EQ(P90,$P$2:$P$1001,1)+COUNTIF($P$2:P90,P90)-1</f>
        <v>216</v>
      </c>
      <c r="R90" s="4" t="str">
        <f>IF(Q90&lt;=Summary!$B$20,"Front","Back")</f>
        <v>Front</v>
      </c>
      <c r="S90" s="9">
        <f t="shared" si="14"/>
        <v>9.3409220000000008</v>
      </c>
      <c r="T90" s="9">
        <f t="shared" si="15"/>
        <v>0</v>
      </c>
    </row>
    <row r="91" spans="1:20" x14ac:dyDescent="0.2">
      <c r="A91" s="4">
        <v>90</v>
      </c>
      <c r="B91" s="4" t="s">
        <v>24</v>
      </c>
      <c r="C91" s="9">
        <v>11.424218</v>
      </c>
      <c r="D91" s="9">
        <v>9.8023860000000003</v>
      </c>
      <c r="E91" s="9">
        <f t="shared" si="8"/>
        <v>0.858035622219394</v>
      </c>
      <c r="F91" s="4">
        <f>_xlfn.RANK.EQ(E91,$E$2:$E$1001,1)+COUNTIF($E$2:E91,E91)-1</f>
        <v>236</v>
      </c>
      <c r="G91" s="4" t="str">
        <f>IF(F91&lt;=Summary!$B$2,"Front","Back")</f>
        <v>Front</v>
      </c>
      <c r="H91" s="4">
        <v>408</v>
      </c>
      <c r="I91" s="4" t="str">
        <f>IF(H91&lt;=Summary!$B$2,"Front","Back")</f>
        <v>Front</v>
      </c>
      <c r="J91" s="9">
        <f t="shared" si="9"/>
        <v>11.424218</v>
      </c>
      <c r="K91" s="9">
        <f t="shared" si="10"/>
        <v>0</v>
      </c>
      <c r="L91" s="9">
        <f t="shared" si="11"/>
        <v>11.424218</v>
      </c>
      <c r="M91" s="9">
        <f t="shared" si="12"/>
        <v>0</v>
      </c>
      <c r="N91" s="9">
        <v>11.274867</v>
      </c>
      <c r="O91" s="9">
        <v>9.9517369999999996</v>
      </c>
      <c r="P91" s="9">
        <f t="shared" si="13"/>
        <v>0.88264783965966065</v>
      </c>
      <c r="Q91" s="4">
        <f>_xlfn.RANK.EQ(P91,$P$2:$P$1001,1)+COUNTIF($P$2:P91,P91)-1</f>
        <v>277</v>
      </c>
      <c r="R91" s="4" t="str">
        <f>IF(Q91&lt;=Summary!$B$20,"Front","Back")</f>
        <v>Front</v>
      </c>
      <c r="S91" s="9">
        <f t="shared" si="14"/>
        <v>11.274867</v>
      </c>
      <c r="T91" s="9">
        <f t="shared" si="15"/>
        <v>0</v>
      </c>
    </row>
    <row r="92" spans="1:20" x14ac:dyDescent="0.2">
      <c r="A92" s="4">
        <v>91</v>
      </c>
      <c r="B92" s="4" t="s">
        <v>24</v>
      </c>
      <c r="C92" s="9">
        <v>11.225412</v>
      </c>
      <c r="D92" s="9">
        <v>11.199925</v>
      </c>
      <c r="E92" s="9">
        <f t="shared" si="8"/>
        <v>0.99772952654209934</v>
      </c>
      <c r="F92" s="4">
        <f>_xlfn.RANK.EQ(E92,$E$2:$E$1001,1)+COUNTIF($E$2:E92,E92)-1</f>
        <v>497</v>
      </c>
      <c r="G92" s="4" t="str">
        <f>IF(F92&lt;=Summary!$B$2,"Front","Back")</f>
        <v>Front</v>
      </c>
      <c r="H92" s="4">
        <v>995</v>
      </c>
      <c r="I92" s="4" t="str">
        <f>IF(H92&lt;=Summary!$B$2,"Front","Back")</f>
        <v>Back</v>
      </c>
      <c r="J92" s="9">
        <f t="shared" si="9"/>
        <v>11.225412</v>
      </c>
      <c r="K92" s="9">
        <f t="shared" si="10"/>
        <v>0</v>
      </c>
      <c r="L92" s="9">
        <f t="shared" si="11"/>
        <v>0</v>
      </c>
      <c r="M92" s="9">
        <f t="shared" si="12"/>
        <v>11.199925</v>
      </c>
      <c r="N92" s="9">
        <v>11.076060999999999</v>
      </c>
      <c r="O92" s="9">
        <v>11.349276</v>
      </c>
      <c r="P92" s="9">
        <f t="shared" si="13"/>
        <v>1.0246671628117614</v>
      </c>
      <c r="Q92" s="4">
        <f>_xlfn.RANK.EQ(P92,$P$2:$P$1001,1)+COUNTIF($P$2:P92,P92)-1</f>
        <v>541</v>
      </c>
      <c r="R92" s="4" t="str">
        <f>IF(Q92&lt;=Summary!$B$20,"Front","Back")</f>
        <v>Back</v>
      </c>
      <c r="S92" s="9">
        <f t="shared" si="14"/>
        <v>0</v>
      </c>
      <c r="T92" s="9">
        <f t="shared" si="15"/>
        <v>11.349276</v>
      </c>
    </row>
    <row r="93" spans="1:20" x14ac:dyDescent="0.2">
      <c r="A93" s="4">
        <v>92</v>
      </c>
      <c r="B93" s="4" t="s">
        <v>24</v>
      </c>
      <c r="C93" s="9">
        <v>11.935088</v>
      </c>
      <c r="D93" s="9">
        <v>11.980872</v>
      </c>
      <c r="E93" s="9">
        <f t="shared" si="8"/>
        <v>1.0038360839903318</v>
      </c>
      <c r="F93" s="4">
        <f>_xlfn.RANK.EQ(E93,$E$2:$E$1001,1)+COUNTIF($E$2:E93,E93)-1</f>
        <v>508</v>
      </c>
      <c r="G93" s="4" t="str">
        <f>IF(F93&lt;=Summary!$B$2,"Front","Back")</f>
        <v>Back</v>
      </c>
      <c r="H93" s="4">
        <v>120</v>
      </c>
      <c r="I93" s="4" t="str">
        <f>IF(H93&lt;=Summary!$B$2,"Front","Back")</f>
        <v>Front</v>
      </c>
      <c r="J93" s="9">
        <f t="shared" si="9"/>
        <v>0</v>
      </c>
      <c r="K93" s="9">
        <f t="shared" si="10"/>
        <v>11.980872</v>
      </c>
      <c r="L93" s="9">
        <f t="shared" si="11"/>
        <v>11.935088</v>
      </c>
      <c r="M93" s="9">
        <f t="shared" si="12"/>
        <v>0</v>
      </c>
      <c r="N93" s="9">
        <v>11.785736999999999</v>
      </c>
      <c r="O93" s="9">
        <v>12.130223000000001</v>
      </c>
      <c r="P93" s="9">
        <f t="shared" si="13"/>
        <v>1.0292290588191473</v>
      </c>
      <c r="Q93" s="4">
        <f>_xlfn.RANK.EQ(P93,$P$2:$P$1001,1)+COUNTIF($P$2:P93,P93)-1</f>
        <v>550</v>
      </c>
      <c r="R93" s="4" t="str">
        <f>IF(Q93&lt;=Summary!$B$20,"Front","Back")</f>
        <v>Back</v>
      </c>
      <c r="S93" s="9">
        <f t="shared" si="14"/>
        <v>0</v>
      </c>
      <c r="T93" s="9">
        <f t="shared" si="15"/>
        <v>12.130223000000001</v>
      </c>
    </row>
    <row r="94" spans="1:20" x14ac:dyDescent="0.2">
      <c r="A94" s="4">
        <v>93</v>
      </c>
      <c r="B94" s="4" t="s">
        <v>24</v>
      </c>
      <c r="C94" s="9">
        <v>12.818462999999999</v>
      </c>
      <c r="D94" s="9">
        <v>8.6723920000000003</v>
      </c>
      <c r="E94" s="9">
        <f t="shared" si="8"/>
        <v>0.67655474763237999</v>
      </c>
      <c r="F94" s="4">
        <f>_xlfn.RANK.EQ(E94,$E$2:$E$1001,1)+COUNTIF($E$2:E94,E94)-1</f>
        <v>43</v>
      </c>
      <c r="G94" s="4" t="str">
        <f>IF(F94&lt;=Summary!$B$2,"Front","Back")</f>
        <v>Front</v>
      </c>
      <c r="H94" s="4">
        <v>245</v>
      </c>
      <c r="I94" s="4" t="str">
        <f>IF(H94&lt;=Summary!$B$2,"Front","Back")</f>
        <v>Front</v>
      </c>
      <c r="J94" s="9">
        <f t="shared" si="9"/>
        <v>12.818462999999999</v>
      </c>
      <c r="K94" s="9">
        <f t="shared" si="10"/>
        <v>0</v>
      </c>
      <c r="L94" s="9">
        <f t="shared" si="11"/>
        <v>12.818462999999999</v>
      </c>
      <c r="M94" s="9">
        <f t="shared" si="12"/>
        <v>0</v>
      </c>
      <c r="N94" s="9">
        <v>12.669112</v>
      </c>
      <c r="O94" s="9">
        <v>8.8217429999999997</v>
      </c>
      <c r="P94" s="9">
        <f t="shared" si="13"/>
        <v>0.69631896852754949</v>
      </c>
      <c r="Q94" s="4">
        <f>_xlfn.RANK.EQ(P94,$P$2:$P$1001,1)+COUNTIF($P$2:P94,P94)-1</f>
        <v>55</v>
      </c>
      <c r="R94" s="4" t="str">
        <f>IF(Q94&lt;=Summary!$B$20,"Front","Back")</f>
        <v>Front</v>
      </c>
      <c r="S94" s="9">
        <f t="shared" si="14"/>
        <v>12.669112</v>
      </c>
      <c r="T94" s="9">
        <f t="shared" si="15"/>
        <v>0</v>
      </c>
    </row>
    <row r="95" spans="1:20" x14ac:dyDescent="0.2">
      <c r="A95" s="4">
        <v>94</v>
      </c>
      <c r="B95" s="4" t="s">
        <v>24</v>
      </c>
      <c r="C95" s="9">
        <v>8.8239970000000003</v>
      </c>
      <c r="D95" s="9">
        <v>10.762373999999999</v>
      </c>
      <c r="E95" s="9">
        <f t="shared" si="8"/>
        <v>1.2196710855636055</v>
      </c>
      <c r="F95" s="4">
        <f>_xlfn.RANK.EQ(E95,$E$2:$E$1001,1)+COUNTIF($E$2:E95,E95)-1</f>
        <v>810</v>
      </c>
      <c r="G95" s="4" t="str">
        <f>IF(F95&lt;=Summary!$B$2,"Front","Back")</f>
        <v>Back</v>
      </c>
      <c r="H95" s="4">
        <v>600</v>
      </c>
      <c r="I95" s="4" t="str">
        <f>IF(H95&lt;=Summary!$B$2,"Front","Back")</f>
        <v>Back</v>
      </c>
      <c r="J95" s="9">
        <f t="shared" si="9"/>
        <v>0</v>
      </c>
      <c r="K95" s="9">
        <f t="shared" si="10"/>
        <v>10.762373999999999</v>
      </c>
      <c r="L95" s="9">
        <f t="shared" si="11"/>
        <v>0</v>
      </c>
      <c r="M95" s="9">
        <f t="shared" si="12"/>
        <v>10.762373999999999</v>
      </c>
      <c r="N95" s="9">
        <v>8.6746459999999992</v>
      </c>
      <c r="O95" s="9">
        <v>10.911725000000001</v>
      </c>
      <c r="P95" s="9">
        <f t="shared" si="13"/>
        <v>1.2578870653626675</v>
      </c>
      <c r="Q95" s="4">
        <f>_xlfn.RANK.EQ(P95,$P$2:$P$1001,1)+COUNTIF($P$2:P95,P95)-1</f>
        <v>854</v>
      </c>
      <c r="R95" s="4" t="str">
        <f>IF(Q95&lt;=Summary!$B$20,"Front","Back")</f>
        <v>Back</v>
      </c>
      <c r="S95" s="9">
        <f t="shared" si="14"/>
        <v>0</v>
      </c>
      <c r="T95" s="9">
        <f t="shared" si="15"/>
        <v>10.911725000000001</v>
      </c>
    </row>
    <row r="96" spans="1:20" x14ac:dyDescent="0.2">
      <c r="A96" s="4">
        <v>95</v>
      </c>
      <c r="B96" s="4" t="s">
        <v>24</v>
      </c>
      <c r="C96" s="9">
        <v>11.16652</v>
      </c>
      <c r="D96" s="9">
        <v>9.8061889999999998</v>
      </c>
      <c r="E96" s="9">
        <f t="shared" si="8"/>
        <v>0.87817771337892192</v>
      </c>
      <c r="F96" s="4">
        <f>_xlfn.RANK.EQ(E96,$E$2:$E$1001,1)+COUNTIF($E$2:E96,E96)-1</f>
        <v>268</v>
      </c>
      <c r="G96" s="4" t="str">
        <f>IF(F96&lt;=Summary!$B$2,"Front","Back")</f>
        <v>Front</v>
      </c>
      <c r="H96" s="4">
        <v>64</v>
      </c>
      <c r="I96" s="4" t="str">
        <f>IF(H96&lt;=Summary!$B$2,"Front","Back")</f>
        <v>Front</v>
      </c>
      <c r="J96" s="9">
        <f t="shared" si="9"/>
        <v>11.16652</v>
      </c>
      <c r="K96" s="9">
        <f t="shared" si="10"/>
        <v>0</v>
      </c>
      <c r="L96" s="9">
        <f t="shared" si="11"/>
        <v>11.16652</v>
      </c>
      <c r="M96" s="9">
        <f t="shared" si="12"/>
        <v>0</v>
      </c>
      <c r="N96" s="9">
        <v>11.017169000000001</v>
      </c>
      <c r="O96" s="9">
        <v>9.9555399999999992</v>
      </c>
      <c r="P96" s="9">
        <f t="shared" si="13"/>
        <v>0.90363867523498986</v>
      </c>
      <c r="Q96" s="4">
        <f>_xlfn.RANK.EQ(P96,$P$2:$P$1001,1)+COUNTIF($P$2:P96,P96)-1</f>
        <v>311</v>
      </c>
      <c r="R96" s="4" t="str">
        <f>IF(Q96&lt;=Summary!$B$20,"Front","Back")</f>
        <v>Front</v>
      </c>
      <c r="S96" s="9">
        <f t="shared" si="14"/>
        <v>11.017169000000001</v>
      </c>
      <c r="T96" s="9">
        <f t="shared" si="15"/>
        <v>0</v>
      </c>
    </row>
    <row r="97" spans="1:20" x14ac:dyDescent="0.2">
      <c r="A97" s="4">
        <v>96</v>
      </c>
      <c r="B97" s="4" t="s">
        <v>24</v>
      </c>
      <c r="C97" s="9">
        <v>12.56043</v>
      </c>
      <c r="D97" s="9">
        <v>7.6305620000000003</v>
      </c>
      <c r="E97" s="9">
        <f t="shared" si="8"/>
        <v>0.60750802321258113</v>
      </c>
      <c r="F97" s="4">
        <f>_xlfn.RANK.EQ(E97,$E$2:$E$1001,1)+COUNTIF($E$2:E97,E97)-1</f>
        <v>18</v>
      </c>
      <c r="G97" s="4" t="str">
        <f>IF(F97&lt;=Summary!$B$2,"Front","Back")</f>
        <v>Front</v>
      </c>
      <c r="H97" s="4">
        <v>159</v>
      </c>
      <c r="I97" s="4" t="str">
        <f>IF(H97&lt;=Summary!$B$2,"Front","Back")</f>
        <v>Front</v>
      </c>
      <c r="J97" s="9">
        <f t="shared" si="9"/>
        <v>12.56043</v>
      </c>
      <c r="K97" s="9">
        <f t="shared" si="10"/>
        <v>0</v>
      </c>
      <c r="L97" s="9">
        <f t="shared" si="11"/>
        <v>12.56043</v>
      </c>
      <c r="M97" s="9">
        <f t="shared" si="12"/>
        <v>0</v>
      </c>
      <c r="N97" s="9">
        <v>12.411079000000001</v>
      </c>
      <c r="O97" s="9">
        <v>7.7799129999999996</v>
      </c>
      <c r="P97" s="9">
        <f t="shared" si="13"/>
        <v>0.62685226643066239</v>
      </c>
      <c r="Q97" s="4">
        <f>_xlfn.RANK.EQ(P97,$P$2:$P$1001,1)+COUNTIF($P$2:P97,P97)-1</f>
        <v>18</v>
      </c>
      <c r="R97" s="4" t="str">
        <f>IF(Q97&lt;=Summary!$B$20,"Front","Back")</f>
        <v>Front</v>
      </c>
      <c r="S97" s="9">
        <f t="shared" si="14"/>
        <v>12.411079000000001</v>
      </c>
      <c r="T97" s="9">
        <f t="shared" si="15"/>
        <v>0</v>
      </c>
    </row>
    <row r="98" spans="1:20" x14ac:dyDescent="0.2">
      <c r="A98" s="4">
        <v>97</v>
      </c>
      <c r="B98" s="4" t="s">
        <v>24</v>
      </c>
      <c r="C98" s="9">
        <v>9.4293940000000003</v>
      </c>
      <c r="D98" s="9">
        <v>9.1268840000000004</v>
      </c>
      <c r="E98" s="9">
        <f t="shared" si="8"/>
        <v>0.96791840493673298</v>
      </c>
      <c r="F98" s="4">
        <f>_xlfn.RANK.EQ(E98,$E$2:$E$1001,1)+COUNTIF($E$2:E98,E98)-1</f>
        <v>441</v>
      </c>
      <c r="G98" s="4" t="str">
        <f>IF(F98&lt;=Summary!$B$2,"Front","Back")</f>
        <v>Front</v>
      </c>
      <c r="H98" s="4">
        <v>548</v>
      </c>
      <c r="I98" s="4" t="str">
        <f>IF(H98&lt;=Summary!$B$2,"Front","Back")</f>
        <v>Back</v>
      </c>
      <c r="J98" s="9">
        <f t="shared" si="9"/>
        <v>9.4293940000000003</v>
      </c>
      <c r="K98" s="9">
        <f t="shared" si="10"/>
        <v>0</v>
      </c>
      <c r="L98" s="9">
        <f t="shared" si="11"/>
        <v>0</v>
      </c>
      <c r="M98" s="9">
        <f t="shared" si="12"/>
        <v>9.1268840000000004</v>
      </c>
      <c r="N98" s="9">
        <v>9.2800429999999992</v>
      </c>
      <c r="O98" s="9">
        <v>9.2762349999999998</v>
      </c>
      <c r="P98" s="9">
        <f t="shared" si="13"/>
        <v>0.99958965707378733</v>
      </c>
      <c r="Q98" s="4">
        <f>_xlfn.RANK.EQ(P98,$P$2:$P$1001,1)+COUNTIF($P$2:P98,P98)-1</f>
        <v>491</v>
      </c>
      <c r="R98" s="4" t="str">
        <f>IF(Q98&lt;=Summary!$B$20,"Front","Back")</f>
        <v>Front</v>
      </c>
      <c r="S98" s="9">
        <f t="shared" si="14"/>
        <v>9.2800429999999992</v>
      </c>
      <c r="T98" s="9">
        <f t="shared" si="15"/>
        <v>0</v>
      </c>
    </row>
    <row r="99" spans="1:20" x14ac:dyDescent="0.2">
      <c r="A99" s="4">
        <v>98</v>
      </c>
      <c r="B99" s="4" t="s">
        <v>24</v>
      </c>
      <c r="C99" s="9">
        <v>9.8629829999999998</v>
      </c>
      <c r="D99" s="9">
        <v>9.6580019999999998</v>
      </c>
      <c r="E99" s="9">
        <f t="shared" si="8"/>
        <v>0.97921713948001332</v>
      </c>
      <c r="F99" s="4">
        <f>_xlfn.RANK.EQ(E99,$E$2:$E$1001,1)+COUNTIF($E$2:E99,E99)-1</f>
        <v>465</v>
      </c>
      <c r="G99" s="4" t="str">
        <f>IF(F99&lt;=Summary!$B$2,"Front","Back")</f>
        <v>Front</v>
      </c>
      <c r="H99" s="4">
        <v>264</v>
      </c>
      <c r="I99" s="4" t="str">
        <f>IF(H99&lt;=Summary!$B$2,"Front","Back")</f>
        <v>Front</v>
      </c>
      <c r="J99" s="9">
        <f t="shared" si="9"/>
        <v>9.8629829999999998</v>
      </c>
      <c r="K99" s="9">
        <f t="shared" si="10"/>
        <v>0</v>
      </c>
      <c r="L99" s="9">
        <f t="shared" si="11"/>
        <v>9.8629829999999998</v>
      </c>
      <c r="M99" s="9">
        <f t="shared" si="12"/>
        <v>0</v>
      </c>
      <c r="N99" s="9">
        <v>9.7136320000000005</v>
      </c>
      <c r="O99" s="9">
        <v>9.8073530000000009</v>
      </c>
      <c r="P99" s="9">
        <f t="shared" si="13"/>
        <v>1.0096483992805163</v>
      </c>
      <c r="Q99" s="4">
        <f>_xlfn.RANK.EQ(P99,$P$2:$P$1001,1)+COUNTIF($P$2:P99,P99)-1</f>
        <v>510</v>
      </c>
      <c r="R99" s="4" t="str">
        <f>IF(Q99&lt;=Summary!$B$20,"Front","Back")</f>
        <v>Back</v>
      </c>
      <c r="S99" s="9">
        <f t="shared" si="14"/>
        <v>0</v>
      </c>
      <c r="T99" s="9">
        <f t="shared" si="15"/>
        <v>9.8073530000000009</v>
      </c>
    </row>
    <row r="100" spans="1:20" x14ac:dyDescent="0.2">
      <c r="A100" s="4">
        <v>99</v>
      </c>
      <c r="B100" s="4" t="s">
        <v>24</v>
      </c>
      <c r="C100" s="9">
        <v>10.553985000000001</v>
      </c>
      <c r="D100" s="9">
        <v>12.229018999999999</v>
      </c>
      <c r="E100" s="9">
        <f t="shared" si="8"/>
        <v>1.1587110461119661</v>
      </c>
      <c r="F100" s="4">
        <f>_xlfn.RANK.EQ(E100,$E$2:$E$1001,1)+COUNTIF($E$2:E100,E100)-1</f>
        <v>732</v>
      </c>
      <c r="G100" s="4" t="str">
        <f>IF(F100&lt;=Summary!$B$2,"Front","Back")</f>
        <v>Back</v>
      </c>
      <c r="H100" s="4">
        <v>916</v>
      </c>
      <c r="I100" s="4" t="str">
        <f>IF(H100&lt;=Summary!$B$2,"Front","Back")</f>
        <v>Back</v>
      </c>
      <c r="J100" s="9">
        <f t="shared" si="9"/>
        <v>0</v>
      </c>
      <c r="K100" s="9">
        <f t="shared" si="10"/>
        <v>12.229018999999999</v>
      </c>
      <c r="L100" s="9">
        <f t="shared" si="11"/>
        <v>0</v>
      </c>
      <c r="M100" s="9">
        <f t="shared" si="12"/>
        <v>12.229018999999999</v>
      </c>
      <c r="N100" s="9">
        <v>10.404634</v>
      </c>
      <c r="O100" s="9">
        <v>12.37837</v>
      </c>
      <c r="P100" s="9">
        <f t="shared" si="13"/>
        <v>1.1896977827379609</v>
      </c>
      <c r="Q100" s="4">
        <f>_xlfn.RANK.EQ(P100,$P$2:$P$1001,1)+COUNTIF($P$2:P100,P100)-1</f>
        <v>773</v>
      </c>
      <c r="R100" s="4" t="str">
        <f>IF(Q100&lt;=Summary!$B$20,"Front","Back")</f>
        <v>Back</v>
      </c>
      <c r="S100" s="9">
        <f t="shared" si="14"/>
        <v>0</v>
      </c>
      <c r="T100" s="9">
        <f t="shared" si="15"/>
        <v>12.37837</v>
      </c>
    </row>
    <row r="101" spans="1:20" x14ac:dyDescent="0.2">
      <c r="A101" s="4">
        <v>100</v>
      </c>
      <c r="B101" s="4" t="s">
        <v>24</v>
      </c>
      <c r="C101" s="9">
        <v>13.329162999999999</v>
      </c>
      <c r="D101" s="9">
        <v>9.5110530000000004</v>
      </c>
      <c r="E101" s="9">
        <f t="shared" si="8"/>
        <v>0.71355215627567914</v>
      </c>
      <c r="F101" s="4">
        <f>_xlfn.RANK.EQ(E101,$E$2:$E$1001,1)+COUNTIF($E$2:E101,E101)-1</f>
        <v>64</v>
      </c>
      <c r="G101" s="4" t="str">
        <f>IF(F101&lt;=Summary!$B$2,"Front","Back")</f>
        <v>Front</v>
      </c>
      <c r="H101" s="4">
        <v>899</v>
      </c>
      <c r="I101" s="4" t="str">
        <f>IF(H101&lt;=Summary!$B$2,"Front","Back")</f>
        <v>Back</v>
      </c>
      <c r="J101" s="9">
        <f t="shared" si="9"/>
        <v>13.329162999999999</v>
      </c>
      <c r="K101" s="9">
        <f t="shared" si="10"/>
        <v>0</v>
      </c>
      <c r="L101" s="9">
        <f t="shared" si="11"/>
        <v>0</v>
      </c>
      <c r="M101" s="9">
        <f t="shared" si="12"/>
        <v>9.5110530000000004</v>
      </c>
      <c r="N101" s="9">
        <v>13.179812</v>
      </c>
      <c r="O101" s="9">
        <v>9.6604039999999998</v>
      </c>
      <c r="P101" s="9">
        <f t="shared" si="13"/>
        <v>0.7329697874294413</v>
      </c>
      <c r="Q101" s="4">
        <f>_xlfn.RANK.EQ(P101,$P$2:$P$1001,1)+COUNTIF($P$2:P101,P101)-1</f>
        <v>81</v>
      </c>
      <c r="R101" s="4" t="str">
        <f>IF(Q101&lt;=Summary!$B$20,"Front","Back")</f>
        <v>Front</v>
      </c>
      <c r="S101" s="9">
        <f t="shared" si="14"/>
        <v>13.179812</v>
      </c>
      <c r="T101" s="9">
        <f t="shared" si="15"/>
        <v>0</v>
      </c>
    </row>
    <row r="102" spans="1:20" x14ac:dyDescent="0.2">
      <c r="A102" s="4">
        <v>101</v>
      </c>
      <c r="B102" s="4" t="s">
        <v>24</v>
      </c>
      <c r="C102" s="9">
        <v>11.278734</v>
      </c>
      <c r="D102" s="9">
        <v>8.8142049999999994</v>
      </c>
      <c r="E102" s="9">
        <f t="shared" si="8"/>
        <v>0.78148886213647728</v>
      </c>
      <c r="F102" s="4">
        <f>_xlfn.RANK.EQ(E102,$E$2:$E$1001,1)+COUNTIF($E$2:E102,E102)-1</f>
        <v>124</v>
      </c>
      <c r="G102" s="4" t="str">
        <f>IF(F102&lt;=Summary!$B$2,"Front","Back")</f>
        <v>Front</v>
      </c>
      <c r="H102" s="4">
        <v>614</v>
      </c>
      <c r="I102" s="4" t="str">
        <f>IF(H102&lt;=Summary!$B$2,"Front","Back")</f>
        <v>Back</v>
      </c>
      <c r="J102" s="9">
        <f t="shared" si="9"/>
        <v>11.278734</v>
      </c>
      <c r="K102" s="9">
        <f t="shared" si="10"/>
        <v>0</v>
      </c>
      <c r="L102" s="9">
        <f t="shared" si="11"/>
        <v>0</v>
      </c>
      <c r="M102" s="9">
        <f t="shared" si="12"/>
        <v>8.8142049999999994</v>
      </c>
      <c r="N102" s="9">
        <v>11.129383000000001</v>
      </c>
      <c r="O102" s="9">
        <v>8.9635560000000005</v>
      </c>
      <c r="P102" s="9">
        <f t="shared" si="13"/>
        <v>0.80539559111228354</v>
      </c>
      <c r="Q102" s="4">
        <f>_xlfn.RANK.EQ(P102,$P$2:$P$1001,1)+COUNTIF($P$2:P102,P102)-1</f>
        <v>146</v>
      </c>
      <c r="R102" s="4" t="str">
        <f>IF(Q102&lt;=Summary!$B$20,"Front","Back")</f>
        <v>Front</v>
      </c>
      <c r="S102" s="9">
        <f t="shared" si="14"/>
        <v>11.129383000000001</v>
      </c>
      <c r="T102" s="9">
        <f t="shared" si="15"/>
        <v>0</v>
      </c>
    </row>
    <row r="103" spans="1:20" x14ac:dyDescent="0.2">
      <c r="A103" s="4">
        <v>102</v>
      </c>
      <c r="B103" s="4" t="s">
        <v>24</v>
      </c>
      <c r="C103" s="9">
        <v>9.2093869999999995</v>
      </c>
      <c r="D103" s="9">
        <v>11.414752</v>
      </c>
      <c r="E103" s="9">
        <f t="shared" si="8"/>
        <v>1.2394692502334848</v>
      </c>
      <c r="F103" s="4">
        <f>_xlfn.RANK.EQ(E103,$E$2:$E$1001,1)+COUNTIF($E$2:E103,E103)-1</f>
        <v>832</v>
      </c>
      <c r="G103" s="4" t="str">
        <f>IF(F103&lt;=Summary!$B$2,"Front","Back")</f>
        <v>Back</v>
      </c>
      <c r="H103" s="4">
        <v>736</v>
      </c>
      <c r="I103" s="4" t="str">
        <f>IF(H103&lt;=Summary!$B$2,"Front","Back")</f>
        <v>Back</v>
      </c>
      <c r="J103" s="9">
        <f t="shared" si="9"/>
        <v>0</v>
      </c>
      <c r="K103" s="9">
        <f t="shared" si="10"/>
        <v>11.414752</v>
      </c>
      <c r="L103" s="9">
        <f t="shared" si="11"/>
        <v>0</v>
      </c>
      <c r="M103" s="9">
        <f t="shared" si="12"/>
        <v>11.414752</v>
      </c>
      <c r="N103" s="9">
        <v>9.0600360000000002</v>
      </c>
      <c r="O103" s="9">
        <v>11.564102999999999</v>
      </c>
      <c r="P103" s="9">
        <f t="shared" si="13"/>
        <v>1.2763859878702468</v>
      </c>
      <c r="Q103" s="4">
        <f>_xlfn.RANK.EQ(P103,$P$2:$P$1001,1)+COUNTIF($P$2:P103,P103)-1</f>
        <v>870</v>
      </c>
      <c r="R103" s="4" t="str">
        <f>IF(Q103&lt;=Summary!$B$20,"Front","Back")</f>
        <v>Back</v>
      </c>
      <c r="S103" s="9">
        <f t="shared" si="14"/>
        <v>0</v>
      </c>
      <c r="T103" s="9">
        <f t="shared" si="15"/>
        <v>11.564102999999999</v>
      </c>
    </row>
    <row r="104" spans="1:20" x14ac:dyDescent="0.2">
      <c r="A104" s="4">
        <v>103</v>
      </c>
      <c r="B104" s="4" t="s">
        <v>24</v>
      </c>
      <c r="C104" s="9">
        <v>8.9685480000000002</v>
      </c>
      <c r="D104" s="9">
        <v>10.523004</v>
      </c>
      <c r="E104" s="9">
        <f t="shared" si="8"/>
        <v>1.1733230395823271</v>
      </c>
      <c r="F104" s="4">
        <f>_xlfn.RANK.EQ(E104,$E$2:$E$1001,1)+COUNTIF($E$2:E104,E104)-1</f>
        <v>749</v>
      </c>
      <c r="G104" s="4" t="str">
        <f>IF(F104&lt;=Summary!$B$2,"Front","Back")</f>
        <v>Back</v>
      </c>
      <c r="H104" s="4">
        <v>362</v>
      </c>
      <c r="I104" s="4" t="str">
        <f>IF(H104&lt;=Summary!$B$2,"Front","Back")</f>
        <v>Front</v>
      </c>
      <c r="J104" s="9">
        <f t="shared" si="9"/>
        <v>0</v>
      </c>
      <c r="K104" s="9">
        <f t="shared" si="10"/>
        <v>10.523004</v>
      </c>
      <c r="L104" s="9">
        <f t="shared" si="11"/>
        <v>8.9685480000000002</v>
      </c>
      <c r="M104" s="9">
        <f t="shared" si="12"/>
        <v>0</v>
      </c>
      <c r="N104" s="9">
        <v>8.8191970000000008</v>
      </c>
      <c r="O104" s="9">
        <v>10.672355</v>
      </c>
      <c r="P104" s="9">
        <f t="shared" si="13"/>
        <v>1.2101277474581869</v>
      </c>
      <c r="Q104" s="4">
        <f>_xlfn.RANK.EQ(P104,$P$2:$P$1001,1)+COUNTIF($P$2:P104,P104)-1</f>
        <v>802</v>
      </c>
      <c r="R104" s="4" t="str">
        <f>IF(Q104&lt;=Summary!$B$20,"Front","Back")</f>
        <v>Back</v>
      </c>
      <c r="S104" s="9">
        <f t="shared" si="14"/>
        <v>0</v>
      </c>
      <c r="T104" s="9">
        <f t="shared" si="15"/>
        <v>10.672355</v>
      </c>
    </row>
    <row r="105" spans="1:20" x14ac:dyDescent="0.2">
      <c r="A105" s="4">
        <v>104</v>
      </c>
      <c r="B105" s="4" t="s">
        <v>24</v>
      </c>
      <c r="C105" s="9">
        <v>9.2135499999999997</v>
      </c>
      <c r="D105" s="9">
        <v>10.200521</v>
      </c>
      <c r="E105" s="9">
        <f t="shared" si="8"/>
        <v>1.1071216849097254</v>
      </c>
      <c r="F105" s="4">
        <f>_xlfn.RANK.EQ(E105,$E$2:$E$1001,1)+COUNTIF($E$2:E105,E105)-1</f>
        <v>654</v>
      </c>
      <c r="G105" s="4" t="str">
        <f>IF(F105&lt;=Summary!$B$2,"Front","Back")</f>
        <v>Back</v>
      </c>
      <c r="H105" s="4">
        <v>586</v>
      </c>
      <c r="I105" s="4" t="str">
        <f>IF(H105&lt;=Summary!$B$2,"Front","Back")</f>
        <v>Back</v>
      </c>
      <c r="J105" s="9">
        <f t="shared" si="9"/>
        <v>0</v>
      </c>
      <c r="K105" s="9">
        <f t="shared" si="10"/>
        <v>10.200521</v>
      </c>
      <c r="L105" s="9">
        <f t="shared" si="11"/>
        <v>0</v>
      </c>
      <c r="M105" s="9">
        <f t="shared" si="12"/>
        <v>10.200521</v>
      </c>
      <c r="N105" s="9">
        <v>9.0641990000000003</v>
      </c>
      <c r="O105" s="9">
        <v>10.349872</v>
      </c>
      <c r="P105" s="9">
        <f t="shared" si="13"/>
        <v>1.1418407737958973</v>
      </c>
      <c r="Q105" s="4">
        <f>_xlfn.RANK.EQ(P105,$P$2:$P$1001,1)+COUNTIF($P$2:P105,P105)-1</f>
        <v>706</v>
      </c>
      <c r="R105" s="4" t="str">
        <f>IF(Q105&lt;=Summary!$B$20,"Front","Back")</f>
        <v>Back</v>
      </c>
      <c r="S105" s="9">
        <f t="shared" si="14"/>
        <v>0</v>
      </c>
      <c r="T105" s="9">
        <f t="shared" si="15"/>
        <v>10.349872</v>
      </c>
    </row>
    <row r="106" spans="1:20" x14ac:dyDescent="0.2">
      <c r="A106" s="4">
        <v>105</v>
      </c>
      <c r="B106" s="4" t="s">
        <v>24</v>
      </c>
      <c r="C106" s="9">
        <v>11.789229000000001</v>
      </c>
      <c r="D106" s="9">
        <v>6.169753</v>
      </c>
      <c r="E106" s="9">
        <f t="shared" si="8"/>
        <v>0.52333812499528165</v>
      </c>
      <c r="F106" s="4">
        <f>_xlfn.RANK.EQ(E106,$E$2:$E$1001,1)+COUNTIF($E$2:E106,E106)-1</f>
        <v>3</v>
      </c>
      <c r="G106" s="4" t="str">
        <f>IF(F106&lt;=Summary!$B$2,"Front","Back")</f>
        <v>Front</v>
      </c>
      <c r="H106" s="4">
        <v>69</v>
      </c>
      <c r="I106" s="4" t="str">
        <f>IF(H106&lt;=Summary!$B$2,"Front","Back")</f>
        <v>Front</v>
      </c>
      <c r="J106" s="9">
        <f t="shared" si="9"/>
        <v>11.789229000000001</v>
      </c>
      <c r="K106" s="9">
        <f t="shared" si="10"/>
        <v>0</v>
      </c>
      <c r="L106" s="9">
        <f t="shared" si="11"/>
        <v>11.789229000000001</v>
      </c>
      <c r="M106" s="9">
        <f t="shared" si="12"/>
        <v>0</v>
      </c>
      <c r="N106" s="9">
        <v>11.639878</v>
      </c>
      <c r="O106" s="9">
        <v>6.3191040000000003</v>
      </c>
      <c r="P106" s="9">
        <f t="shared" si="13"/>
        <v>0.54288404053719463</v>
      </c>
      <c r="Q106" s="4">
        <f>_xlfn.RANK.EQ(P106,$P$2:$P$1001,1)+COUNTIF($P$2:P106,P106)-1</f>
        <v>3</v>
      </c>
      <c r="R106" s="4" t="str">
        <f>IF(Q106&lt;=Summary!$B$20,"Front","Back")</f>
        <v>Front</v>
      </c>
      <c r="S106" s="9">
        <f t="shared" si="14"/>
        <v>11.639878</v>
      </c>
      <c r="T106" s="9">
        <f t="shared" si="15"/>
        <v>0</v>
      </c>
    </row>
    <row r="107" spans="1:20" x14ac:dyDescent="0.2">
      <c r="A107" s="4">
        <v>106</v>
      </c>
      <c r="B107" s="4" t="s">
        <v>24</v>
      </c>
      <c r="C107" s="9">
        <v>12.809865</v>
      </c>
      <c r="D107" s="9">
        <v>10.522988</v>
      </c>
      <c r="E107" s="9">
        <f t="shared" si="8"/>
        <v>0.82147532390075928</v>
      </c>
      <c r="F107" s="4">
        <f>_xlfn.RANK.EQ(E107,$E$2:$E$1001,1)+COUNTIF($E$2:E107,E107)-1</f>
        <v>178</v>
      </c>
      <c r="G107" s="4" t="str">
        <f>IF(F107&lt;=Summary!$B$2,"Front","Back")</f>
        <v>Front</v>
      </c>
      <c r="H107" s="4">
        <v>48</v>
      </c>
      <c r="I107" s="4" t="str">
        <f>IF(H107&lt;=Summary!$B$2,"Front","Back")</f>
        <v>Front</v>
      </c>
      <c r="J107" s="9">
        <f t="shared" si="9"/>
        <v>12.809865</v>
      </c>
      <c r="K107" s="9">
        <f t="shared" si="10"/>
        <v>0</v>
      </c>
      <c r="L107" s="9">
        <f t="shared" si="11"/>
        <v>12.809865</v>
      </c>
      <c r="M107" s="9">
        <f t="shared" si="12"/>
        <v>0</v>
      </c>
      <c r="N107" s="9">
        <v>12.660513999999999</v>
      </c>
      <c r="O107" s="9">
        <v>10.672338999999999</v>
      </c>
      <c r="P107" s="9">
        <f t="shared" si="13"/>
        <v>0.84296253690805922</v>
      </c>
      <c r="Q107" s="4">
        <f>_xlfn.RANK.EQ(P107,$P$2:$P$1001,1)+COUNTIF($P$2:P107,P107)-1</f>
        <v>200</v>
      </c>
      <c r="R107" s="4" t="str">
        <f>IF(Q107&lt;=Summary!$B$20,"Front","Back")</f>
        <v>Front</v>
      </c>
      <c r="S107" s="9">
        <f t="shared" si="14"/>
        <v>12.660513999999999</v>
      </c>
      <c r="T107" s="9">
        <f t="shared" si="15"/>
        <v>0</v>
      </c>
    </row>
    <row r="108" spans="1:20" x14ac:dyDescent="0.2">
      <c r="A108" s="4">
        <v>107</v>
      </c>
      <c r="B108" s="4" t="s">
        <v>24</v>
      </c>
      <c r="C108" s="9">
        <v>12.369519</v>
      </c>
      <c r="D108" s="9">
        <v>9.46739</v>
      </c>
      <c r="E108" s="9">
        <f t="shared" si="8"/>
        <v>0.76538061019187564</v>
      </c>
      <c r="F108" s="4">
        <f>_xlfn.RANK.EQ(E108,$E$2:$E$1001,1)+COUNTIF($E$2:E108,E108)-1</f>
        <v>111</v>
      </c>
      <c r="G108" s="4" t="str">
        <f>IF(F108&lt;=Summary!$B$2,"Front","Back")</f>
        <v>Front</v>
      </c>
      <c r="H108" s="4">
        <v>493</v>
      </c>
      <c r="I108" s="4" t="str">
        <f>IF(H108&lt;=Summary!$B$2,"Front","Back")</f>
        <v>Front</v>
      </c>
      <c r="J108" s="9">
        <f t="shared" si="9"/>
        <v>12.369519</v>
      </c>
      <c r="K108" s="9">
        <f t="shared" si="10"/>
        <v>0</v>
      </c>
      <c r="L108" s="9">
        <f t="shared" si="11"/>
        <v>12.369519</v>
      </c>
      <c r="M108" s="9">
        <f t="shared" si="12"/>
        <v>0</v>
      </c>
      <c r="N108" s="9">
        <v>12.220167999999999</v>
      </c>
      <c r="O108" s="9">
        <v>9.6167409999999993</v>
      </c>
      <c r="P108" s="9">
        <f t="shared" si="13"/>
        <v>0.78695652956653295</v>
      </c>
      <c r="Q108" s="4">
        <f>_xlfn.RANK.EQ(P108,$P$2:$P$1001,1)+COUNTIF($P$2:P108,P108)-1</f>
        <v>125</v>
      </c>
      <c r="R108" s="4" t="str">
        <f>IF(Q108&lt;=Summary!$B$20,"Front","Back")</f>
        <v>Front</v>
      </c>
      <c r="S108" s="9">
        <f t="shared" si="14"/>
        <v>12.220167999999999</v>
      </c>
      <c r="T108" s="9">
        <f t="shared" si="15"/>
        <v>0</v>
      </c>
    </row>
    <row r="109" spans="1:20" x14ac:dyDescent="0.2">
      <c r="A109" s="4">
        <v>108</v>
      </c>
      <c r="B109" s="4" t="s">
        <v>24</v>
      </c>
      <c r="C109" s="9">
        <v>11.283925</v>
      </c>
      <c r="D109" s="9">
        <v>10.579343</v>
      </c>
      <c r="E109" s="9">
        <f t="shared" si="8"/>
        <v>0.93755878384516023</v>
      </c>
      <c r="F109" s="4">
        <f>_xlfn.RANK.EQ(E109,$E$2:$E$1001,1)+COUNTIF($E$2:E109,E109)-1</f>
        <v>377</v>
      </c>
      <c r="G109" s="4" t="str">
        <f>IF(F109&lt;=Summary!$B$2,"Front","Back")</f>
        <v>Front</v>
      </c>
      <c r="H109" s="4">
        <v>808</v>
      </c>
      <c r="I109" s="4" t="str">
        <f>IF(H109&lt;=Summary!$B$2,"Front","Back")</f>
        <v>Back</v>
      </c>
      <c r="J109" s="9">
        <f t="shared" si="9"/>
        <v>11.283925</v>
      </c>
      <c r="K109" s="9">
        <f t="shared" si="10"/>
        <v>0</v>
      </c>
      <c r="L109" s="9">
        <f t="shared" si="11"/>
        <v>0</v>
      </c>
      <c r="M109" s="9">
        <f t="shared" si="12"/>
        <v>10.579343</v>
      </c>
      <c r="N109" s="9">
        <v>11.134574000000001</v>
      </c>
      <c r="O109" s="9">
        <v>10.728694000000001</v>
      </c>
      <c r="P109" s="9">
        <f t="shared" si="13"/>
        <v>0.96354777470606423</v>
      </c>
      <c r="Q109" s="4">
        <f>_xlfn.RANK.EQ(P109,$P$2:$P$1001,1)+COUNTIF($P$2:P109,P109)-1</f>
        <v>428</v>
      </c>
      <c r="R109" s="4" t="str">
        <f>IF(Q109&lt;=Summary!$B$20,"Front","Back")</f>
        <v>Front</v>
      </c>
      <c r="S109" s="9">
        <f t="shared" si="14"/>
        <v>11.134574000000001</v>
      </c>
      <c r="T109" s="9">
        <f t="shared" si="15"/>
        <v>0</v>
      </c>
    </row>
    <row r="110" spans="1:20" x14ac:dyDescent="0.2">
      <c r="A110" s="4">
        <v>109</v>
      </c>
      <c r="B110" s="4" t="s">
        <v>24</v>
      </c>
      <c r="C110" s="9">
        <v>11.433154</v>
      </c>
      <c r="D110" s="9">
        <v>12.106574</v>
      </c>
      <c r="E110" s="9">
        <f t="shared" si="8"/>
        <v>1.0589006323189558</v>
      </c>
      <c r="F110" s="4">
        <f>_xlfn.RANK.EQ(E110,$E$2:$E$1001,1)+COUNTIF($E$2:E110,E110)-1</f>
        <v>594</v>
      </c>
      <c r="G110" s="4" t="str">
        <f>IF(F110&lt;=Summary!$B$2,"Front","Back")</f>
        <v>Back</v>
      </c>
      <c r="H110" s="4">
        <v>819</v>
      </c>
      <c r="I110" s="4" t="str">
        <f>IF(H110&lt;=Summary!$B$2,"Front","Back")</f>
        <v>Back</v>
      </c>
      <c r="J110" s="9">
        <f t="shared" si="9"/>
        <v>0</v>
      </c>
      <c r="K110" s="9">
        <f t="shared" si="10"/>
        <v>12.106574</v>
      </c>
      <c r="L110" s="9">
        <f t="shared" si="11"/>
        <v>0</v>
      </c>
      <c r="M110" s="9">
        <f t="shared" si="12"/>
        <v>12.106574</v>
      </c>
      <c r="N110" s="9">
        <v>11.283803000000001</v>
      </c>
      <c r="O110" s="9">
        <v>12.255925</v>
      </c>
      <c r="P110" s="9">
        <f t="shared" si="13"/>
        <v>1.0861519826250068</v>
      </c>
      <c r="Q110" s="4">
        <f>_xlfn.RANK.EQ(P110,$P$2:$P$1001,1)+COUNTIF($P$2:P110,P110)-1</f>
        <v>644</v>
      </c>
      <c r="R110" s="4" t="str">
        <f>IF(Q110&lt;=Summary!$B$20,"Front","Back")</f>
        <v>Back</v>
      </c>
      <c r="S110" s="9">
        <f t="shared" si="14"/>
        <v>0</v>
      </c>
      <c r="T110" s="9">
        <f t="shared" si="15"/>
        <v>12.255925</v>
      </c>
    </row>
    <row r="111" spans="1:20" x14ac:dyDescent="0.2">
      <c r="A111" s="4">
        <v>110</v>
      </c>
      <c r="B111" s="4" t="s">
        <v>24</v>
      </c>
      <c r="C111" s="9">
        <v>10.838564</v>
      </c>
      <c r="D111" s="9">
        <v>7.4695450000000001</v>
      </c>
      <c r="E111" s="9">
        <f t="shared" si="8"/>
        <v>0.68916371209322569</v>
      </c>
      <c r="F111" s="4">
        <f>_xlfn.RANK.EQ(E111,$E$2:$E$1001,1)+COUNTIF($E$2:E111,E111)-1</f>
        <v>51</v>
      </c>
      <c r="G111" s="4" t="str">
        <f>IF(F111&lt;=Summary!$B$2,"Front","Back")</f>
        <v>Front</v>
      </c>
      <c r="H111" s="4">
        <v>96</v>
      </c>
      <c r="I111" s="4" t="str">
        <f>IF(H111&lt;=Summary!$B$2,"Front","Back")</f>
        <v>Front</v>
      </c>
      <c r="J111" s="9">
        <f t="shared" si="9"/>
        <v>10.838564</v>
      </c>
      <c r="K111" s="9">
        <f t="shared" si="10"/>
        <v>0</v>
      </c>
      <c r="L111" s="9">
        <f t="shared" si="11"/>
        <v>10.838564</v>
      </c>
      <c r="M111" s="9">
        <f t="shared" si="12"/>
        <v>0</v>
      </c>
      <c r="N111" s="9">
        <v>10.689213000000001</v>
      </c>
      <c r="O111" s="9">
        <v>7.6188960000000003</v>
      </c>
      <c r="P111" s="9">
        <f t="shared" si="13"/>
        <v>0.71276491543390519</v>
      </c>
      <c r="Q111" s="4">
        <f>_xlfn.RANK.EQ(P111,$P$2:$P$1001,1)+COUNTIF($P$2:P111,P111)-1</f>
        <v>67</v>
      </c>
      <c r="R111" s="4" t="str">
        <f>IF(Q111&lt;=Summary!$B$20,"Front","Back")</f>
        <v>Front</v>
      </c>
      <c r="S111" s="9">
        <f t="shared" si="14"/>
        <v>10.689213000000001</v>
      </c>
      <c r="T111" s="9">
        <f t="shared" si="15"/>
        <v>0</v>
      </c>
    </row>
    <row r="112" spans="1:20" x14ac:dyDescent="0.2">
      <c r="A112" s="4">
        <v>111</v>
      </c>
      <c r="B112" s="4" t="s">
        <v>24</v>
      </c>
      <c r="C112" s="9">
        <v>10.872157</v>
      </c>
      <c r="D112" s="9">
        <v>9.8798080000000006</v>
      </c>
      <c r="E112" s="9">
        <f t="shared" si="8"/>
        <v>0.90872565581972375</v>
      </c>
      <c r="F112" s="4">
        <f>_xlfn.RANK.EQ(E112,$E$2:$E$1001,1)+COUNTIF($E$2:E112,E112)-1</f>
        <v>319</v>
      </c>
      <c r="G112" s="4" t="str">
        <f>IF(F112&lt;=Summary!$B$2,"Front","Back")</f>
        <v>Front</v>
      </c>
      <c r="H112" s="4">
        <v>508</v>
      </c>
      <c r="I112" s="4" t="str">
        <f>IF(H112&lt;=Summary!$B$2,"Front","Back")</f>
        <v>Back</v>
      </c>
      <c r="J112" s="9">
        <f t="shared" si="9"/>
        <v>10.872157</v>
      </c>
      <c r="K112" s="9">
        <f t="shared" si="10"/>
        <v>0</v>
      </c>
      <c r="L112" s="9">
        <f t="shared" si="11"/>
        <v>0</v>
      </c>
      <c r="M112" s="9">
        <f t="shared" si="12"/>
        <v>9.8798080000000006</v>
      </c>
      <c r="N112" s="9">
        <v>10.722806</v>
      </c>
      <c r="O112" s="9">
        <v>10.029159</v>
      </c>
      <c r="P112" s="9">
        <f t="shared" si="13"/>
        <v>0.93531105570687367</v>
      </c>
      <c r="Q112" s="4">
        <f>_xlfn.RANK.EQ(P112,$P$2:$P$1001,1)+COUNTIF($P$2:P112,P112)-1</f>
        <v>369</v>
      </c>
      <c r="R112" s="4" t="str">
        <f>IF(Q112&lt;=Summary!$B$20,"Front","Back")</f>
        <v>Front</v>
      </c>
      <c r="S112" s="9">
        <f t="shared" si="14"/>
        <v>10.722806</v>
      </c>
      <c r="T112" s="9">
        <f t="shared" si="15"/>
        <v>0</v>
      </c>
    </row>
    <row r="113" spans="1:20" x14ac:dyDescent="0.2">
      <c r="A113" s="4">
        <v>112</v>
      </c>
      <c r="B113" s="4" t="s">
        <v>24</v>
      </c>
      <c r="C113" s="9">
        <v>11.500057</v>
      </c>
      <c r="D113" s="9">
        <v>9.0345390000000005</v>
      </c>
      <c r="E113" s="9">
        <f t="shared" si="8"/>
        <v>0.78560819307243435</v>
      </c>
      <c r="F113" s="4">
        <f>_xlfn.RANK.EQ(E113,$E$2:$E$1001,1)+COUNTIF($E$2:E113,E113)-1</f>
        <v>133</v>
      </c>
      <c r="G113" s="4" t="str">
        <f>IF(F113&lt;=Summary!$B$2,"Front","Back")</f>
        <v>Front</v>
      </c>
      <c r="H113" s="4">
        <v>604</v>
      </c>
      <c r="I113" s="4" t="str">
        <f>IF(H113&lt;=Summary!$B$2,"Front","Back")</f>
        <v>Back</v>
      </c>
      <c r="J113" s="9">
        <f t="shared" si="9"/>
        <v>11.500057</v>
      </c>
      <c r="K113" s="9">
        <f t="shared" si="10"/>
        <v>0</v>
      </c>
      <c r="L113" s="9">
        <f t="shared" si="11"/>
        <v>0</v>
      </c>
      <c r="M113" s="9">
        <f t="shared" si="12"/>
        <v>9.0345390000000005</v>
      </c>
      <c r="N113" s="9">
        <v>11.350706000000001</v>
      </c>
      <c r="O113" s="9">
        <v>9.1838899999999999</v>
      </c>
      <c r="P113" s="9">
        <f t="shared" si="13"/>
        <v>0.8091029756210758</v>
      </c>
      <c r="Q113" s="4">
        <f>_xlfn.RANK.EQ(P113,$P$2:$P$1001,1)+COUNTIF($P$2:P113,P113)-1</f>
        <v>154</v>
      </c>
      <c r="R113" s="4" t="str">
        <f>IF(Q113&lt;=Summary!$B$20,"Front","Back")</f>
        <v>Front</v>
      </c>
      <c r="S113" s="9">
        <f t="shared" si="14"/>
        <v>11.350706000000001</v>
      </c>
      <c r="T113" s="9">
        <f t="shared" si="15"/>
        <v>0</v>
      </c>
    </row>
    <row r="114" spans="1:20" x14ac:dyDescent="0.2">
      <c r="A114" s="4">
        <v>113</v>
      </c>
      <c r="B114" s="4" t="s">
        <v>24</v>
      </c>
      <c r="C114" s="9">
        <v>10.209493</v>
      </c>
      <c r="D114" s="9">
        <v>11.255015999999999</v>
      </c>
      <c r="E114" s="9">
        <f t="shared" si="8"/>
        <v>1.1024069461627526</v>
      </c>
      <c r="F114" s="4">
        <f>_xlfn.RANK.EQ(E114,$E$2:$E$1001,1)+COUNTIF($E$2:E114,E114)-1</f>
        <v>647</v>
      </c>
      <c r="G114" s="4" t="str">
        <f>IF(F114&lt;=Summary!$B$2,"Front","Back")</f>
        <v>Back</v>
      </c>
      <c r="H114" s="4">
        <v>572</v>
      </c>
      <c r="I114" s="4" t="str">
        <f>IF(H114&lt;=Summary!$B$2,"Front","Back")</f>
        <v>Back</v>
      </c>
      <c r="J114" s="9">
        <f t="shared" si="9"/>
        <v>0</v>
      </c>
      <c r="K114" s="9">
        <f t="shared" si="10"/>
        <v>11.255015999999999</v>
      </c>
      <c r="L114" s="9">
        <f t="shared" si="11"/>
        <v>0</v>
      </c>
      <c r="M114" s="9">
        <f t="shared" si="12"/>
        <v>11.255015999999999</v>
      </c>
      <c r="N114" s="9">
        <v>10.060142000000001</v>
      </c>
      <c r="O114" s="9">
        <v>11.404367000000001</v>
      </c>
      <c r="P114" s="9">
        <f t="shared" si="13"/>
        <v>1.1336188892761156</v>
      </c>
      <c r="Q114" s="4">
        <f>_xlfn.RANK.EQ(P114,$P$2:$P$1001,1)+COUNTIF($P$2:P114,P114)-1</f>
        <v>696</v>
      </c>
      <c r="R114" s="4" t="str">
        <f>IF(Q114&lt;=Summary!$B$20,"Front","Back")</f>
        <v>Back</v>
      </c>
      <c r="S114" s="9">
        <f t="shared" si="14"/>
        <v>0</v>
      </c>
      <c r="T114" s="9">
        <f t="shared" si="15"/>
        <v>11.404367000000001</v>
      </c>
    </row>
    <row r="115" spans="1:20" x14ac:dyDescent="0.2">
      <c r="A115" s="4">
        <v>114</v>
      </c>
      <c r="B115" s="4" t="s">
        <v>24</v>
      </c>
      <c r="C115" s="9">
        <v>9.2199829999999992</v>
      </c>
      <c r="D115" s="9">
        <v>7.8947859999999999</v>
      </c>
      <c r="E115" s="9">
        <f t="shared" si="8"/>
        <v>0.85626904084313393</v>
      </c>
      <c r="F115" s="4">
        <f>_xlfn.RANK.EQ(E115,$E$2:$E$1001,1)+COUNTIF($E$2:E115,E115)-1</f>
        <v>234</v>
      </c>
      <c r="G115" s="4" t="str">
        <f>IF(F115&lt;=Summary!$B$2,"Front","Back")</f>
        <v>Front</v>
      </c>
      <c r="H115" s="4">
        <v>699</v>
      </c>
      <c r="I115" s="4" t="str">
        <f>IF(H115&lt;=Summary!$B$2,"Front","Back")</f>
        <v>Back</v>
      </c>
      <c r="J115" s="9">
        <f t="shared" si="9"/>
        <v>9.2199829999999992</v>
      </c>
      <c r="K115" s="9">
        <f t="shared" si="10"/>
        <v>0</v>
      </c>
      <c r="L115" s="9">
        <f t="shared" si="11"/>
        <v>0</v>
      </c>
      <c r="M115" s="9">
        <f t="shared" si="12"/>
        <v>7.8947859999999999</v>
      </c>
      <c r="N115" s="9">
        <v>9.0706319999999998</v>
      </c>
      <c r="O115" s="9">
        <v>8.0441369999999992</v>
      </c>
      <c r="P115" s="9">
        <f t="shared" si="13"/>
        <v>0.88683313356776017</v>
      </c>
      <c r="Q115" s="4">
        <f>_xlfn.RANK.EQ(P115,$P$2:$P$1001,1)+COUNTIF($P$2:P115,P115)-1</f>
        <v>286</v>
      </c>
      <c r="R115" s="4" t="str">
        <f>IF(Q115&lt;=Summary!$B$20,"Front","Back")</f>
        <v>Front</v>
      </c>
      <c r="S115" s="9">
        <f t="shared" si="14"/>
        <v>9.0706319999999998</v>
      </c>
      <c r="T115" s="9">
        <f t="shared" si="15"/>
        <v>0</v>
      </c>
    </row>
    <row r="116" spans="1:20" x14ac:dyDescent="0.2">
      <c r="A116" s="4">
        <v>115</v>
      </c>
      <c r="B116" s="4" t="s">
        <v>24</v>
      </c>
      <c r="C116" s="9">
        <v>9.7732060000000001</v>
      </c>
      <c r="D116" s="9">
        <v>10.648147</v>
      </c>
      <c r="E116" s="9">
        <f t="shared" si="8"/>
        <v>1.0895244610622143</v>
      </c>
      <c r="F116" s="4">
        <f>_xlfn.RANK.EQ(E116,$E$2:$E$1001,1)+COUNTIF($E$2:E116,E116)-1</f>
        <v>633</v>
      </c>
      <c r="G116" s="4" t="str">
        <f>IF(F116&lt;=Summary!$B$2,"Front","Back")</f>
        <v>Back</v>
      </c>
      <c r="H116" s="4">
        <v>337</v>
      </c>
      <c r="I116" s="4" t="str">
        <f>IF(H116&lt;=Summary!$B$2,"Front","Back")</f>
        <v>Front</v>
      </c>
      <c r="J116" s="9">
        <f t="shared" si="9"/>
        <v>0</v>
      </c>
      <c r="K116" s="9">
        <f t="shared" si="10"/>
        <v>10.648147</v>
      </c>
      <c r="L116" s="9">
        <f t="shared" si="11"/>
        <v>9.7732060000000001</v>
      </c>
      <c r="M116" s="9">
        <f t="shared" si="12"/>
        <v>0</v>
      </c>
      <c r="N116" s="9">
        <v>9.6238550000000007</v>
      </c>
      <c r="O116" s="9">
        <v>10.797497999999999</v>
      </c>
      <c r="P116" s="9">
        <f t="shared" si="13"/>
        <v>1.1219514425352417</v>
      </c>
      <c r="Q116" s="4">
        <f>_xlfn.RANK.EQ(P116,$P$2:$P$1001,1)+COUNTIF($P$2:P116,P116)-1</f>
        <v>682</v>
      </c>
      <c r="R116" s="4" t="str">
        <f>IF(Q116&lt;=Summary!$B$20,"Front","Back")</f>
        <v>Back</v>
      </c>
      <c r="S116" s="9">
        <f t="shared" si="14"/>
        <v>0</v>
      </c>
      <c r="T116" s="9">
        <f t="shared" si="15"/>
        <v>10.797497999999999</v>
      </c>
    </row>
    <row r="117" spans="1:20" x14ac:dyDescent="0.2">
      <c r="A117" s="4">
        <v>116</v>
      </c>
      <c r="B117" s="4" t="s">
        <v>24</v>
      </c>
      <c r="C117" s="9">
        <v>10.474717999999999</v>
      </c>
      <c r="D117" s="9">
        <v>9.9128260000000008</v>
      </c>
      <c r="E117" s="9">
        <f t="shared" si="8"/>
        <v>0.94635731482222252</v>
      </c>
      <c r="F117" s="4">
        <f>_xlfn.RANK.EQ(E117,$E$2:$E$1001,1)+COUNTIF($E$2:E117,E117)-1</f>
        <v>393</v>
      </c>
      <c r="G117" s="4" t="str">
        <f>IF(F117&lt;=Summary!$B$2,"Front","Back")</f>
        <v>Front</v>
      </c>
      <c r="H117" s="4">
        <v>198</v>
      </c>
      <c r="I117" s="4" t="str">
        <f>IF(H117&lt;=Summary!$B$2,"Front","Back")</f>
        <v>Front</v>
      </c>
      <c r="J117" s="9">
        <f t="shared" si="9"/>
        <v>10.474717999999999</v>
      </c>
      <c r="K117" s="9">
        <f t="shared" si="10"/>
        <v>0</v>
      </c>
      <c r="L117" s="9">
        <f t="shared" si="11"/>
        <v>10.474717999999999</v>
      </c>
      <c r="M117" s="9">
        <f t="shared" si="12"/>
        <v>0</v>
      </c>
      <c r="N117" s="9">
        <v>10.325367</v>
      </c>
      <c r="O117" s="9">
        <v>10.062177</v>
      </c>
      <c r="P117" s="9">
        <f t="shared" si="13"/>
        <v>0.97451034912366796</v>
      </c>
      <c r="Q117" s="4">
        <f>_xlfn.RANK.EQ(P117,$P$2:$P$1001,1)+COUNTIF($P$2:P117,P117)-1</f>
        <v>442</v>
      </c>
      <c r="R117" s="4" t="str">
        <f>IF(Q117&lt;=Summary!$B$20,"Front","Back")</f>
        <v>Front</v>
      </c>
      <c r="S117" s="9">
        <f t="shared" si="14"/>
        <v>10.325367</v>
      </c>
      <c r="T117" s="9">
        <f t="shared" si="15"/>
        <v>0</v>
      </c>
    </row>
    <row r="118" spans="1:20" x14ac:dyDescent="0.2">
      <c r="A118" s="4">
        <v>117</v>
      </c>
      <c r="B118" s="4" t="s">
        <v>24</v>
      </c>
      <c r="C118" s="9">
        <v>7.2678719999999997</v>
      </c>
      <c r="D118" s="9">
        <v>9.4344289999999997</v>
      </c>
      <c r="E118" s="9">
        <f t="shared" si="8"/>
        <v>1.2981005994601997</v>
      </c>
      <c r="F118" s="4">
        <f>_xlfn.RANK.EQ(E118,$E$2:$E$1001,1)+COUNTIF($E$2:E118,E118)-1</f>
        <v>883</v>
      </c>
      <c r="G118" s="4" t="str">
        <f>IF(F118&lt;=Summary!$B$2,"Front","Back")</f>
        <v>Back</v>
      </c>
      <c r="H118" s="4">
        <v>550</v>
      </c>
      <c r="I118" s="4" t="str">
        <f>IF(H118&lt;=Summary!$B$2,"Front","Back")</f>
        <v>Back</v>
      </c>
      <c r="J118" s="9">
        <f t="shared" si="9"/>
        <v>0</v>
      </c>
      <c r="K118" s="9">
        <f t="shared" si="10"/>
        <v>9.4344289999999997</v>
      </c>
      <c r="L118" s="9">
        <f t="shared" si="11"/>
        <v>0</v>
      </c>
      <c r="M118" s="9">
        <f t="shared" si="12"/>
        <v>9.4344289999999997</v>
      </c>
      <c r="N118" s="9">
        <v>7.1185210000000003</v>
      </c>
      <c r="O118" s="9">
        <v>9.5837800000000009</v>
      </c>
      <c r="P118" s="9">
        <f t="shared" si="13"/>
        <v>1.3463161800042454</v>
      </c>
      <c r="Q118" s="4">
        <f>_xlfn.RANK.EQ(P118,$P$2:$P$1001,1)+COUNTIF($P$2:P118,P118)-1</f>
        <v>922</v>
      </c>
      <c r="R118" s="4" t="str">
        <f>IF(Q118&lt;=Summary!$B$20,"Front","Back")</f>
        <v>Back</v>
      </c>
      <c r="S118" s="9">
        <f t="shared" si="14"/>
        <v>0</v>
      </c>
      <c r="T118" s="9">
        <f t="shared" si="15"/>
        <v>9.5837800000000009</v>
      </c>
    </row>
    <row r="119" spans="1:20" x14ac:dyDescent="0.2">
      <c r="A119" s="4">
        <v>118</v>
      </c>
      <c r="B119" s="4" t="s">
        <v>24</v>
      </c>
      <c r="C119" s="9">
        <v>10.457978000000001</v>
      </c>
      <c r="D119" s="9">
        <v>12.365387999999999</v>
      </c>
      <c r="E119" s="9">
        <f t="shared" si="8"/>
        <v>1.1823880295024525</v>
      </c>
      <c r="F119" s="4">
        <f>_xlfn.RANK.EQ(E119,$E$2:$E$1001,1)+COUNTIF($E$2:E119,E119)-1</f>
        <v>766</v>
      </c>
      <c r="G119" s="4" t="str">
        <f>IF(F119&lt;=Summary!$B$2,"Front","Back")</f>
        <v>Back</v>
      </c>
      <c r="H119" s="4">
        <v>926</v>
      </c>
      <c r="I119" s="4" t="str">
        <f>IF(H119&lt;=Summary!$B$2,"Front","Back")</f>
        <v>Back</v>
      </c>
      <c r="J119" s="9">
        <f t="shared" si="9"/>
        <v>0</v>
      </c>
      <c r="K119" s="9">
        <f t="shared" si="10"/>
        <v>12.365387999999999</v>
      </c>
      <c r="L119" s="9">
        <f t="shared" si="11"/>
        <v>0</v>
      </c>
      <c r="M119" s="9">
        <f t="shared" si="12"/>
        <v>12.365387999999999</v>
      </c>
      <c r="N119" s="9">
        <v>10.308627</v>
      </c>
      <c r="O119" s="9">
        <v>12.514739000000001</v>
      </c>
      <c r="P119" s="9">
        <f t="shared" si="13"/>
        <v>1.2140063851374194</v>
      </c>
      <c r="Q119" s="4">
        <f>_xlfn.RANK.EQ(P119,$P$2:$P$1001,1)+COUNTIF($P$2:P119,P119)-1</f>
        <v>807</v>
      </c>
      <c r="R119" s="4" t="str">
        <f>IF(Q119&lt;=Summary!$B$20,"Front","Back")</f>
        <v>Back</v>
      </c>
      <c r="S119" s="9">
        <f t="shared" si="14"/>
        <v>0</v>
      </c>
      <c r="T119" s="9">
        <f t="shared" si="15"/>
        <v>12.514739000000001</v>
      </c>
    </row>
    <row r="120" spans="1:20" x14ac:dyDescent="0.2">
      <c r="A120" s="4">
        <v>119</v>
      </c>
      <c r="B120" s="4" t="s">
        <v>24</v>
      </c>
      <c r="C120" s="9">
        <v>11.475146000000001</v>
      </c>
      <c r="D120" s="9">
        <v>7.5266929999999999</v>
      </c>
      <c r="E120" s="9">
        <f t="shared" si="8"/>
        <v>0.65591261322513883</v>
      </c>
      <c r="F120" s="4">
        <f>_xlfn.RANK.EQ(E120,$E$2:$E$1001,1)+COUNTIF($E$2:E120,E120)-1</f>
        <v>40</v>
      </c>
      <c r="G120" s="4" t="str">
        <f>IF(F120&lt;=Summary!$B$2,"Front","Back")</f>
        <v>Front</v>
      </c>
      <c r="H120" s="4">
        <v>932</v>
      </c>
      <c r="I120" s="4" t="str">
        <f>IF(H120&lt;=Summary!$B$2,"Front","Back")</f>
        <v>Back</v>
      </c>
      <c r="J120" s="9">
        <f t="shared" si="9"/>
        <v>11.475146000000001</v>
      </c>
      <c r="K120" s="9">
        <f t="shared" si="10"/>
        <v>0</v>
      </c>
      <c r="L120" s="9">
        <f t="shared" si="11"/>
        <v>0</v>
      </c>
      <c r="M120" s="9">
        <f t="shared" si="12"/>
        <v>7.5266929999999999</v>
      </c>
      <c r="N120" s="9">
        <v>11.325794999999999</v>
      </c>
      <c r="O120" s="9">
        <v>7.6760440000000001</v>
      </c>
      <c r="P120" s="9">
        <f t="shared" si="13"/>
        <v>0.67774880262268566</v>
      </c>
      <c r="Q120" s="4">
        <f>_xlfn.RANK.EQ(P120,$P$2:$P$1001,1)+COUNTIF($P$2:P120,P120)-1</f>
        <v>47</v>
      </c>
      <c r="R120" s="4" t="str">
        <f>IF(Q120&lt;=Summary!$B$20,"Front","Back")</f>
        <v>Front</v>
      </c>
      <c r="S120" s="9">
        <f t="shared" si="14"/>
        <v>11.325794999999999</v>
      </c>
      <c r="T120" s="9">
        <f t="shared" si="15"/>
        <v>0</v>
      </c>
    </row>
    <row r="121" spans="1:20" x14ac:dyDescent="0.2">
      <c r="A121" s="4">
        <v>120</v>
      </c>
      <c r="B121" s="4" t="s">
        <v>24</v>
      </c>
      <c r="C121" s="9">
        <v>10.492023</v>
      </c>
      <c r="D121" s="9">
        <v>7.6158700000000001</v>
      </c>
      <c r="E121" s="9">
        <f t="shared" si="8"/>
        <v>0.72587240801893027</v>
      </c>
      <c r="F121" s="4">
        <f>_xlfn.RANK.EQ(E121,$E$2:$E$1001,1)+COUNTIF($E$2:E121,E121)-1</f>
        <v>76</v>
      </c>
      <c r="G121" s="4" t="str">
        <f>IF(F121&lt;=Summary!$B$2,"Front","Back")</f>
        <v>Front</v>
      </c>
      <c r="H121" s="4">
        <v>506</v>
      </c>
      <c r="I121" s="4" t="str">
        <f>IF(H121&lt;=Summary!$B$2,"Front","Back")</f>
        <v>Back</v>
      </c>
      <c r="J121" s="9">
        <f t="shared" si="9"/>
        <v>10.492023</v>
      </c>
      <c r="K121" s="9">
        <f t="shared" si="10"/>
        <v>0</v>
      </c>
      <c r="L121" s="9">
        <f t="shared" si="11"/>
        <v>0</v>
      </c>
      <c r="M121" s="9">
        <f t="shared" si="12"/>
        <v>7.6158700000000001</v>
      </c>
      <c r="N121" s="9">
        <v>10.342672</v>
      </c>
      <c r="O121" s="9">
        <v>7.7652210000000004</v>
      </c>
      <c r="P121" s="9">
        <f t="shared" si="13"/>
        <v>0.7507944755475181</v>
      </c>
      <c r="Q121" s="4">
        <f>_xlfn.RANK.EQ(P121,$P$2:$P$1001,1)+COUNTIF($P$2:P121,P121)-1</f>
        <v>93</v>
      </c>
      <c r="R121" s="4" t="str">
        <f>IF(Q121&lt;=Summary!$B$20,"Front","Back")</f>
        <v>Front</v>
      </c>
      <c r="S121" s="9">
        <f t="shared" si="14"/>
        <v>10.342672</v>
      </c>
      <c r="T121" s="9">
        <f t="shared" si="15"/>
        <v>0</v>
      </c>
    </row>
    <row r="122" spans="1:20" x14ac:dyDescent="0.2">
      <c r="A122" s="4">
        <v>121</v>
      </c>
      <c r="B122" s="4" t="s">
        <v>24</v>
      </c>
      <c r="C122" s="9">
        <v>8.2521059999999995</v>
      </c>
      <c r="D122" s="9">
        <v>10.367737999999999</v>
      </c>
      <c r="E122" s="9">
        <f t="shared" si="8"/>
        <v>1.256374796930626</v>
      </c>
      <c r="F122" s="4">
        <f>_xlfn.RANK.EQ(E122,$E$2:$E$1001,1)+COUNTIF($E$2:E122,E122)-1</f>
        <v>848</v>
      </c>
      <c r="G122" s="4" t="str">
        <f>IF(F122&lt;=Summary!$B$2,"Front","Back")</f>
        <v>Back</v>
      </c>
      <c r="H122" s="4">
        <v>185</v>
      </c>
      <c r="I122" s="4" t="str">
        <f>IF(H122&lt;=Summary!$B$2,"Front","Back")</f>
        <v>Front</v>
      </c>
      <c r="J122" s="9">
        <f t="shared" si="9"/>
        <v>0</v>
      </c>
      <c r="K122" s="9">
        <f t="shared" si="10"/>
        <v>10.367737999999999</v>
      </c>
      <c r="L122" s="9">
        <f t="shared" si="11"/>
        <v>8.2521059999999995</v>
      </c>
      <c r="M122" s="9">
        <f t="shared" si="12"/>
        <v>0</v>
      </c>
      <c r="N122" s="9">
        <v>8.1027550000000002</v>
      </c>
      <c r="O122" s="9">
        <v>10.517089</v>
      </c>
      <c r="P122" s="9">
        <f t="shared" si="13"/>
        <v>1.2979645811825731</v>
      </c>
      <c r="Q122" s="4">
        <f>_xlfn.RANK.EQ(P122,$P$2:$P$1001,1)+COUNTIF($P$2:P122,P122)-1</f>
        <v>885</v>
      </c>
      <c r="R122" s="4" t="str">
        <f>IF(Q122&lt;=Summary!$B$20,"Front","Back")</f>
        <v>Back</v>
      </c>
      <c r="S122" s="9">
        <f t="shared" si="14"/>
        <v>0</v>
      </c>
      <c r="T122" s="9">
        <f t="shared" si="15"/>
        <v>10.517089</v>
      </c>
    </row>
    <row r="123" spans="1:20" x14ac:dyDescent="0.2">
      <c r="A123" s="4">
        <v>122</v>
      </c>
      <c r="B123" s="4" t="s">
        <v>24</v>
      </c>
      <c r="C123" s="9">
        <v>9.7811400000000006</v>
      </c>
      <c r="D123" s="9">
        <v>5.9756539999999996</v>
      </c>
      <c r="E123" s="9">
        <f t="shared" si="8"/>
        <v>0.6109363530222448</v>
      </c>
      <c r="F123" s="4">
        <f>_xlfn.RANK.EQ(E123,$E$2:$E$1001,1)+COUNTIF($E$2:E123,E123)-1</f>
        <v>21</v>
      </c>
      <c r="G123" s="4" t="str">
        <f>IF(F123&lt;=Summary!$B$2,"Front","Back")</f>
        <v>Front</v>
      </c>
      <c r="H123" s="4">
        <v>959</v>
      </c>
      <c r="I123" s="4" t="str">
        <f>IF(H123&lt;=Summary!$B$2,"Front","Back")</f>
        <v>Back</v>
      </c>
      <c r="J123" s="9">
        <f t="shared" si="9"/>
        <v>9.7811400000000006</v>
      </c>
      <c r="K123" s="9">
        <f t="shared" si="10"/>
        <v>0</v>
      </c>
      <c r="L123" s="9">
        <f t="shared" si="11"/>
        <v>0</v>
      </c>
      <c r="M123" s="9">
        <f t="shared" si="12"/>
        <v>5.9756539999999996</v>
      </c>
      <c r="N123" s="9">
        <v>9.6317889999999995</v>
      </c>
      <c r="O123" s="9">
        <v>6.1250049999999998</v>
      </c>
      <c r="P123" s="9">
        <f t="shared" si="13"/>
        <v>0.6359156123540497</v>
      </c>
      <c r="Q123" s="4">
        <f>_xlfn.RANK.EQ(P123,$P$2:$P$1001,1)+COUNTIF($P$2:P123,P123)-1</f>
        <v>23</v>
      </c>
      <c r="R123" s="4" t="str">
        <f>IF(Q123&lt;=Summary!$B$20,"Front","Back")</f>
        <v>Front</v>
      </c>
      <c r="S123" s="9">
        <f t="shared" si="14"/>
        <v>9.6317889999999995</v>
      </c>
      <c r="T123" s="9">
        <f t="shared" si="15"/>
        <v>0</v>
      </c>
    </row>
    <row r="124" spans="1:20" x14ac:dyDescent="0.2">
      <c r="A124" s="4">
        <v>123</v>
      </c>
      <c r="B124" s="4" t="s">
        <v>24</v>
      </c>
      <c r="C124" s="9">
        <v>11.011787</v>
      </c>
      <c r="D124" s="9">
        <v>6.1139060000000001</v>
      </c>
      <c r="E124" s="9">
        <f t="shared" si="8"/>
        <v>0.55521469857707928</v>
      </c>
      <c r="F124" s="4">
        <f>_xlfn.RANK.EQ(E124,$E$2:$E$1001,1)+COUNTIF($E$2:E124,E124)-1</f>
        <v>6</v>
      </c>
      <c r="G124" s="4" t="str">
        <f>IF(F124&lt;=Summary!$B$2,"Front","Back")</f>
        <v>Front</v>
      </c>
      <c r="H124" s="4">
        <v>535</v>
      </c>
      <c r="I124" s="4" t="str">
        <f>IF(H124&lt;=Summary!$B$2,"Front","Back")</f>
        <v>Back</v>
      </c>
      <c r="J124" s="9">
        <f t="shared" si="9"/>
        <v>11.011787</v>
      </c>
      <c r="K124" s="9">
        <f t="shared" si="10"/>
        <v>0</v>
      </c>
      <c r="L124" s="9">
        <f t="shared" si="11"/>
        <v>0</v>
      </c>
      <c r="M124" s="9">
        <f t="shared" si="12"/>
        <v>6.1139060000000001</v>
      </c>
      <c r="N124" s="9">
        <v>10.862436000000001</v>
      </c>
      <c r="O124" s="9">
        <v>6.2632570000000003</v>
      </c>
      <c r="P124" s="9">
        <f t="shared" si="13"/>
        <v>0.57659782759594624</v>
      </c>
      <c r="Q124" s="4">
        <f>_xlfn.RANK.EQ(P124,$P$2:$P$1001,1)+COUNTIF($P$2:P124,P124)-1</f>
        <v>6</v>
      </c>
      <c r="R124" s="4" t="str">
        <f>IF(Q124&lt;=Summary!$B$20,"Front","Back")</f>
        <v>Front</v>
      </c>
      <c r="S124" s="9">
        <f t="shared" si="14"/>
        <v>10.862436000000001</v>
      </c>
      <c r="T124" s="9">
        <f t="shared" si="15"/>
        <v>0</v>
      </c>
    </row>
    <row r="125" spans="1:20" x14ac:dyDescent="0.2">
      <c r="A125" s="4">
        <v>124</v>
      </c>
      <c r="B125" s="4" t="s">
        <v>24</v>
      </c>
      <c r="C125" s="9">
        <v>9.1052839999999993</v>
      </c>
      <c r="D125" s="9">
        <v>9.1213370000000005</v>
      </c>
      <c r="E125" s="9">
        <f t="shared" si="8"/>
        <v>1.0017630422071404</v>
      </c>
      <c r="F125" s="4">
        <f>_xlfn.RANK.EQ(E125,$E$2:$E$1001,1)+COUNTIF($E$2:E125,E125)-1</f>
        <v>505</v>
      </c>
      <c r="G125" s="4" t="str">
        <f>IF(F125&lt;=Summary!$B$2,"Front","Back")</f>
        <v>Back</v>
      </c>
      <c r="H125" s="4">
        <v>595</v>
      </c>
      <c r="I125" s="4" t="str">
        <f>IF(H125&lt;=Summary!$B$2,"Front","Back")</f>
        <v>Back</v>
      </c>
      <c r="J125" s="9">
        <f t="shared" si="9"/>
        <v>0</v>
      </c>
      <c r="K125" s="9">
        <f t="shared" si="10"/>
        <v>9.1213370000000005</v>
      </c>
      <c r="L125" s="9">
        <f t="shared" si="11"/>
        <v>0</v>
      </c>
      <c r="M125" s="9">
        <f t="shared" si="12"/>
        <v>9.1213370000000005</v>
      </c>
      <c r="N125" s="9">
        <v>8.9559329999999999</v>
      </c>
      <c r="O125" s="9">
        <v>9.2706879999999998</v>
      </c>
      <c r="P125" s="9">
        <f t="shared" si="13"/>
        <v>1.0351448587210288</v>
      </c>
      <c r="Q125" s="4">
        <f>_xlfn.RANK.EQ(P125,$P$2:$P$1001,1)+COUNTIF($P$2:P125,P125)-1</f>
        <v>560</v>
      </c>
      <c r="R125" s="4" t="str">
        <f>IF(Q125&lt;=Summary!$B$20,"Front","Back")</f>
        <v>Back</v>
      </c>
      <c r="S125" s="9">
        <f t="shared" si="14"/>
        <v>0</v>
      </c>
      <c r="T125" s="9">
        <f t="shared" si="15"/>
        <v>9.2706879999999998</v>
      </c>
    </row>
    <row r="126" spans="1:20" x14ac:dyDescent="0.2">
      <c r="A126" s="4">
        <v>125</v>
      </c>
      <c r="B126" s="4" t="s">
        <v>24</v>
      </c>
      <c r="C126" s="9">
        <v>7.7579390000000004</v>
      </c>
      <c r="D126" s="9">
        <v>7.3798110000000001</v>
      </c>
      <c r="E126" s="9">
        <f t="shared" si="8"/>
        <v>0.95125921974895644</v>
      </c>
      <c r="F126" s="4">
        <f>_xlfn.RANK.EQ(E126,$E$2:$E$1001,1)+COUNTIF($E$2:E126,E126)-1</f>
        <v>407</v>
      </c>
      <c r="G126" s="4" t="str">
        <f>IF(F126&lt;=Summary!$B$2,"Front","Back")</f>
        <v>Front</v>
      </c>
      <c r="H126" s="4">
        <v>118</v>
      </c>
      <c r="I126" s="4" t="str">
        <f>IF(H126&lt;=Summary!$B$2,"Front","Back")</f>
        <v>Front</v>
      </c>
      <c r="J126" s="9">
        <f t="shared" si="9"/>
        <v>7.7579390000000004</v>
      </c>
      <c r="K126" s="9">
        <f t="shared" si="10"/>
        <v>0</v>
      </c>
      <c r="L126" s="9">
        <f t="shared" si="11"/>
        <v>7.7579390000000004</v>
      </c>
      <c r="M126" s="9">
        <f t="shared" si="12"/>
        <v>0</v>
      </c>
      <c r="N126" s="9">
        <v>7.6085880000000001</v>
      </c>
      <c r="O126" s="9">
        <v>7.5291620000000004</v>
      </c>
      <c r="P126" s="9">
        <f t="shared" si="13"/>
        <v>0.98956100658887036</v>
      </c>
      <c r="Q126" s="4">
        <f>_xlfn.RANK.EQ(P126,$P$2:$P$1001,1)+COUNTIF($P$2:P126,P126)-1</f>
        <v>468</v>
      </c>
      <c r="R126" s="4" t="str">
        <f>IF(Q126&lt;=Summary!$B$20,"Front","Back")</f>
        <v>Front</v>
      </c>
      <c r="S126" s="9">
        <f t="shared" si="14"/>
        <v>7.6085880000000001</v>
      </c>
      <c r="T126" s="9">
        <f t="shared" si="15"/>
        <v>0</v>
      </c>
    </row>
    <row r="127" spans="1:20" x14ac:dyDescent="0.2">
      <c r="A127" s="4">
        <v>126</v>
      </c>
      <c r="B127" s="4" t="s">
        <v>24</v>
      </c>
      <c r="C127" s="9">
        <v>9.5092660000000002</v>
      </c>
      <c r="D127" s="9">
        <v>11.44707</v>
      </c>
      <c r="E127" s="9">
        <f t="shared" si="8"/>
        <v>1.2037806072519162</v>
      </c>
      <c r="F127" s="4">
        <f>_xlfn.RANK.EQ(E127,$E$2:$E$1001,1)+COUNTIF($E$2:E127,E127)-1</f>
        <v>800</v>
      </c>
      <c r="G127" s="4" t="str">
        <f>IF(F127&lt;=Summary!$B$2,"Front","Back")</f>
        <v>Back</v>
      </c>
      <c r="H127" s="4">
        <v>823</v>
      </c>
      <c r="I127" s="4" t="str">
        <f>IF(H127&lt;=Summary!$B$2,"Front","Back")</f>
        <v>Back</v>
      </c>
      <c r="J127" s="9">
        <f t="shared" si="9"/>
        <v>0</v>
      </c>
      <c r="K127" s="9">
        <f t="shared" si="10"/>
        <v>11.44707</v>
      </c>
      <c r="L127" s="9">
        <f t="shared" si="11"/>
        <v>0</v>
      </c>
      <c r="M127" s="9">
        <f t="shared" si="12"/>
        <v>11.44707</v>
      </c>
      <c r="N127" s="9">
        <v>9.3599150000000009</v>
      </c>
      <c r="O127" s="9">
        <v>11.596420999999999</v>
      </c>
      <c r="P127" s="9">
        <f t="shared" si="13"/>
        <v>1.2389451186255429</v>
      </c>
      <c r="Q127" s="4">
        <f>_xlfn.RANK.EQ(P127,$P$2:$P$1001,1)+COUNTIF($P$2:P127,P127)-1</f>
        <v>842</v>
      </c>
      <c r="R127" s="4" t="str">
        <f>IF(Q127&lt;=Summary!$B$20,"Front","Back")</f>
        <v>Back</v>
      </c>
      <c r="S127" s="9">
        <f t="shared" si="14"/>
        <v>0</v>
      </c>
      <c r="T127" s="9">
        <f t="shared" si="15"/>
        <v>11.596420999999999</v>
      </c>
    </row>
    <row r="128" spans="1:20" x14ac:dyDescent="0.2">
      <c r="A128" s="4">
        <v>127</v>
      </c>
      <c r="B128" s="4" t="s">
        <v>24</v>
      </c>
      <c r="C128" s="9">
        <v>7.9233789999999997</v>
      </c>
      <c r="D128" s="9">
        <v>9.2448730000000001</v>
      </c>
      <c r="E128" s="9">
        <f t="shared" si="8"/>
        <v>1.1667841460063946</v>
      </c>
      <c r="F128" s="4">
        <f>_xlfn.RANK.EQ(E128,$E$2:$E$1001,1)+COUNTIF($E$2:E128,E128)-1</f>
        <v>743</v>
      </c>
      <c r="G128" s="4" t="str">
        <f>IF(F128&lt;=Summary!$B$2,"Front","Back")</f>
        <v>Back</v>
      </c>
      <c r="H128" s="4">
        <v>994</v>
      </c>
      <c r="I128" s="4" t="str">
        <f>IF(H128&lt;=Summary!$B$2,"Front","Back")</f>
        <v>Back</v>
      </c>
      <c r="J128" s="9">
        <f t="shared" si="9"/>
        <v>0</v>
      </c>
      <c r="K128" s="9">
        <f t="shared" si="10"/>
        <v>9.2448730000000001</v>
      </c>
      <c r="L128" s="9">
        <f t="shared" si="11"/>
        <v>0</v>
      </c>
      <c r="M128" s="9">
        <f t="shared" si="12"/>
        <v>9.2448730000000001</v>
      </c>
      <c r="N128" s="9">
        <v>7.7740280000000004</v>
      </c>
      <c r="O128" s="9">
        <v>9.3942239999999995</v>
      </c>
      <c r="P128" s="9">
        <f t="shared" si="13"/>
        <v>1.2084113923952935</v>
      </c>
      <c r="Q128" s="4">
        <f>_xlfn.RANK.EQ(P128,$P$2:$P$1001,1)+COUNTIF($P$2:P128,P128)-1</f>
        <v>799</v>
      </c>
      <c r="R128" s="4" t="str">
        <f>IF(Q128&lt;=Summary!$B$20,"Front","Back")</f>
        <v>Back</v>
      </c>
      <c r="S128" s="9">
        <f t="shared" si="14"/>
        <v>0</v>
      </c>
      <c r="T128" s="9">
        <f t="shared" si="15"/>
        <v>9.3942239999999995</v>
      </c>
    </row>
    <row r="129" spans="1:20" x14ac:dyDescent="0.2">
      <c r="A129" s="4">
        <v>128</v>
      </c>
      <c r="B129" s="4" t="s">
        <v>24</v>
      </c>
      <c r="C129" s="9">
        <v>10.061643999999999</v>
      </c>
      <c r="D129" s="9">
        <v>7.3983169999999996</v>
      </c>
      <c r="E129" s="9">
        <f t="shared" si="8"/>
        <v>0.7352990227044407</v>
      </c>
      <c r="F129" s="4">
        <f>_xlfn.RANK.EQ(E129,$E$2:$E$1001,1)+COUNTIF($E$2:E129,E129)-1</f>
        <v>85</v>
      </c>
      <c r="G129" s="4" t="str">
        <f>IF(F129&lt;=Summary!$B$2,"Front","Back")</f>
        <v>Front</v>
      </c>
      <c r="H129" s="4">
        <v>694</v>
      </c>
      <c r="I129" s="4" t="str">
        <f>IF(H129&lt;=Summary!$B$2,"Front","Back")</f>
        <v>Back</v>
      </c>
      <c r="J129" s="9">
        <f t="shared" si="9"/>
        <v>10.061643999999999</v>
      </c>
      <c r="K129" s="9">
        <f t="shared" si="10"/>
        <v>0</v>
      </c>
      <c r="L129" s="9">
        <f t="shared" si="11"/>
        <v>0</v>
      </c>
      <c r="M129" s="9">
        <f t="shared" si="12"/>
        <v>7.3983169999999996</v>
      </c>
      <c r="N129" s="9">
        <v>9.912293</v>
      </c>
      <c r="O129" s="9">
        <v>7.5476679999999998</v>
      </c>
      <c r="P129" s="9">
        <f t="shared" si="13"/>
        <v>0.76144520748125588</v>
      </c>
      <c r="Q129" s="4">
        <f>_xlfn.RANK.EQ(P129,$P$2:$P$1001,1)+COUNTIF($P$2:P129,P129)-1</f>
        <v>106</v>
      </c>
      <c r="R129" s="4" t="str">
        <f>IF(Q129&lt;=Summary!$B$20,"Front","Back")</f>
        <v>Front</v>
      </c>
      <c r="S129" s="9">
        <f t="shared" si="14"/>
        <v>9.912293</v>
      </c>
      <c r="T129" s="9">
        <f t="shared" si="15"/>
        <v>0</v>
      </c>
    </row>
    <row r="130" spans="1:20" x14ac:dyDescent="0.2">
      <c r="A130" s="4">
        <v>129</v>
      </c>
      <c r="B130" s="4" t="s">
        <v>24</v>
      </c>
      <c r="C130" s="9">
        <v>11.489634000000001</v>
      </c>
      <c r="D130" s="9">
        <v>10.721085</v>
      </c>
      <c r="E130" s="9">
        <f t="shared" si="8"/>
        <v>0.93310935753044877</v>
      </c>
      <c r="F130" s="4">
        <f>_xlfn.RANK.EQ(E130,$E$2:$E$1001,1)+COUNTIF($E$2:E130,E130)-1</f>
        <v>375</v>
      </c>
      <c r="G130" s="4" t="str">
        <f>IF(F130&lt;=Summary!$B$2,"Front","Back")</f>
        <v>Front</v>
      </c>
      <c r="H130" s="4">
        <v>146</v>
      </c>
      <c r="I130" s="4" t="str">
        <f>IF(H130&lt;=Summary!$B$2,"Front","Back")</f>
        <v>Front</v>
      </c>
      <c r="J130" s="9">
        <f t="shared" si="9"/>
        <v>11.489634000000001</v>
      </c>
      <c r="K130" s="9">
        <f t="shared" si="10"/>
        <v>0</v>
      </c>
      <c r="L130" s="9">
        <f t="shared" si="11"/>
        <v>11.489634000000001</v>
      </c>
      <c r="M130" s="9">
        <f t="shared" si="12"/>
        <v>0</v>
      </c>
      <c r="N130" s="9">
        <v>11.340282999999999</v>
      </c>
      <c r="O130" s="9">
        <v>10.870436</v>
      </c>
      <c r="P130" s="9">
        <f t="shared" si="13"/>
        <v>0.95856831791587571</v>
      </c>
      <c r="Q130" s="4">
        <f>_xlfn.RANK.EQ(P130,$P$2:$P$1001,1)+COUNTIF($P$2:P130,P130)-1</f>
        <v>416</v>
      </c>
      <c r="R130" s="4" t="str">
        <f>IF(Q130&lt;=Summary!$B$20,"Front","Back")</f>
        <v>Front</v>
      </c>
      <c r="S130" s="9">
        <f t="shared" si="14"/>
        <v>11.340282999999999</v>
      </c>
      <c r="T130" s="9">
        <f t="shared" si="15"/>
        <v>0</v>
      </c>
    </row>
    <row r="131" spans="1:20" x14ac:dyDescent="0.2">
      <c r="A131" s="4">
        <v>130</v>
      </c>
      <c r="B131" s="4" t="s">
        <v>24</v>
      </c>
      <c r="C131" s="9">
        <v>11.717606</v>
      </c>
      <c r="D131" s="9">
        <v>10.519247</v>
      </c>
      <c r="E131" s="9">
        <f t="shared" ref="E131:E194" si="16">D131/C131</f>
        <v>0.89773004827095226</v>
      </c>
      <c r="F131" s="4">
        <f>_xlfn.RANK.EQ(E131,$E$2:$E$1001,1)+COUNTIF($E$2:E131,E131)-1</f>
        <v>302</v>
      </c>
      <c r="G131" s="4" t="str">
        <f>IF(F131&lt;=Summary!$B$2,"Front","Back")</f>
        <v>Front</v>
      </c>
      <c r="H131" s="4">
        <v>647</v>
      </c>
      <c r="I131" s="4" t="str">
        <f>IF(H131&lt;=Summary!$B$2,"Front","Back")</f>
        <v>Back</v>
      </c>
      <c r="J131" s="9">
        <f t="shared" ref="J131:J194" si="17">IF(G131="Front",C131,0)</f>
        <v>11.717606</v>
      </c>
      <c r="K131" s="9">
        <f t="shared" ref="K131:K194" si="18">IF(G131="Back",D131,0)</f>
        <v>0</v>
      </c>
      <c r="L131" s="9">
        <f t="shared" ref="L131:L194" si="19">IF(I131="Front",C131,0)</f>
        <v>0</v>
      </c>
      <c r="M131" s="9">
        <f t="shared" ref="M131:M194" si="20">IF(I131="Back",D131,0)</f>
        <v>10.519247</v>
      </c>
      <c r="N131" s="9">
        <v>11.568255000000001</v>
      </c>
      <c r="O131" s="9">
        <v>10.668597999999999</v>
      </c>
      <c r="P131" s="9">
        <f t="shared" ref="P131:P194" si="21">O131/N131</f>
        <v>0.92223053520172216</v>
      </c>
      <c r="Q131" s="4">
        <f>_xlfn.RANK.EQ(P131,$P$2:$P$1001,1)+COUNTIF($P$2:P131,P131)-1</f>
        <v>342</v>
      </c>
      <c r="R131" s="4" t="str">
        <f>IF(Q131&lt;=Summary!$B$20,"Front","Back")</f>
        <v>Front</v>
      </c>
      <c r="S131" s="9">
        <f t="shared" ref="S131:S194" si="22">IF(R131="Front",N131,0)</f>
        <v>11.568255000000001</v>
      </c>
      <c r="T131" s="9">
        <f t="shared" ref="T131:T194" si="23">IF(R131="Back",O131,0)</f>
        <v>0</v>
      </c>
    </row>
    <row r="132" spans="1:20" x14ac:dyDescent="0.2">
      <c r="A132" s="4">
        <v>131</v>
      </c>
      <c r="B132" s="4" t="s">
        <v>24</v>
      </c>
      <c r="C132" s="9">
        <v>9.6939969999999995</v>
      </c>
      <c r="D132" s="9">
        <v>10.465498</v>
      </c>
      <c r="E132" s="9">
        <f t="shared" si="16"/>
        <v>1.0795854382872205</v>
      </c>
      <c r="F132" s="4">
        <f>_xlfn.RANK.EQ(E132,$E$2:$E$1001,1)+COUNTIF($E$2:E132,E132)-1</f>
        <v>624</v>
      </c>
      <c r="G132" s="4" t="str">
        <f>IF(F132&lt;=Summary!$B$2,"Front","Back")</f>
        <v>Back</v>
      </c>
      <c r="H132" s="4">
        <v>238</v>
      </c>
      <c r="I132" s="4" t="str">
        <f>IF(H132&lt;=Summary!$B$2,"Front","Back")</f>
        <v>Front</v>
      </c>
      <c r="J132" s="9">
        <f t="shared" si="17"/>
        <v>0</v>
      </c>
      <c r="K132" s="9">
        <f t="shared" si="18"/>
        <v>10.465498</v>
      </c>
      <c r="L132" s="9">
        <f t="shared" si="19"/>
        <v>9.6939969999999995</v>
      </c>
      <c r="M132" s="9">
        <f t="shared" si="20"/>
        <v>0</v>
      </c>
      <c r="N132" s="9">
        <v>9.5446460000000002</v>
      </c>
      <c r="O132" s="9">
        <v>10.614849</v>
      </c>
      <c r="P132" s="9">
        <f t="shared" si="21"/>
        <v>1.1121260023682387</v>
      </c>
      <c r="Q132" s="4">
        <f>_xlfn.RANK.EQ(P132,$P$2:$P$1001,1)+COUNTIF($P$2:P132,P132)-1</f>
        <v>672</v>
      </c>
      <c r="R132" s="4" t="str">
        <f>IF(Q132&lt;=Summary!$B$20,"Front","Back")</f>
        <v>Back</v>
      </c>
      <c r="S132" s="9">
        <f t="shared" si="22"/>
        <v>0</v>
      </c>
      <c r="T132" s="9">
        <f t="shared" si="23"/>
        <v>10.614849</v>
      </c>
    </row>
    <row r="133" spans="1:20" x14ac:dyDescent="0.2">
      <c r="A133" s="4">
        <v>132</v>
      </c>
      <c r="B133" s="4" t="s">
        <v>24</v>
      </c>
      <c r="C133" s="9">
        <v>9.3100330000000007</v>
      </c>
      <c r="D133" s="9">
        <v>9.6443510000000003</v>
      </c>
      <c r="E133" s="9">
        <f t="shared" si="16"/>
        <v>1.0359094323296167</v>
      </c>
      <c r="F133" s="4">
        <f>_xlfn.RANK.EQ(E133,$E$2:$E$1001,1)+COUNTIF($E$2:E133,E133)-1</f>
        <v>551</v>
      </c>
      <c r="G133" s="4" t="str">
        <f>IF(F133&lt;=Summary!$B$2,"Front","Back")</f>
        <v>Back</v>
      </c>
      <c r="H133" s="4">
        <v>369</v>
      </c>
      <c r="I133" s="4" t="str">
        <f>IF(H133&lt;=Summary!$B$2,"Front","Back")</f>
        <v>Front</v>
      </c>
      <c r="J133" s="9">
        <f t="shared" si="17"/>
        <v>0</v>
      </c>
      <c r="K133" s="9">
        <f t="shared" si="18"/>
        <v>9.6443510000000003</v>
      </c>
      <c r="L133" s="9">
        <f t="shared" si="19"/>
        <v>9.3100330000000007</v>
      </c>
      <c r="M133" s="9">
        <f t="shared" si="20"/>
        <v>0</v>
      </c>
      <c r="N133" s="9">
        <v>9.1606819999999995</v>
      </c>
      <c r="O133" s="9">
        <v>9.7937019999999997</v>
      </c>
      <c r="P133" s="9">
        <f t="shared" si="21"/>
        <v>1.0691018419807607</v>
      </c>
      <c r="Q133" s="4">
        <f>_xlfn.RANK.EQ(P133,$P$2:$P$1001,1)+COUNTIF($P$2:P133,P133)-1</f>
        <v>613</v>
      </c>
      <c r="R133" s="4" t="str">
        <f>IF(Q133&lt;=Summary!$B$20,"Front","Back")</f>
        <v>Back</v>
      </c>
      <c r="S133" s="9">
        <f t="shared" si="22"/>
        <v>0</v>
      </c>
      <c r="T133" s="9">
        <f t="shared" si="23"/>
        <v>9.7937019999999997</v>
      </c>
    </row>
    <row r="134" spans="1:20" x14ac:dyDescent="0.2">
      <c r="A134" s="4">
        <v>133</v>
      </c>
      <c r="B134" s="4" t="s">
        <v>24</v>
      </c>
      <c r="C134" s="9">
        <v>11.753004000000001</v>
      </c>
      <c r="D134" s="9">
        <v>9.3256960000000007</v>
      </c>
      <c r="E134" s="9">
        <f t="shared" si="16"/>
        <v>0.79347339624831237</v>
      </c>
      <c r="F134" s="4">
        <f>_xlfn.RANK.EQ(E134,$E$2:$E$1001,1)+COUNTIF($E$2:E134,E134)-1</f>
        <v>150</v>
      </c>
      <c r="G134" s="4" t="str">
        <f>IF(F134&lt;=Summary!$B$2,"Front","Back")</f>
        <v>Front</v>
      </c>
      <c r="H134" s="4">
        <v>632</v>
      </c>
      <c r="I134" s="4" t="str">
        <f>IF(H134&lt;=Summary!$B$2,"Front","Back")</f>
        <v>Back</v>
      </c>
      <c r="J134" s="9">
        <f t="shared" si="17"/>
        <v>11.753004000000001</v>
      </c>
      <c r="K134" s="9">
        <f t="shared" si="18"/>
        <v>0</v>
      </c>
      <c r="L134" s="9">
        <f t="shared" si="19"/>
        <v>0</v>
      </c>
      <c r="M134" s="9">
        <f t="shared" si="20"/>
        <v>9.3256960000000007</v>
      </c>
      <c r="N134" s="9">
        <v>11.603653</v>
      </c>
      <c r="O134" s="9">
        <v>9.475047</v>
      </c>
      <c r="P134" s="9">
        <f t="shared" si="21"/>
        <v>0.81655725141039637</v>
      </c>
      <c r="Q134" s="4">
        <f>_xlfn.RANK.EQ(P134,$P$2:$P$1001,1)+COUNTIF($P$2:P134,P134)-1</f>
        <v>166</v>
      </c>
      <c r="R134" s="4" t="str">
        <f>IF(Q134&lt;=Summary!$B$20,"Front","Back")</f>
        <v>Front</v>
      </c>
      <c r="S134" s="9">
        <f t="shared" si="22"/>
        <v>11.603653</v>
      </c>
      <c r="T134" s="9">
        <f t="shared" si="23"/>
        <v>0</v>
      </c>
    </row>
    <row r="135" spans="1:20" x14ac:dyDescent="0.2">
      <c r="A135" s="4">
        <v>134</v>
      </c>
      <c r="B135" s="4" t="s">
        <v>24</v>
      </c>
      <c r="C135" s="9">
        <v>7.8184360000000002</v>
      </c>
      <c r="D135" s="9">
        <v>8.8375690000000002</v>
      </c>
      <c r="E135" s="9">
        <f t="shared" si="16"/>
        <v>1.1303499830400863</v>
      </c>
      <c r="F135" s="4">
        <f>_xlfn.RANK.EQ(E135,$E$2:$E$1001,1)+COUNTIF($E$2:E135,E135)-1</f>
        <v>688</v>
      </c>
      <c r="G135" s="4" t="str">
        <f>IF(F135&lt;=Summary!$B$2,"Front","Back")</f>
        <v>Back</v>
      </c>
      <c r="H135" s="4">
        <v>75</v>
      </c>
      <c r="I135" s="4" t="str">
        <f>IF(H135&lt;=Summary!$B$2,"Front","Back")</f>
        <v>Front</v>
      </c>
      <c r="J135" s="9">
        <f t="shared" si="17"/>
        <v>0</v>
      </c>
      <c r="K135" s="9">
        <f t="shared" si="18"/>
        <v>8.8375690000000002</v>
      </c>
      <c r="L135" s="9">
        <f t="shared" si="19"/>
        <v>7.8184360000000002</v>
      </c>
      <c r="M135" s="9">
        <f t="shared" si="20"/>
        <v>0</v>
      </c>
      <c r="N135" s="9">
        <v>7.6690849999999999</v>
      </c>
      <c r="O135" s="9">
        <v>8.9869199999999996</v>
      </c>
      <c r="P135" s="9">
        <f t="shared" si="21"/>
        <v>1.1718373182719972</v>
      </c>
      <c r="Q135" s="4">
        <f>_xlfn.RANK.EQ(P135,$P$2:$P$1001,1)+COUNTIF($P$2:P135,P135)-1</f>
        <v>748</v>
      </c>
      <c r="R135" s="4" t="str">
        <f>IF(Q135&lt;=Summary!$B$20,"Front","Back")</f>
        <v>Back</v>
      </c>
      <c r="S135" s="9">
        <f t="shared" si="22"/>
        <v>0</v>
      </c>
      <c r="T135" s="9">
        <f t="shared" si="23"/>
        <v>8.9869199999999996</v>
      </c>
    </row>
    <row r="136" spans="1:20" x14ac:dyDescent="0.2">
      <c r="A136" s="4">
        <v>135</v>
      </c>
      <c r="B136" s="4" t="s">
        <v>24</v>
      </c>
      <c r="C136" s="9">
        <v>8.6178360000000005</v>
      </c>
      <c r="D136" s="9">
        <v>10.687917000000001</v>
      </c>
      <c r="E136" s="9">
        <f t="shared" si="16"/>
        <v>1.2402089109145267</v>
      </c>
      <c r="F136" s="4">
        <f>_xlfn.RANK.EQ(E136,$E$2:$E$1001,1)+COUNTIF($E$2:E136,E136)-1</f>
        <v>834</v>
      </c>
      <c r="G136" s="4" t="str">
        <f>IF(F136&lt;=Summary!$B$2,"Front","Back")</f>
        <v>Back</v>
      </c>
      <c r="H136" s="4">
        <v>937</v>
      </c>
      <c r="I136" s="4" t="str">
        <f>IF(H136&lt;=Summary!$B$2,"Front","Back")</f>
        <v>Back</v>
      </c>
      <c r="J136" s="9">
        <f t="shared" si="17"/>
        <v>0</v>
      </c>
      <c r="K136" s="9">
        <f t="shared" si="18"/>
        <v>10.687917000000001</v>
      </c>
      <c r="L136" s="9">
        <f t="shared" si="19"/>
        <v>0</v>
      </c>
      <c r="M136" s="9">
        <f t="shared" si="20"/>
        <v>10.687917000000001</v>
      </c>
      <c r="N136" s="9">
        <v>8.4684849999999994</v>
      </c>
      <c r="O136" s="9">
        <v>10.837268</v>
      </c>
      <c r="P136" s="9">
        <f t="shared" si="21"/>
        <v>1.2797174465090273</v>
      </c>
      <c r="Q136" s="4">
        <f>_xlfn.RANK.EQ(P136,$P$2:$P$1001,1)+COUNTIF($P$2:P136,P136)-1</f>
        <v>872</v>
      </c>
      <c r="R136" s="4" t="str">
        <f>IF(Q136&lt;=Summary!$B$20,"Front","Back")</f>
        <v>Back</v>
      </c>
      <c r="S136" s="9">
        <f t="shared" si="22"/>
        <v>0</v>
      </c>
      <c r="T136" s="9">
        <f t="shared" si="23"/>
        <v>10.837268</v>
      </c>
    </row>
    <row r="137" spans="1:20" x14ac:dyDescent="0.2">
      <c r="A137" s="4">
        <v>136</v>
      </c>
      <c r="B137" s="4" t="s">
        <v>24</v>
      </c>
      <c r="C137" s="9">
        <v>9.1286930000000002</v>
      </c>
      <c r="D137" s="9">
        <v>8.3509030000000006</v>
      </c>
      <c r="E137" s="9">
        <f t="shared" si="16"/>
        <v>0.91479722234059146</v>
      </c>
      <c r="F137" s="4">
        <f>_xlfn.RANK.EQ(E137,$E$2:$E$1001,1)+COUNTIF($E$2:E137,E137)-1</f>
        <v>336</v>
      </c>
      <c r="G137" s="4" t="str">
        <f>IF(F137&lt;=Summary!$B$2,"Front","Back")</f>
        <v>Front</v>
      </c>
      <c r="H137" s="4">
        <v>645</v>
      </c>
      <c r="I137" s="4" t="str">
        <f>IF(H137&lt;=Summary!$B$2,"Front","Back")</f>
        <v>Back</v>
      </c>
      <c r="J137" s="9">
        <f t="shared" si="17"/>
        <v>9.1286930000000002</v>
      </c>
      <c r="K137" s="9">
        <f t="shared" si="18"/>
        <v>0</v>
      </c>
      <c r="L137" s="9">
        <f t="shared" si="19"/>
        <v>0</v>
      </c>
      <c r="M137" s="9">
        <f t="shared" si="20"/>
        <v>8.3509030000000006</v>
      </c>
      <c r="N137" s="9">
        <v>8.9793420000000008</v>
      </c>
      <c r="O137" s="9">
        <v>8.500254</v>
      </c>
      <c r="P137" s="9">
        <f t="shared" si="21"/>
        <v>0.94664553371505389</v>
      </c>
      <c r="Q137" s="4">
        <f>_xlfn.RANK.EQ(P137,$P$2:$P$1001,1)+COUNTIF($P$2:P137,P137)-1</f>
        <v>392</v>
      </c>
      <c r="R137" s="4" t="str">
        <f>IF(Q137&lt;=Summary!$B$20,"Front","Back")</f>
        <v>Front</v>
      </c>
      <c r="S137" s="9">
        <f t="shared" si="22"/>
        <v>8.9793420000000008</v>
      </c>
      <c r="T137" s="9">
        <f t="shared" si="23"/>
        <v>0</v>
      </c>
    </row>
    <row r="138" spans="1:20" x14ac:dyDescent="0.2">
      <c r="A138" s="4">
        <v>137</v>
      </c>
      <c r="B138" s="4" t="s">
        <v>24</v>
      </c>
      <c r="C138" s="9">
        <v>8.9858499999999992</v>
      </c>
      <c r="D138" s="9">
        <v>8.0288050000000002</v>
      </c>
      <c r="E138" s="9">
        <f t="shared" si="16"/>
        <v>0.89349421590611922</v>
      </c>
      <c r="F138" s="4">
        <f>_xlfn.RANK.EQ(E138,$E$2:$E$1001,1)+COUNTIF($E$2:E138,E138)-1</f>
        <v>293</v>
      </c>
      <c r="G138" s="4" t="str">
        <f>IF(F138&lt;=Summary!$B$2,"Front","Back")</f>
        <v>Front</v>
      </c>
      <c r="H138" s="4">
        <v>9</v>
      </c>
      <c r="I138" s="4" t="str">
        <f>IF(H138&lt;=Summary!$B$2,"Front","Back")</f>
        <v>Front</v>
      </c>
      <c r="J138" s="9">
        <f t="shared" si="17"/>
        <v>8.9858499999999992</v>
      </c>
      <c r="K138" s="9">
        <f t="shared" si="18"/>
        <v>0</v>
      </c>
      <c r="L138" s="9">
        <f t="shared" si="19"/>
        <v>8.9858499999999992</v>
      </c>
      <c r="M138" s="9">
        <f t="shared" si="20"/>
        <v>0</v>
      </c>
      <c r="N138" s="9">
        <v>8.8364989999999999</v>
      </c>
      <c r="O138" s="9">
        <v>8.1781559999999995</v>
      </c>
      <c r="P138" s="9">
        <f t="shared" si="21"/>
        <v>0.92549730385303042</v>
      </c>
      <c r="Q138" s="4">
        <f>_xlfn.RANK.EQ(P138,$P$2:$P$1001,1)+COUNTIF($P$2:P138,P138)-1</f>
        <v>348</v>
      </c>
      <c r="R138" s="4" t="str">
        <f>IF(Q138&lt;=Summary!$B$20,"Front","Back")</f>
        <v>Front</v>
      </c>
      <c r="S138" s="9">
        <f t="shared" si="22"/>
        <v>8.8364989999999999</v>
      </c>
      <c r="T138" s="9">
        <f t="shared" si="23"/>
        <v>0</v>
      </c>
    </row>
    <row r="139" spans="1:20" x14ac:dyDescent="0.2">
      <c r="A139" s="4">
        <v>138</v>
      </c>
      <c r="B139" s="4" t="s">
        <v>24</v>
      </c>
      <c r="C139" s="9">
        <v>9.6880419999999994</v>
      </c>
      <c r="D139" s="9">
        <v>10.947668</v>
      </c>
      <c r="E139" s="9">
        <f t="shared" si="16"/>
        <v>1.1300186353444794</v>
      </c>
      <c r="F139" s="4">
        <f>_xlfn.RANK.EQ(E139,$E$2:$E$1001,1)+COUNTIF($E$2:E139,E139)-1</f>
        <v>686</v>
      </c>
      <c r="G139" s="4" t="str">
        <f>IF(F139&lt;=Summary!$B$2,"Front","Back")</f>
        <v>Back</v>
      </c>
      <c r="H139" s="4">
        <v>286</v>
      </c>
      <c r="I139" s="4" t="str">
        <f>IF(H139&lt;=Summary!$B$2,"Front","Back")</f>
        <v>Front</v>
      </c>
      <c r="J139" s="9">
        <f t="shared" si="17"/>
        <v>0</v>
      </c>
      <c r="K139" s="9">
        <f t="shared" si="18"/>
        <v>10.947668</v>
      </c>
      <c r="L139" s="9">
        <f t="shared" si="19"/>
        <v>9.6880419999999994</v>
      </c>
      <c r="M139" s="9">
        <f t="shared" si="20"/>
        <v>0</v>
      </c>
      <c r="N139" s="9">
        <v>9.538691</v>
      </c>
      <c r="O139" s="9">
        <v>11.097019</v>
      </c>
      <c r="P139" s="9">
        <f t="shared" si="21"/>
        <v>1.1633691666917398</v>
      </c>
      <c r="Q139" s="4">
        <f>_xlfn.RANK.EQ(P139,$P$2:$P$1001,1)+COUNTIF($P$2:P139,P139)-1</f>
        <v>738</v>
      </c>
      <c r="R139" s="4" t="str">
        <f>IF(Q139&lt;=Summary!$B$20,"Front","Back")</f>
        <v>Back</v>
      </c>
      <c r="S139" s="9">
        <f t="shared" si="22"/>
        <v>0</v>
      </c>
      <c r="T139" s="9">
        <f t="shared" si="23"/>
        <v>11.097019</v>
      </c>
    </row>
    <row r="140" spans="1:20" x14ac:dyDescent="0.2">
      <c r="A140" s="4">
        <v>139</v>
      </c>
      <c r="B140" s="4" t="s">
        <v>24</v>
      </c>
      <c r="C140" s="9">
        <v>7.6907350000000001</v>
      </c>
      <c r="D140" s="9">
        <v>10.581502</v>
      </c>
      <c r="E140" s="9">
        <f t="shared" si="16"/>
        <v>1.3758765579622754</v>
      </c>
      <c r="F140" s="4">
        <f>_xlfn.RANK.EQ(E140,$E$2:$E$1001,1)+COUNTIF($E$2:E140,E140)-1</f>
        <v>918</v>
      </c>
      <c r="G140" s="4" t="str">
        <f>IF(F140&lt;=Summary!$B$2,"Front","Back")</f>
        <v>Back</v>
      </c>
      <c r="H140" s="4">
        <v>212</v>
      </c>
      <c r="I140" s="4" t="str">
        <f>IF(H140&lt;=Summary!$B$2,"Front","Back")</f>
        <v>Front</v>
      </c>
      <c r="J140" s="9">
        <f t="shared" si="17"/>
        <v>0</v>
      </c>
      <c r="K140" s="9">
        <f t="shared" si="18"/>
        <v>10.581502</v>
      </c>
      <c r="L140" s="9">
        <f t="shared" si="19"/>
        <v>7.6907350000000001</v>
      </c>
      <c r="M140" s="9">
        <f t="shared" si="20"/>
        <v>0</v>
      </c>
      <c r="N140" s="9">
        <v>7.5413839999999999</v>
      </c>
      <c r="O140" s="9">
        <v>10.730853</v>
      </c>
      <c r="P140" s="9">
        <f t="shared" si="21"/>
        <v>1.4229288682289616</v>
      </c>
      <c r="Q140" s="4">
        <f>_xlfn.RANK.EQ(P140,$P$2:$P$1001,1)+COUNTIF($P$2:P140,P140)-1</f>
        <v>943</v>
      </c>
      <c r="R140" s="4" t="str">
        <f>IF(Q140&lt;=Summary!$B$20,"Front","Back")</f>
        <v>Back</v>
      </c>
      <c r="S140" s="9">
        <f t="shared" si="22"/>
        <v>0</v>
      </c>
      <c r="T140" s="9">
        <f t="shared" si="23"/>
        <v>10.730853</v>
      </c>
    </row>
    <row r="141" spans="1:20" x14ac:dyDescent="0.2">
      <c r="A141" s="4">
        <v>140</v>
      </c>
      <c r="B141" s="4" t="s">
        <v>24</v>
      </c>
      <c r="C141" s="9">
        <v>10.965572</v>
      </c>
      <c r="D141" s="9">
        <v>7.1417140000000003</v>
      </c>
      <c r="E141" s="9">
        <f t="shared" si="16"/>
        <v>0.65128513131827515</v>
      </c>
      <c r="F141" s="4">
        <f>_xlfn.RANK.EQ(E141,$E$2:$E$1001,1)+COUNTIF($E$2:E141,E141)-1</f>
        <v>36</v>
      </c>
      <c r="G141" s="4" t="str">
        <f>IF(F141&lt;=Summary!$B$2,"Front","Back")</f>
        <v>Front</v>
      </c>
      <c r="H141" s="4">
        <v>868</v>
      </c>
      <c r="I141" s="4" t="str">
        <f>IF(H141&lt;=Summary!$B$2,"Front","Back")</f>
        <v>Back</v>
      </c>
      <c r="J141" s="9">
        <f t="shared" si="17"/>
        <v>10.965572</v>
      </c>
      <c r="K141" s="9">
        <f t="shared" si="18"/>
        <v>0</v>
      </c>
      <c r="L141" s="9">
        <f t="shared" si="19"/>
        <v>0</v>
      </c>
      <c r="M141" s="9">
        <f t="shared" si="20"/>
        <v>7.1417140000000003</v>
      </c>
      <c r="N141" s="9">
        <v>10.816221000000001</v>
      </c>
      <c r="O141" s="9">
        <v>7.2910649999999997</v>
      </c>
      <c r="P141" s="9">
        <f t="shared" si="21"/>
        <v>0.67408617113130354</v>
      </c>
      <c r="Q141" s="4">
        <f>_xlfn.RANK.EQ(P141,$P$2:$P$1001,1)+COUNTIF($P$2:P141,P141)-1</f>
        <v>43</v>
      </c>
      <c r="R141" s="4" t="str">
        <f>IF(Q141&lt;=Summary!$B$20,"Front","Back")</f>
        <v>Front</v>
      </c>
      <c r="S141" s="9">
        <f t="shared" si="22"/>
        <v>10.816221000000001</v>
      </c>
      <c r="T141" s="9">
        <f t="shared" si="23"/>
        <v>0</v>
      </c>
    </row>
    <row r="142" spans="1:20" x14ac:dyDescent="0.2">
      <c r="A142" s="4">
        <v>141</v>
      </c>
      <c r="B142" s="4" t="s">
        <v>24</v>
      </c>
      <c r="C142" s="9">
        <v>9.7366240000000008</v>
      </c>
      <c r="D142" s="9">
        <v>10.962847999999999</v>
      </c>
      <c r="E142" s="9">
        <f t="shared" si="16"/>
        <v>1.1259393399601338</v>
      </c>
      <c r="F142" s="4">
        <f>_xlfn.RANK.EQ(E142,$E$2:$E$1001,1)+COUNTIF($E$2:E142,E142)-1</f>
        <v>679</v>
      </c>
      <c r="G142" s="4" t="str">
        <f>IF(F142&lt;=Summary!$B$2,"Front","Back")</f>
        <v>Back</v>
      </c>
      <c r="H142" s="4">
        <v>85</v>
      </c>
      <c r="I142" s="4" t="str">
        <f>IF(H142&lt;=Summary!$B$2,"Front","Back")</f>
        <v>Front</v>
      </c>
      <c r="J142" s="9">
        <f t="shared" si="17"/>
        <v>0</v>
      </c>
      <c r="K142" s="9">
        <f t="shared" si="18"/>
        <v>10.962847999999999</v>
      </c>
      <c r="L142" s="9">
        <f t="shared" si="19"/>
        <v>9.7366240000000008</v>
      </c>
      <c r="M142" s="9">
        <f t="shared" si="20"/>
        <v>0</v>
      </c>
      <c r="N142" s="9">
        <v>9.5872729999999997</v>
      </c>
      <c r="O142" s="9">
        <v>11.112199</v>
      </c>
      <c r="P142" s="9">
        <f t="shared" si="21"/>
        <v>1.159057325268614</v>
      </c>
      <c r="Q142" s="4">
        <f>_xlfn.RANK.EQ(P142,$P$2:$P$1001,1)+COUNTIF($P$2:P142,P142)-1</f>
        <v>729</v>
      </c>
      <c r="R142" s="4" t="str">
        <f>IF(Q142&lt;=Summary!$B$20,"Front","Back")</f>
        <v>Back</v>
      </c>
      <c r="S142" s="9">
        <f t="shared" si="22"/>
        <v>0</v>
      </c>
      <c r="T142" s="9">
        <f t="shared" si="23"/>
        <v>11.112199</v>
      </c>
    </row>
    <row r="143" spans="1:20" x14ac:dyDescent="0.2">
      <c r="A143" s="4">
        <v>142</v>
      </c>
      <c r="B143" s="4" t="s">
        <v>24</v>
      </c>
      <c r="C143" s="9">
        <v>12.230585</v>
      </c>
      <c r="D143" s="9">
        <v>10.21637</v>
      </c>
      <c r="E143" s="9">
        <f t="shared" si="16"/>
        <v>0.83531327405843625</v>
      </c>
      <c r="F143" s="4">
        <f>_xlfn.RANK.EQ(E143,$E$2:$E$1001,1)+COUNTIF($E$2:E143,E143)-1</f>
        <v>197</v>
      </c>
      <c r="G143" s="4" t="str">
        <f>IF(F143&lt;=Summary!$B$2,"Front","Back")</f>
        <v>Front</v>
      </c>
      <c r="H143" s="4">
        <v>8</v>
      </c>
      <c r="I143" s="4" t="str">
        <f>IF(H143&lt;=Summary!$B$2,"Front","Back")</f>
        <v>Front</v>
      </c>
      <c r="J143" s="9">
        <f t="shared" si="17"/>
        <v>12.230585</v>
      </c>
      <c r="K143" s="9">
        <f t="shared" si="18"/>
        <v>0</v>
      </c>
      <c r="L143" s="9">
        <f t="shared" si="19"/>
        <v>12.230585</v>
      </c>
      <c r="M143" s="9">
        <f t="shared" si="20"/>
        <v>0</v>
      </c>
      <c r="N143" s="9">
        <v>12.081234</v>
      </c>
      <c r="O143" s="9">
        <v>10.365721000000001</v>
      </c>
      <c r="P143" s="9">
        <f t="shared" si="21"/>
        <v>0.85800183987827738</v>
      </c>
      <c r="Q143" s="4">
        <f>_xlfn.RANK.EQ(P143,$P$2:$P$1001,1)+COUNTIF($P$2:P143,P143)-1</f>
        <v>233</v>
      </c>
      <c r="R143" s="4" t="str">
        <f>IF(Q143&lt;=Summary!$B$20,"Front","Back")</f>
        <v>Front</v>
      </c>
      <c r="S143" s="9">
        <f t="shared" si="22"/>
        <v>12.081234</v>
      </c>
      <c r="T143" s="9">
        <f t="shared" si="23"/>
        <v>0</v>
      </c>
    </row>
    <row r="144" spans="1:20" x14ac:dyDescent="0.2">
      <c r="A144" s="4">
        <v>143</v>
      </c>
      <c r="B144" s="4" t="s">
        <v>24</v>
      </c>
      <c r="C144" s="9">
        <v>11.024846</v>
      </c>
      <c r="D144" s="9">
        <v>13.179314</v>
      </c>
      <c r="E144" s="9">
        <f t="shared" si="16"/>
        <v>1.1954193283062637</v>
      </c>
      <c r="F144" s="4">
        <f>_xlfn.RANK.EQ(E144,$E$2:$E$1001,1)+COUNTIF($E$2:E144,E144)-1</f>
        <v>787</v>
      </c>
      <c r="G144" s="4" t="str">
        <f>IF(F144&lt;=Summary!$B$2,"Front","Back")</f>
        <v>Back</v>
      </c>
      <c r="H144" s="4">
        <v>635</v>
      </c>
      <c r="I144" s="4" t="str">
        <f>IF(H144&lt;=Summary!$B$2,"Front","Back")</f>
        <v>Back</v>
      </c>
      <c r="J144" s="9">
        <f t="shared" si="17"/>
        <v>0</v>
      </c>
      <c r="K144" s="9">
        <f t="shared" si="18"/>
        <v>13.179314</v>
      </c>
      <c r="L144" s="9">
        <f t="shared" si="19"/>
        <v>0</v>
      </c>
      <c r="M144" s="9">
        <f t="shared" si="20"/>
        <v>13.179314</v>
      </c>
      <c r="N144" s="9">
        <v>10.875495000000001</v>
      </c>
      <c r="O144" s="9">
        <v>13.328665000000001</v>
      </c>
      <c r="P144" s="9">
        <f t="shared" si="21"/>
        <v>1.2255685833150582</v>
      </c>
      <c r="Q144" s="4">
        <f>_xlfn.RANK.EQ(P144,$P$2:$P$1001,1)+COUNTIF($P$2:P144,P144)-1</f>
        <v>820</v>
      </c>
      <c r="R144" s="4" t="str">
        <f>IF(Q144&lt;=Summary!$B$20,"Front","Back")</f>
        <v>Back</v>
      </c>
      <c r="S144" s="9">
        <f t="shared" si="22"/>
        <v>0</v>
      </c>
      <c r="T144" s="9">
        <f t="shared" si="23"/>
        <v>13.328665000000001</v>
      </c>
    </row>
    <row r="145" spans="1:20" x14ac:dyDescent="0.2">
      <c r="A145" s="4">
        <v>144</v>
      </c>
      <c r="B145" s="4" t="s">
        <v>24</v>
      </c>
      <c r="C145" s="9">
        <v>5.3186989999999996</v>
      </c>
      <c r="D145" s="9">
        <v>8.286168</v>
      </c>
      <c r="E145" s="9">
        <f t="shared" si="16"/>
        <v>1.5579313662984127</v>
      </c>
      <c r="F145" s="4">
        <f>_xlfn.RANK.EQ(E145,$E$2:$E$1001,1)+COUNTIF($E$2:E145,E145)-1</f>
        <v>975</v>
      </c>
      <c r="G145" s="4" t="str">
        <f>IF(F145&lt;=Summary!$B$2,"Front","Back")</f>
        <v>Back</v>
      </c>
      <c r="H145" s="4">
        <v>630</v>
      </c>
      <c r="I145" s="4" t="str">
        <f>IF(H145&lt;=Summary!$B$2,"Front","Back")</f>
        <v>Back</v>
      </c>
      <c r="J145" s="9">
        <f t="shared" si="17"/>
        <v>0</v>
      </c>
      <c r="K145" s="9">
        <f t="shared" si="18"/>
        <v>8.286168</v>
      </c>
      <c r="L145" s="9">
        <f t="shared" si="19"/>
        <v>0</v>
      </c>
      <c r="M145" s="9">
        <f t="shared" si="20"/>
        <v>8.286168</v>
      </c>
      <c r="N145" s="9">
        <v>5.1693480000000003</v>
      </c>
      <c r="O145" s="9">
        <v>8.4355189999999993</v>
      </c>
      <c r="P145" s="9">
        <f t="shared" si="21"/>
        <v>1.6318342274499607</v>
      </c>
      <c r="Q145" s="4">
        <f>_xlfn.RANK.EQ(P145,$P$2:$P$1001,1)+COUNTIF($P$2:P145,P145)-1</f>
        <v>982</v>
      </c>
      <c r="R145" s="4" t="str">
        <f>IF(Q145&lt;=Summary!$B$20,"Front","Back")</f>
        <v>Back</v>
      </c>
      <c r="S145" s="9">
        <f t="shared" si="22"/>
        <v>0</v>
      </c>
      <c r="T145" s="9">
        <f t="shared" si="23"/>
        <v>8.4355189999999993</v>
      </c>
    </row>
    <row r="146" spans="1:20" x14ac:dyDescent="0.2">
      <c r="A146" s="4">
        <v>145</v>
      </c>
      <c r="B146" s="4" t="s">
        <v>24</v>
      </c>
      <c r="C146" s="9">
        <v>10.971385</v>
      </c>
      <c r="D146" s="9">
        <v>10.896468</v>
      </c>
      <c r="E146" s="9">
        <f t="shared" si="16"/>
        <v>0.99317160048617392</v>
      </c>
      <c r="F146" s="4">
        <f>_xlfn.RANK.EQ(E146,$E$2:$E$1001,1)+COUNTIF($E$2:E146,E146)-1</f>
        <v>489</v>
      </c>
      <c r="G146" s="4" t="str">
        <f>IF(F146&lt;=Summary!$B$2,"Front","Back")</f>
        <v>Front</v>
      </c>
      <c r="H146" s="4">
        <v>999</v>
      </c>
      <c r="I146" s="4" t="str">
        <f>IF(H146&lt;=Summary!$B$2,"Front","Back")</f>
        <v>Back</v>
      </c>
      <c r="J146" s="9">
        <f t="shared" si="17"/>
        <v>10.971385</v>
      </c>
      <c r="K146" s="9">
        <f t="shared" si="18"/>
        <v>0</v>
      </c>
      <c r="L146" s="9">
        <f t="shared" si="19"/>
        <v>0</v>
      </c>
      <c r="M146" s="9">
        <f t="shared" si="20"/>
        <v>10.896468</v>
      </c>
      <c r="N146" s="9">
        <v>10.822034</v>
      </c>
      <c r="O146" s="9">
        <v>11.045819</v>
      </c>
      <c r="P146" s="9">
        <f t="shared" si="21"/>
        <v>1.0206786450680159</v>
      </c>
      <c r="Q146" s="4">
        <f>_xlfn.RANK.EQ(P146,$P$2:$P$1001,1)+COUNTIF($P$2:P146,P146)-1</f>
        <v>534</v>
      </c>
      <c r="R146" s="4" t="str">
        <f>IF(Q146&lt;=Summary!$B$20,"Front","Back")</f>
        <v>Back</v>
      </c>
      <c r="S146" s="9">
        <f t="shared" si="22"/>
        <v>0</v>
      </c>
      <c r="T146" s="9">
        <f t="shared" si="23"/>
        <v>11.045819</v>
      </c>
    </row>
    <row r="147" spans="1:20" x14ac:dyDescent="0.2">
      <c r="A147" s="4">
        <v>146</v>
      </c>
      <c r="B147" s="4" t="s">
        <v>24</v>
      </c>
      <c r="C147" s="9">
        <v>12.782761000000001</v>
      </c>
      <c r="D147" s="9">
        <v>7.6000009999999998</v>
      </c>
      <c r="E147" s="9">
        <f t="shared" si="16"/>
        <v>0.59455081730777881</v>
      </c>
      <c r="F147" s="4">
        <f>_xlfn.RANK.EQ(E147,$E$2:$E$1001,1)+COUNTIF($E$2:E147,E147)-1</f>
        <v>15</v>
      </c>
      <c r="G147" s="4" t="str">
        <f>IF(F147&lt;=Summary!$B$2,"Front","Back")</f>
        <v>Front</v>
      </c>
      <c r="H147" s="4">
        <v>213</v>
      </c>
      <c r="I147" s="4" t="str">
        <f>IF(H147&lt;=Summary!$B$2,"Front","Back")</f>
        <v>Front</v>
      </c>
      <c r="J147" s="9">
        <f t="shared" si="17"/>
        <v>12.782761000000001</v>
      </c>
      <c r="K147" s="9">
        <f t="shared" si="18"/>
        <v>0</v>
      </c>
      <c r="L147" s="9">
        <f t="shared" si="19"/>
        <v>12.782761000000001</v>
      </c>
      <c r="M147" s="9">
        <f t="shared" si="20"/>
        <v>0</v>
      </c>
      <c r="N147" s="9">
        <v>12.63341</v>
      </c>
      <c r="O147" s="9">
        <v>7.749352</v>
      </c>
      <c r="P147" s="9">
        <f t="shared" si="21"/>
        <v>0.61340144901495319</v>
      </c>
      <c r="Q147" s="4">
        <f>_xlfn.RANK.EQ(P147,$P$2:$P$1001,1)+COUNTIF($P$2:P147,P147)-1</f>
        <v>15</v>
      </c>
      <c r="R147" s="4" t="str">
        <f>IF(Q147&lt;=Summary!$B$20,"Front","Back")</f>
        <v>Front</v>
      </c>
      <c r="S147" s="9">
        <f t="shared" si="22"/>
        <v>12.63341</v>
      </c>
      <c r="T147" s="9">
        <f t="shared" si="23"/>
        <v>0</v>
      </c>
    </row>
    <row r="148" spans="1:20" x14ac:dyDescent="0.2">
      <c r="A148" s="4">
        <v>147</v>
      </c>
      <c r="B148" s="4" t="s">
        <v>24</v>
      </c>
      <c r="C148" s="9">
        <v>6.927753</v>
      </c>
      <c r="D148" s="9">
        <v>8.5905810000000002</v>
      </c>
      <c r="E148" s="9">
        <f t="shared" si="16"/>
        <v>1.240024146357412</v>
      </c>
      <c r="F148" s="4">
        <f>_xlfn.RANK.EQ(E148,$E$2:$E$1001,1)+COUNTIF($E$2:E148,E148)-1</f>
        <v>833</v>
      </c>
      <c r="G148" s="4" t="str">
        <f>IF(F148&lt;=Summary!$B$2,"Front","Back")</f>
        <v>Back</v>
      </c>
      <c r="H148" s="4">
        <v>702</v>
      </c>
      <c r="I148" s="4" t="str">
        <f>IF(H148&lt;=Summary!$B$2,"Front","Back")</f>
        <v>Back</v>
      </c>
      <c r="J148" s="9">
        <f t="shared" si="17"/>
        <v>0</v>
      </c>
      <c r="K148" s="9">
        <f t="shared" si="18"/>
        <v>8.5905810000000002</v>
      </c>
      <c r="L148" s="9">
        <f t="shared" si="19"/>
        <v>0</v>
      </c>
      <c r="M148" s="9">
        <f t="shared" si="20"/>
        <v>8.5905810000000002</v>
      </c>
      <c r="N148" s="9">
        <v>6.7784019999999998</v>
      </c>
      <c r="O148" s="9">
        <v>8.7399319999999996</v>
      </c>
      <c r="P148" s="9">
        <f t="shared" si="21"/>
        <v>1.2893794142041148</v>
      </c>
      <c r="Q148" s="4">
        <f>_xlfn.RANK.EQ(P148,$P$2:$P$1001,1)+COUNTIF($P$2:P148,P148)-1</f>
        <v>879</v>
      </c>
      <c r="R148" s="4" t="str">
        <f>IF(Q148&lt;=Summary!$B$20,"Front","Back")</f>
        <v>Back</v>
      </c>
      <c r="S148" s="9">
        <f t="shared" si="22"/>
        <v>0</v>
      </c>
      <c r="T148" s="9">
        <f t="shared" si="23"/>
        <v>8.7399319999999996</v>
      </c>
    </row>
    <row r="149" spans="1:20" x14ac:dyDescent="0.2">
      <c r="A149" s="4">
        <v>148</v>
      </c>
      <c r="B149" s="4" t="s">
        <v>24</v>
      </c>
      <c r="C149" s="9">
        <v>12.323454</v>
      </c>
      <c r="D149" s="9">
        <v>8.7613800000000008</v>
      </c>
      <c r="E149" s="9">
        <f t="shared" si="16"/>
        <v>0.71095165365164681</v>
      </c>
      <c r="F149" s="4">
        <f>_xlfn.RANK.EQ(E149,$E$2:$E$1001,1)+COUNTIF($E$2:E149,E149)-1</f>
        <v>63</v>
      </c>
      <c r="G149" s="4" t="str">
        <f>IF(F149&lt;=Summary!$B$2,"Front","Back")</f>
        <v>Front</v>
      </c>
      <c r="H149" s="4">
        <v>631</v>
      </c>
      <c r="I149" s="4" t="str">
        <f>IF(H149&lt;=Summary!$B$2,"Front","Back")</f>
        <v>Back</v>
      </c>
      <c r="J149" s="9">
        <f t="shared" si="17"/>
        <v>12.323454</v>
      </c>
      <c r="K149" s="9">
        <f t="shared" si="18"/>
        <v>0</v>
      </c>
      <c r="L149" s="9">
        <f t="shared" si="19"/>
        <v>0</v>
      </c>
      <c r="M149" s="9">
        <f t="shared" si="20"/>
        <v>8.7613800000000008</v>
      </c>
      <c r="N149" s="9">
        <v>12.174103000000001</v>
      </c>
      <c r="O149" s="9">
        <v>8.9107310000000002</v>
      </c>
      <c r="P149" s="9">
        <f t="shared" si="21"/>
        <v>0.73194148267022219</v>
      </c>
      <c r="Q149" s="4">
        <f>_xlfn.RANK.EQ(P149,$P$2:$P$1001,1)+COUNTIF($P$2:P149,P149)-1</f>
        <v>79</v>
      </c>
      <c r="R149" s="4" t="str">
        <f>IF(Q149&lt;=Summary!$B$20,"Front","Back")</f>
        <v>Front</v>
      </c>
      <c r="S149" s="9">
        <f t="shared" si="22"/>
        <v>12.174103000000001</v>
      </c>
      <c r="T149" s="9">
        <f t="shared" si="23"/>
        <v>0</v>
      </c>
    </row>
    <row r="150" spans="1:20" x14ac:dyDescent="0.2">
      <c r="A150" s="4">
        <v>149</v>
      </c>
      <c r="B150" s="4" t="s">
        <v>24</v>
      </c>
      <c r="C150" s="9">
        <v>10.918049999999999</v>
      </c>
      <c r="D150" s="9">
        <v>10.743266</v>
      </c>
      <c r="E150" s="9">
        <f t="shared" si="16"/>
        <v>0.98399128049422757</v>
      </c>
      <c r="F150" s="4">
        <f>_xlfn.RANK.EQ(E150,$E$2:$E$1001,1)+COUNTIF($E$2:E150,E150)-1</f>
        <v>475</v>
      </c>
      <c r="G150" s="4" t="str">
        <f>IF(F150&lt;=Summary!$B$2,"Front","Back")</f>
        <v>Front</v>
      </c>
      <c r="H150" s="4">
        <v>234</v>
      </c>
      <c r="I150" s="4" t="str">
        <f>IF(H150&lt;=Summary!$B$2,"Front","Back")</f>
        <v>Front</v>
      </c>
      <c r="J150" s="9">
        <f t="shared" si="17"/>
        <v>10.918049999999999</v>
      </c>
      <c r="K150" s="9">
        <f t="shared" si="18"/>
        <v>0</v>
      </c>
      <c r="L150" s="9">
        <f t="shared" si="19"/>
        <v>10.918049999999999</v>
      </c>
      <c r="M150" s="9">
        <f t="shared" si="20"/>
        <v>0</v>
      </c>
      <c r="N150" s="9">
        <v>10.768699</v>
      </c>
      <c r="O150" s="9">
        <v>10.892617</v>
      </c>
      <c r="P150" s="9">
        <f t="shared" si="21"/>
        <v>1.0115072396396259</v>
      </c>
      <c r="Q150" s="4">
        <f>_xlfn.RANK.EQ(P150,$P$2:$P$1001,1)+COUNTIF($P$2:P150,P150)-1</f>
        <v>516</v>
      </c>
      <c r="R150" s="4" t="str">
        <f>IF(Q150&lt;=Summary!$B$20,"Front","Back")</f>
        <v>Back</v>
      </c>
      <c r="S150" s="9">
        <f t="shared" si="22"/>
        <v>0</v>
      </c>
      <c r="T150" s="9">
        <f t="shared" si="23"/>
        <v>10.892617</v>
      </c>
    </row>
    <row r="151" spans="1:20" x14ac:dyDescent="0.2">
      <c r="A151" s="4">
        <v>150</v>
      </c>
      <c r="B151" s="4" t="s">
        <v>24</v>
      </c>
      <c r="C151" s="9">
        <v>9.6615070000000003</v>
      </c>
      <c r="D151" s="9">
        <v>7.9525030000000001</v>
      </c>
      <c r="E151" s="9">
        <f t="shared" si="16"/>
        <v>0.82311206729964592</v>
      </c>
      <c r="F151" s="4">
        <f>_xlfn.RANK.EQ(E151,$E$2:$E$1001,1)+COUNTIF($E$2:E151,E151)-1</f>
        <v>183</v>
      </c>
      <c r="G151" s="4" t="str">
        <f>IF(F151&lt;=Summary!$B$2,"Front","Back")</f>
        <v>Front</v>
      </c>
      <c r="H151" s="4">
        <v>206</v>
      </c>
      <c r="I151" s="4" t="str">
        <f>IF(H151&lt;=Summary!$B$2,"Front","Back")</f>
        <v>Front</v>
      </c>
      <c r="J151" s="9">
        <f t="shared" si="17"/>
        <v>9.6615070000000003</v>
      </c>
      <c r="K151" s="9">
        <f t="shared" si="18"/>
        <v>0</v>
      </c>
      <c r="L151" s="9">
        <f t="shared" si="19"/>
        <v>9.6615070000000003</v>
      </c>
      <c r="M151" s="9">
        <f t="shared" si="20"/>
        <v>0</v>
      </c>
      <c r="N151" s="9">
        <v>9.5121559999999992</v>
      </c>
      <c r="O151" s="9">
        <v>8.1018539999999994</v>
      </c>
      <c r="P151" s="9">
        <f t="shared" si="21"/>
        <v>0.85173687227164907</v>
      </c>
      <c r="Q151" s="4">
        <f>_xlfn.RANK.EQ(P151,$P$2:$P$1001,1)+COUNTIF($P$2:P151,P151)-1</f>
        <v>219</v>
      </c>
      <c r="R151" s="4" t="str">
        <f>IF(Q151&lt;=Summary!$B$20,"Front","Back")</f>
        <v>Front</v>
      </c>
      <c r="S151" s="9">
        <f t="shared" si="22"/>
        <v>9.5121559999999992</v>
      </c>
      <c r="T151" s="9">
        <f t="shared" si="23"/>
        <v>0</v>
      </c>
    </row>
    <row r="152" spans="1:20" x14ac:dyDescent="0.2">
      <c r="A152" s="4">
        <v>151</v>
      </c>
      <c r="B152" s="4" t="s">
        <v>24</v>
      </c>
      <c r="C152" s="9">
        <v>9.2253830000000008</v>
      </c>
      <c r="D152" s="9">
        <v>10.721532</v>
      </c>
      <c r="E152" s="9">
        <f t="shared" si="16"/>
        <v>1.1621774402211809</v>
      </c>
      <c r="F152" s="4">
        <f>_xlfn.RANK.EQ(E152,$E$2:$E$1001,1)+COUNTIF($E$2:E152,E152)-1</f>
        <v>735</v>
      </c>
      <c r="G152" s="4" t="str">
        <f>IF(F152&lt;=Summary!$B$2,"Front","Back")</f>
        <v>Back</v>
      </c>
      <c r="H152" s="4">
        <v>340</v>
      </c>
      <c r="I152" s="4" t="str">
        <f>IF(H152&lt;=Summary!$B$2,"Front","Back")</f>
        <v>Front</v>
      </c>
      <c r="J152" s="9">
        <f t="shared" si="17"/>
        <v>0</v>
      </c>
      <c r="K152" s="9">
        <f t="shared" si="18"/>
        <v>10.721532</v>
      </c>
      <c r="L152" s="9">
        <f t="shared" si="19"/>
        <v>9.2253830000000008</v>
      </c>
      <c r="M152" s="9">
        <f t="shared" si="20"/>
        <v>0</v>
      </c>
      <c r="N152" s="9">
        <v>9.0760319999999997</v>
      </c>
      <c r="O152" s="9">
        <v>10.870882999999999</v>
      </c>
      <c r="P152" s="9">
        <f t="shared" si="21"/>
        <v>1.1977572357611783</v>
      </c>
      <c r="Q152" s="4">
        <f>_xlfn.RANK.EQ(P152,$P$2:$P$1001,1)+COUNTIF($P$2:P152,P152)-1</f>
        <v>781</v>
      </c>
      <c r="R152" s="4" t="str">
        <f>IF(Q152&lt;=Summary!$B$20,"Front","Back")</f>
        <v>Back</v>
      </c>
      <c r="S152" s="9">
        <f t="shared" si="22"/>
        <v>0</v>
      </c>
      <c r="T152" s="9">
        <f t="shared" si="23"/>
        <v>10.870882999999999</v>
      </c>
    </row>
    <row r="153" spans="1:20" x14ac:dyDescent="0.2">
      <c r="A153" s="4">
        <v>152</v>
      </c>
      <c r="B153" s="4" t="s">
        <v>24</v>
      </c>
      <c r="C153" s="9">
        <v>10.581427</v>
      </c>
      <c r="D153" s="9">
        <v>11.175338</v>
      </c>
      <c r="E153" s="9">
        <f t="shared" si="16"/>
        <v>1.0561276848576284</v>
      </c>
      <c r="F153" s="4">
        <f>_xlfn.RANK.EQ(E153,$E$2:$E$1001,1)+COUNTIF($E$2:E153,E153)-1</f>
        <v>591</v>
      </c>
      <c r="G153" s="4" t="str">
        <f>IF(F153&lt;=Summary!$B$2,"Front","Back")</f>
        <v>Back</v>
      </c>
      <c r="H153" s="4">
        <v>912</v>
      </c>
      <c r="I153" s="4" t="str">
        <f>IF(H153&lt;=Summary!$B$2,"Front","Back")</f>
        <v>Back</v>
      </c>
      <c r="J153" s="9">
        <f t="shared" si="17"/>
        <v>0</v>
      </c>
      <c r="K153" s="9">
        <f t="shared" si="18"/>
        <v>11.175338</v>
      </c>
      <c r="L153" s="9">
        <f t="shared" si="19"/>
        <v>0</v>
      </c>
      <c r="M153" s="9">
        <f t="shared" si="20"/>
        <v>11.175338</v>
      </c>
      <c r="N153" s="9">
        <v>10.432076</v>
      </c>
      <c r="O153" s="9">
        <v>11.324688999999999</v>
      </c>
      <c r="P153" s="9">
        <f t="shared" si="21"/>
        <v>1.0855642731130408</v>
      </c>
      <c r="Q153" s="4">
        <f>_xlfn.RANK.EQ(P153,$P$2:$P$1001,1)+COUNTIF($P$2:P153,P153)-1</f>
        <v>643</v>
      </c>
      <c r="R153" s="4" t="str">
        <f>IF(Q153&lt;=Summary!$B$20,"Front","Back")</f>
        <v>Back</v>
      </c>
      <c r="S153" s="9">
        <f t="shared" si="22"/>
        <v>0</v>
      </c>
      <c r="T153" s="9">
        <f t="shared" si="23"/>
        <v>11.324688999999999</v>
      </c>
    </row>
    <row r="154" spans="1:20" x14ac:dyDescent="0.2">
      <c r="A154" s="4">
        <v>153</v>
      </c>
      <c r="B154" s="4" t="s">
        <v>24</v>
      </c>
      <c r="C154" s="9">
        <v>11.038083</v>
      </c>
      <c r="D154" s="9">
        <v>9.1951710000000002</v>
      </c>
      <c r="E154" s="9">
        <f t="shared" si="16"/>
        <v>0.83304057416491617</v>
      </c>
      <c r="F154" s="4">
        <f>_xlfn.RANK.EQ(E154,$E$2:$E$1001,1)+COUNTIF($E$2:E154,E154)-1</f>
        <v>193</v>
      </c>
      <c r="G154" s="4" t="str">
        <f>IF(F154&lt;=Summary!$B$2,"Front","Back")</f>
        <v>Front</v>
      </c>
      <c r="H154" s="4">
        <v>903</v>
      </c>
      <c r="I154" s="4" t="str">
        <f>IF(H154&lt;=Summary!$B$2,"Front","Back")</f>
        <v>Back</v>
      </c>
      <c r="J154" s="9">
        <f t="shared" si="17"/>
        <v>11.038083</v>
      </c>
      <c r="K154" s="9">
        <f t="shared" si="18"/>
        <v>0</v>
      </c>
      <c r="L154" s="9">
        <f t="shared" si="19"/>
        <v>0</v>
      </c>
      <c r="M154" s="9">
        <f t="shared" si="20"/>
        <v>9.1951710000000002</v>
      </c>
      <c r="N154" s="9">
        <v>10.888731999999999</v>
      </c>
      <c r="O154" s="9">
        <v>9.3445219999999996</v>
      </c>
      <c r="P154" s="9">
        <f t="shared" si="21"/>
        <v>0.85818275259231291</v>
      </c>
      <c r="Q154" s="4">
        <f>_xlfn.RANK.EQ(P154,$P$2:$P$1001,1)+COUNTIF($P$2:P154,P154)-1</f>
        <v>234</v>
      </c>
      <c r="R154" s="4" t="str">
        <f>IF(Q154&lt;=Summary!$B$20,"Front","Back")</f>
        <v>Front</v>
      </c>
      <c r="S154" s="9">
        <f t="shared" si="22"/>
        <v>10.888731999999999</v>
      </c>
      <c r="T154" s="9">
        <f t="shared" si="23"/>
        <v>0</v>
      </c>
    </row>
    <row r="155" spans="1:20" x14ac:dyDescent="0.2">
      <c r="A155" s="4">
        <v>154</v>
      </c>
      <c r="B155" s="4" t="s">
        <v>24</v>
      </c>
      <c r="C155" s="9">
        <v>8.4957609999999999</v>
      </c>
      <c r="D155" s="9">
        <v>8.5640540000000005</v>
      </c>
      <c r="E155" s="9">
        <f t="shared" si="16"/>
        <v>1.00803847942521</v>
      </c>
      <c r="F155" s="4">
        <f>_xlfn.RANK.EQ(E155,$E$2:$E$1001,1)+COUNTIF($E$2:E155,E155)-1</f>
        <v>514</v>
      </c>
      <c r="G155" s="4" t="str">
        <f>IF(F155&lt;=Summary!$B$2,"Front","Back")</f>
        <v>Back</v>
      </c>
      <c r="H155" s="4">
        <v>296</v>
      </c>
      <c r="I155" s="4" t="str">
        <f>IF(H155&lt;=Summary!$B$2,"Front","Back")</f>
        <v>Front</v>
      </c>
      <c r="J155" s="9">
        <f t="shared" si="17"/>
        <v>0</v>
      </c>
      <c r="K155" s="9">
        <f t="shared" si="18"/>
        <v>8.5640540000000005</v>
      </c>
      <c r="L155" s="9">
        <f t="shared" si="19"/>
        <v>8.4957609999999999</v>
      </c>
      <c r="M155" s="9">
        <f t="shared" si="20"/>
        <v>0</v>
      </c>
      <c r="N155" s="9">
        <v>8.3464100000000006</v>
      </c>
      <c r="O155" s="9">
        <v>8.7134049999999998</v>
      </c>
      <c r="P155" s="9">
        <f t="shared" si="21"/>
        <v>1.0439704016457374</v>
      </c>
      <c r="Q155" s="4">
        <f>_xlfn.RANK.EQ(P155,$P$2:$P$1001,1)+COUNTIF($P$2:P155,P155)-1</f>
        <v>577</v>
      </c>
      <c r="R155" s="4" t="str">
        <f>IF(Q155&lt;=Summary!$B$20,"Front","Back")</f>
        <v>Back</v>
      </c>
      <c r="S155" s="9">
        <f t="shared" si="22"/>
        <v>0</v>
      </c>
      <c r="T155" s="9">
        <f t="shared" si="23"/>
        <v>8.7134049999999998</v>
      </c>
    </row>
    <row r="156" spans="1:20" x14ac:dyDescent="0.2">
      <c r="A156" s="4">
        <v>155</v>
      </c>
      <c r="B156" s="4" t="s">
        <v>24</v>
      </c>
      <c r="C156" s="9">
        <v>12.777243</v>
      </c>
      <c r="D156" s="9">
        <v>13.336769</v>
      </c>
      <c r="E156" s="9">
        <f t="shared" si="16"/>
        <v>1.0437908240455316</v>
      </c>
      <c r="F156" s="4">
        <f>_xlfn.RANK.EQ(E156,$E$2:$E$1001,1)+COUNTIF($E$2:E156,E156)-1</f>
        <v>568</v>
      </c>
      <c r="G156" s="4" t="str">
        <f>IF(F156&lt;=Summary!$B$2,"Front","Back")</f>
        <v>Back</v>
      </c>
      <c r="H156" s="4">
        <v>607</v>
      </c>
      <c r="I156" s="4" t="str">
        <f>IF(H156&lt;=Summary!$B$2,"Front","Back")</f>
        <v>Back</v>
      </c>
      <c r="J156" s="9">
        <f t="shared" si="17"/>
        <v>0</v>
      </c>
      <c r="K156" s="9">
        <f t="shared" si="18"/>
        <v>13.336769</v>
      </c>
      <c r="L156" s="9">
        <f t="shared" si="19"/>
        <v>0</v>
      </c>
      <c r="M156" s="9">
        <f t="shared" si="20"/>
        <v>13.336769</v>
      </c>
      <c r="N156" s="9">
        <v>12.627891999999999</v>
      </c>
      <c r="O156" s="9">
        <v>13.48612</v>
      </c>
      <c r="P156" s="9">
        <f t="shared" si="21"/>
        <v>1.067962887234069</v>
      </c>
      <c r="Q156" s="4">
        <f>_xlfn.RANK.EQ(P156,$P$2:$P$1001,1)+COUNTIF($P$2:P156,P156)-1</f>
        <v>610</v>
      </c>
      <c r="R156" s="4" t="str">
        <f>IF(Q156&lt;=Summary!$B$20,"Front","Back")</f>
        <v>Back</v>
      </c>
      <c r="S156" s="9">
        <f t="shared" si="22"/>
        <v>0</v>
      </c>
      <c r="T156" s="9">
        <f t="shared" si="23"/>
        <v>13.48612</v>
      </c>
    </row>
    <row r="157" spans="1:20" x14ac:dyDescent="0.2">
      <c r="A157" s="4">
        <v>156</v>
      </c>
      <c r="B157" s="4" t="s">
        <v>24</v>
      </c>
      <c r="C157" s="9">
        <v>11.239836</v>
      </c>
      <c r="D157" s="9">
        <v>11.152265999999999</v>
      </c>
      <c r="E157" s="9">
        <f t="shared" si="16"/>
        <v>0.9922089610560153</v>
      </c>
      <c r="F157" s="4">
        <f>_xlfn.RANK.EQ(E157,$E$2:$E$1001,1)+COUNTIF($E$2:E157,E157)-1</f>
        <v>487</v>
      </c>
      <c r="G157" s="4" t="str">
        <f>IF(F157&lt;=Summary!$B$2,"Front","Back")</f>
        <v>Front</v>
      </c>
      <c r="H157" s="4">
        <v>138</v>
      </c>
      <c r="I157" s="4" t="str">
        <f>IF(H157&lt;=Summary!$B$2,"Front","Back")</f>
        <v>Front</v>
      </c>
      <c r="J157" s="9">
        <f t="shared" si="17"/>
        <v>11.239836</v>
      </c>
      <c r="K157" s="9">
        <f t="shared" si="18"/>
        <v>0</v>
      </c>
      <c r="L157" s="9">
        <f t="shared" si="19"/>
        <v>11.239836</v>
      </c>
      <c r="M157" s="9">
        <f t="shared" si="20"/>
        <v>0</v>
      </c>
      <c r="N157" s="9">
        <v>11.090484999999999</v>
      </c>
      <c r="O157" s="9">
        <v>11.301617</v>
      </c>
      <c r="P157" s="9">
        <f t="shared" si="21"/>
        <v>1.0190372197428699</v>
      </c>
      <c r="Q157" s="4">
        <f>_xlfn.RANK.EQ(P157,$P$2:$P$1001,1)+COUNTIF($P$2:P157,P157)-1</f>
        <v>526</v>
      </c>
      <c r="R157" s="4" t="str">
        <f>IF(Q157&lt;=Summary!$B$20,"Front","Back")</f>
        <v>Back</v>
      </c>
      <c r="S157" s="9">
        <f t="shared" si="22"/>
        <v>0</v>
      </c>
      <c r="T157" s="9">
        <f t="shared" si="23"/>
        <v>11.301617</v>
      </c>
    </row>
    <row r="158" spans="1:20" x14ac:dyDescent="0.2">
      <c r="A158" s="4">
        <v>157</v>
      </c>
      <c r="B158" s="4" t="s">
        <v>24</v>
      </c>
      <c r="C158" s="9">
        <v>9.2290030000000005</v>
      </c>
      <c r="D158" s="9">
        <v>8.6113590000000002</v>
      </c>
      <c r="E158" s="9">
        <f t="shared" si="16"/>
        <v>0.93307576127128788</v>
      </c>
      <c r="F158" s="4">
        <f>_xlfn.RANK.EQ(E158,$E$2:$E$1001,1)+COUNTIF($E$2:E158,E158)-1</f>
        <v>374</v>
      </c>
      <c r="G158" s="4" t="str">
        <f>IF(F158&lt;=Summary!$B$2,"Front","Back")</f>
        <v>Front</v>
      </c>
      <c r="H158" s="4">
        <v>936</v>
      </c>
      <c r="I158" s="4" t="str">
        <f>IF(H158&lt;=Summary!$B$2,"Front","Back")</f>
        <v>Back</v>
      </c>
      <c r="J158" s="9">
        <f t="shared" si="17"/>
        <v>9.2290030000000005</v>
      </c>
      <c r="K158" s="9">
        <f t="shared" si="18"/>
        <v>0</v>
      </c>
      <c r="L158" s="9">
        <f t="shared" si="19"/>
        <v>0</v>
      </c>
      <c r="M158" s="9">
        <f t="shared" si="20"/>
        <v>8.6113590000000002</v>
      </c>
      <c r="N158" s="9">
        <v>9.0796519999999994</v>
      </c>
      <c r="O158" s="9">
        <v>8.7607099999999996</v>
      </c>
      <c r="P158" s="9">
        <f t="shared" si="21"/>
        <v>0.9648728827933053</v>
      </c>
      <c r="Q158" s="4">
        <f>_xlfn.RANK.EQ(P158,$P$2:$P$1001,1)+COUNTIF($P$2:P158,P158)-1</f>
        <v>430</v>
      </c>
      <c r="R158" s="4" t="str">
        <f>IF(Q158&lt;=Summary!$B$20,"Front","Back")</f>
        <v>Front</v>
      </c>
      <c r="S158" s="9">
        <f t="shared" si="22"/>
        <v>9.0796519999999994</v>
      </c>
      <c r="T158" s="9">
        <f t="shared" si="23"/>
        <v>0</v>
      </c>
    </row>
    <row r="159" spans="1:20" x14ac:dyDescent="0.2">
      <c r="A159" s="4">
        <v>158</v>
      </c>
      <c r="B159" s="4" t="s">
        <v>24</v>
      </c>
      <c r="C159" s="9">
        <v>11.881050999999999</v>
      </c>
      <c r="D159" s="9">
        <v>10.422656</v>
      </c>
      <c r="E159" s="9">
        <f t="shared" si="16"/>
        <v>0.87725033753327042</v>
      </c>
      <c r="F159" s="4">
        <f>_xlfn.RANK.EQ(E159,$E$2:$E$1001,1)+COUNTIF($E$2:E159,E159)-1</f>
        <v>266</v>
      </c>
      <c r="G159" s="4" t="str">
        <f>IF(F159&lt;=Summary!$B$2,"Front","Back")</f>
        <v>Front</v>
      </c>
      <c r="H159" s="4">
        <v>599</v>
      </c>
      <c r="I159" s="4" t="str">
        <f>IF(H159&lt;=Summary!$B$2,"Front","Back")</f>
        <v>Back</v>
      </c>
      <c r="J159" s="9">
        <f t="shared" si="17"/>
        <v>11.881050999999999</v>
      </c>
      <c r="K159" s="9">
        <f t="shared" si="18"/>
        <v>0</v>
      </c>
      <c r="L159" s="9">
        <f t="shared" si="19"/>
        <v>0</v>
      </c>
      <c r="M159" s="9">
        <f t="shared" si="20"/>
        <v>10.422656</v>
      </c>
      <c r="N159" s="9">
        <v>11.7317</v>
      </c>
      <c r="O159" s="9">
        <v>10.572006999999999</v>
      </c>
      <c r="P159" s="9">
        <f t="shared" si="21"/>
        <v>0.90114876786825437</v>
      </c>
      <c r="Q159" s="4">
        <f>_xlfn.RANK.EQ(P159,$P$2:$P$1001,1)+COUNTIF($P$2:P159,P159)-1</f>
        <v>305</v>
      </c>
      <c r="R159" s="4" t="str">
        <f>IF(Q159&lt;=Summary!$B$20,"Front","Back")</f>
        <v>Front</v>
      </c>
      <c r="S159" s="9">
        <f t="shared" si="22"/>
        <v>11.7317</v>
      </c>
      <c r="T159" s="9">
        <f t="shared" si="23"/>
        <v>0</v>
      </c>
    </row>
    <row r="160" spans="1:20" x14ac:dyDescent="0.2">
      <c r="A160" s="4">
        <v>159</v>
      </c>
      <c r="B160" s="4" t="s">
        <v>24</v>
      </c>
      <c r="C160" s="9">
        <v>8.9968240000000002</v>
      </c>
      <c r="D160" s="9">
        <v>8.7409510000000008</v>
      </c>
      <c r="E160" s="9">
        <f t="shared" si="16"/>
        <v>0.97155963037623061</v>
      </c>
      <c r="F160" s="4">
        <f>_xlfn.RANK.EQ(E160,$E$2:$E$1001,1)+COUNTIF($E$2:E160,E160)-1</f>
        <v>451</v>
      </c>
      <c r="G160" s="4" t="str">
        <f>IF(F160&lt;=Summary!$B$2,"Front","Back")</f>
        <v>Front</v>
      </c>
      <c r="H160" s="4">
        <v>191</v>
      </c>
      <c r="I160" s="4" t="str">
        <f>IF(H160&lt;=Summary!$B$2,"Front","Back")</f>
        <v>Front</v>
      </c>
      <c r="J160" s="9">
        <f t="shared" si="17"/>
        <v>8.9968240000000002</v>
      </c>
      <c r="K160" s="9">
        <f t="shared" si="18"/>
        <v>0</v>
      </c>
      <c r="L160" s="9">
        <f t="shared" si="19"/>
        <v>8.9968240000000002</v>
      </c>
      <c r="M160" s="9">
        <f t="shared" si="20"/>
        <v>0</v>
      </c>
      <c r="N160" s="9">
        <v>8.8474730000000008</v>
      </c>
      <c r="O160" s="9">
        <v>8.8903020000000001</v>
      </c>
      <c r="P160" s="9">
        <f t="shared" si="21"/>
        <v>1.0048408172593462</v>
      </c>
      <c r="Q160" s="4">
        <f>_xlfn.RANK.EQ(P160,$P$2:$P$1001,1)+COUNTIF($P$2:P160,P160)-1</f>
        <v>503</v>
      </c>
      <c r="R160" s="4" t="str">
        <f>IF(Q160&lt;=Summary!$B$20,"Front","Back")</f>
        <v>Back</v>
      </c>
      <c r="S160" s="9">
        <f t="shared" si="22"/>
        <v>0</v>
      </c>
      <c r="T160" s="9">
        <f t="shared" si="23"/>
        <v>8.8903020000000001</v>
      </c>
    </row>
    <row r="161" spans="1:20" x14ac:dyDescent="0.2">
      <c r="A161" s="4">
        <v>160</v>
      </c>
      <c r="B161" s="4" t="s">
        <v>24</v>
      </c>
      <c r="C161" s="9">
        <v>7.6996289999999998</v>
      </c>
      <c r="D161" s="9">
        <v>11.397911000000001</v>
      </c>
      <c r="E161" s="9">
        <f t="shared" si="16"/>
        <v>1.4803195063034857</v>
      </c>
      <c r="F161" s="4">
        <f>_xlfn.RANK.EQ(E161,$E$2:$E$1001,1)+COUNTIF($E$2:E161,E161)-1</f>
        <v>963</v>
      </c>
      <c r="G161" s="4" t="str">
        <f>IF(F161&lt;=Summary!$B$2,"Front","Back")</f>
        <v>Back</v>
      </c>
      <c r="H161" s="4">
        <v>696</v>
      </c>
      <c r="I161" s="4" t="str">
        <f>IF(H161&lt;=Summary!$B$2,"Front","Back")</f>
        <v>Back</v>
      </c>
      <c r="J161" s="9">
        <f t="shared" si="17"/>
        <v>0</v>
      </c>
      <c r="K161" s="9">
        <f t="shared" si="18"/>
        <v>11.397911000000001</v>
      </c>
      <c r="L161" s="9">
        <f t="shared" si="19"/>
        <v>0</v>
      </c>
      <c r="M161" s="9">
        <f t="shared" si="20"/>
        <v>11.397911000000001</v>
      </c>
      <c r="N161" s="9">
        <v>7.5502779999999996</v>
      </c>
      <c r="O161" s="9">
        <v>11.547262</v>
      </c>
      <c r="P161" s="9">
        <f t="shared" si="21"/>
        <v>1.529382361815022</v>
      </c>
      <c r="Q161" s="4">
        <f>_xlfn.RANK.EQ(P161,$P$2:$P$1001,1)+COUNTIF($P$2:P161,P161)-1</f>
        <v>969</v>
      </c>
      <c r="R161" s="4" t="str">
        <f>IF(Q161&lt;=Summary!$B$20,"Front","Back")</f>
        <v>Back</v>
      </c>
      <c r="S161" s="9">
        <f t="shared" si="22"/>
        <v>0</v>
      </c>
      <c r="T161" s="9">
        <f t="shared" si="23"/>
        <v>11.547262</v>
      </c>
    </row>
    <row r="162" spans="1:20" x14ac:dyDescent="0.2">
      <c r="A162" s="4">
        <v>161</v>
      </c>
      <c r="B162" s="4" t="s">
        <v>24</v>
      </c>
      <c r="C162" s="9">
        <v>10.750544</v>
      </c>
      <c r="D162" s="9">
        <v>9.0424030000000002</v>
      </c>
      <c r="E162" s="9">
        <f t="shared" si="16"/>
        <v>0.84111120330282829</v>
      </c>
      <c r="F162" s="4">
        <f>_xlfn.RANK.EQ(E162,$E$2:$E$1001,1)+COUNTIF($E$2:E162,E162)-1</f>
        <v>207</v>
      </c>
      <c r="G162" s="4" t="str">
        <f>IF(F162&lt;=Summary!$B$2,"Front","Back")</f>
        <v>Front</v>
      </c>
      <c r="H162" s="4">
        <v>188</v>
      </c>
      <c r="I162" s="4" t="str">
        <f>IF(H162&lt;=Summary!$B$2,"Front","Back")</f>
        <v>Front</v>
      </c>
      <c r="J162" s="9">
        <f t="shared" si="17"/>
        <v>10.750544</v>
      </c>
      <c r="K162" s="9">
        <f t="shared" si="18"/>
        <v>0</v>
      </c>
      <c r="L162" s="9">
        <f t="shared" si="19"/>
        <v>10.750544</v>
      </c>
      <c r="M162" s="9">
        <f t="shared" si="20"/>
        <v>0</v>
      </c>
      <c r="N162" s="9">
        <v>10.601193</v>
      </c>
      <c r="O162" s="9">
        <v>9.1917539999999995</v>
      </c>
      <c r="P162" s="9">
        <f t="shared" si="21"/>
        <v>0.86704901986031191</v>
      </c>
      <c r="Q162" s="4">
        <f>_xlfn.RANK.EQ(P162,$P$2:$P$1001,1)+COUNTIF($P$2:P162,P162)-1</f>
        <v>247</v>
      </c>
      <c r="R162" s="4" t="str">
        <f>IF(Q162&lt;=Summary!$B$20,"Front","Back")</f>
        <v>Front</v>
      </c>
      <c r="S162" s="9">
        <f t="shared" si="22"/>
        <v>10.601193</v>
      </c>
      <c r="T162" s="9">
        <f t="shared" si="23"/>
        <v>0</v>
      </c>
    </row>
    <row r="163" spans="1:20" x14ac:dyDescent="0.2">
      <c r="A163" s="4">
        <v>162</v>
      </c>
      <c r="B163" s="4" t="s">
        <v>24</v>
      </c>
      <c r="C163" s="9">
        <v>8.7473860000000005</v>
      </c>
      <c r="D163" s="9">
        <v>9.9905080000000002</v>
      </c>
      <c r="E163" s="9">
        <f t="shared" si="16"/>
        <v>1.1421135411195984</v>
      </c>
      <c r="F163" s="4">
        <f>_xlfn.RANK.EQ(E163,$E$2:$E$1001,1)+COUNTIF($E$2:E163,E163)-1</f>
        <v>711</v>
      </c>
      <c r="G163" s="4" t="str">
        <f>IF(F163&lt;=Summary!$B$2,"Front","Back")</f>
        <v>Back</v>
      </c>
      <c r="H163" s="4">
        <v>575</v>
      </c>
      <c r="I163" s="4" t="str">
        <f>IF(H163&lt;=Summary!$B$2,"Front","Back")</f>
        <v>Back</v>
      </c>
      <c r="J163" s="9">
        <f t="shared" si="17"/>
        <v>0</v>
      </c>
      <c r="K163" s="9">
        <f t="shared" si="18"/>
        <v>9.9905080000000002</v>
      </c>
      <c r="L163" s="9">
        <f t="shared" si="19"/>
        <v>0</v>
      </c>
      <c r="M163" s="9">
        <f t="shared" si="20"/>
        <v>9.9905080000000002</v>
      </c>
      <c r="N163" s="9">
        <v>8.5980349999999994</v>
      </c>
      <c r="O163" s="9">
        <v>10.139859</v>
      </c>
      <c r="P163" s="9">
        <f t="shared" si="21"/>
        <v>1.1793228336474555</v>
      </c>
      <c r="Q163" s="4">
        <f>_xlfn.RANK.EQ(P163,$P$2:$P$1001,1)+COUNTIF($P$2:P163,P163)-1</f>
        <v>761</v>
      </c>
      <c r="R163" s="4" t="str">
        <f>IF(Q163&lt;=Summary!$B$20,"Front","Back")</f>
        <v>Back</v>
      </c>
      <c r="S163" s="9">
        <f t="shared" si="22"/>
        <v>0</v>
      </c>
      <c r="T163" s="9">
        <f t="shared" si="23"/>
        <v>10.139859</v>
      </c>
    </row>
    <row r="164" spans="1:20" x14ac:dyDescent="0.2">
      <c r="A164" s="4">
        <v>163</v>
      </c>
      <c r="B164" s="4" t="s">
        <v>24</v>
      </c>
      <c r="C164" s="9">
        <v>10.610424</v>
      </c>
      <c r="D164" s="9">
        <v>9.5362229999999997</v>
      </c>
      <c r="E164" s="9">
        <f t="shared" si="16"/>
        <v>0.8987598422080022</v>
      </c>
      <c r="F164" s="4">
        <f>_xlfn.RANK.EQ(E164,$E$2:$E$1001,1)+COUNTIF($E$2:E164,E164)-1</f>
        <v>304</v>
      </c>
      <c r="G164" s="4" t="str">
        <f>IF(F164&lt;=Summary!$B$2,"Front","Back")</f>
        <v>Front</v>
      </c>
      <c r="H164" s="4">
        <v>97</v>
      </c>
      <c r="I164" s="4" t="str">
        <f>IF(H164&lt;=Summary!$B$2,"Front","Back")</f>
        <v>Front</v>
      </c>
      <c r="J164" s="9">
        <f t="shared" si="17"/>
        <v>10.610424</v>
      </c>
      <c r="K164" s="9">
        <f t="shared" si="18"/>
        <v>0</v>
      </c>
      <c r="L164" s="9">
        <f t="shared" si="19"/>
        <v>10.610424</v>
      </c>
      <c r="M164" s="9">
        <f t="shared" si="20"/>
        <v>0</v>
      </c>
      <c r="N164" s="9">
        <v>10.461073000000001</v>
      </c>
      <c r="O164" s="9">
        <v>9.6855740000000008</v>
      </c>
      <c r="P164" s="9">
        <f t="shared" si="21"/>
        <v>0.92586812079410974</v>
      </c>
      <c r="Q164" s="4">
        <f>_xlfn.RANK.EQ(P164,$P$2:$P$1001,1)+COUNTIF($P$2:P164,P164)-1</f>
        <v>350</v>
      </c>
      <c r="R164" s="4" t="str">
        <f>IF(Q164&lt;=Summary!$B$20,"Front","Back")</f>
        <v>Front</v>
      </c>
      <c r="S164" s="9">
        <f t="shared" si="22"/>
        <v>10.461073000000001</v>
      </c>
      <c r="T164" s="9">
        <f t="shared" si="23"/>
        <v>0</v>
      </c>
    </row>
    <row r="165" spans="1:20" x14ac:dyDescent="0.2">
      <c r="A165" s="4">
        <v>164</v>
      </c>
      <c r="B165" s="4" t="s">
        <v>24</v>
      </c>
      <c r="C165" s="9">
        <v>10.275607000000001</v>
      </c>
      <c r="D165" s="9">
        <v>9.8917979999999996</v>
      </c>
      <c r="E165" s="9">
        <f t="shared" si="16"/>
        <v>0.96264853258790439</v>
      </c>
      <c r="F165" s="4">
        <f>_xlfn.RANK.EQ(E165,$E$2:$E$1001,1)+COUNTIF($E$2:E165,E165)-1</f>
        <v>424</v>
      </c>
      <c r="G165" s="4" t="str">
        <f>IF(F165&lt;=Summary!$B$2,"Front","Back")</f>
        <v>Front</v>
      </c>
      <c r="H165" s="4">
        <v>494</v>
      </c>
      <c r="I165" s="4" t="str">
        <f>IF(H165&lt;=Summary!$B$2,"Front","Back")</f>
        <v>Front</v>
      </c>
      <c r="J165" s="9">
        <f t="shared" si="17"/>
        <v>10.275607000000001</v>
      </c>
      <c r="K165" s="9">
        <f t="shared" si="18"/>
        <v>0</v>
      </c>
      <c r="L165" s="9">
        <f t="shared" si="19"/>
        <v>10.275607000000001</v>
      </c>
      <c r="M165" s="9">
        <f t="shared" si="20"/>
        <v>0</v>
      </c>
      <c r="N165" s="9">
        <v>10.126256</v>
      </c>
      <c r="O165" s="9">
        <v>10.041149000000001</v>
      </c>
      <c r="P165" s="9">
        <f t="shared" si="21"/>
        <v>0.9915954129542055</v>
      </c>
      <c r="Q165" s="4">
        <f>_xlfn.RANK.EQ(P165,$P$2:$P$1001,1)+COUNTIF($P$2:P165,P165)-1</f>
        <v>474</v>
      </c>
      <c r="R165" s="4" t="str">
        <f>IF(Q165&lt;=Summary!$B$20,"Front","Back")</f>
        <v>Front</v>
      </c>
      <c r="S165" s="9">
        <f t="shared" si="22"/>
        <v>10.126256</v>
      </c>
      <c r="T165" s="9">
        <f t="shared" si="23"/>
        <v>0</v>
      </c>
    </row>
    <row r="166" spans="1:20" x14ac:dyDescent="0.2">
      <c r="A166" s="4">
        <v>165</v>
      </c>
      <c r="B166" s="4" t="s">
        <v>24</v>
      </c>
      <c r="C166" s="9">
        <v>9.4762500000000003</v>
      </c>
      <c r="D166" s="9">
        <v>10.479775999999999</v>
      </c>
      <c r="E166" s="9">
        <f t="shared" si="16"/>
        <v>1.1058990634480939</v>
      </c>
      <c r="F166" s="4">
        <f>_xlfn.RANK.EQ(E166,$E$2:$E$1001,1)+COUNTIF($E$2:E166,E166)-1</f>
        <v>652</v>
      </c>
      <c r="G166" s="4" t="str">
        <f>IF(F166&lt;=Summary!$B$2,"Front","Back")</f>
        <v>Back</v>
      </c>
      <c r="H166" s="4">
        <v>704</v>
      </c>
      <c r="I166" s="4" t="str">
        <f>IF(H166&lt;=Summary!$B$2,"Front","Back")</f>
        <v>Back</v>
      </c>
      <c r="J166" s="9">
        <f t="shared" si="17"/>
        <v>0</v>
      </c>
      <c r="K166" s="9">
        <f t="shared" si="18"/>
        <v>10.479775999999999</v>
      </c>
      <c r="L166" s="9">
        <f t="shared" si="19"/>
        <v>0</v>
      </c>
      <c r="M166" s="9">
        <f t="shared" si="20"/>
        <v>10.479775999999999</v>
      </c>
      <c r="N166" s="9">
        <v>9.3268989999999992</v>
      </c>
      <c r="O166" s="9">
        <v>10.629127</v>
      </c>
      <c r="P166" s="9">
        <f t="shared" si="21"/>
        <v>1.1396206820723589</v>
      </c>
      <c r="Q166" s="4">
        <f>_xlfn.RANK.EQ(P166,$P$2:$P$1001,1)+COUNTIF($P$2:P166,P166)-1</f>
        <v>702</v>
      </c>
      <c r="R166" s="4" t="str">
        <f>IF(Q166&lt;=Summary!$B$20,"Front","Back")</f>
        <v>Back</v>
      </c>
      <c r="S166" s="9">
        <f t="shared" si="22"/>
        <v>0</v>
      </c>
      <c r="T166" s="9">
        <f t="shared" si="23"/>
        <v>10.629127</v>
      </c>
    </row>
    <row r="167" spans="1:20" x14ac:dyDescent="0.2">
      <c r="A167" s="4">
        <v>166</v>
      </c>
      <c r="B167" s="4" t="s">
        <v>24</v>
      </c>
      <c r="C167" s="9">
        <v>11.757279</v>
      </c>
      <c r="D167" s="9">
        <v>10.200820999999999</v>
      </c>
      <c r="E167" s="9">
        <f t="shared" si="16"/>
        <v>0.86761749891280104</v>
      </c>
      <c r="F167" s="4">
        <f>_xlfn.RANK.EQ(E167,$E$2:$E$1001,1)+COUNTIF($E$2:E167,E167)-1</f>
        <v>251</v>
      </c>
      <c r="G167" s="4" t="str">
        <f>IF(F167&lt;=Summary!$B$2,"Front","Back")</f>
        <v>Front</v>
      </c>
      <c r="H167" s="4">
        <v>424</v>
      </c>
      <c r="I167" s="4" t="str">
        <f>IF(H167&lt;=Summary!$B$2,"Front","Back")</f>
        <v>Front</v>
      </c>
      <c r="J167" s="9">
        <f t="shared" si="17"/>
        <v>11.757279</v>
      </c>
      <c r="K167" s="9">
        <f t="shared" si="18"/>
        <v>0</v>
      </c>
      <c r="L167" s="9">
        <f t="shared" si="19"/>
        <v>11.757279</v>
      </c>
      <c r="M167" s="9">
        <f t="shared" si="20"/>
        <v>0</v>
      </c>
      <c r="N167" s="9">
        <v>11.607927999999999</v>
      </c>
      <c r="O167" s="9">
        <v>10.350172000000001</v>
      </c>
      <c r="P167" s="9">
        <f t="shared" si="21"/>
        <v>0.89164681241992549</v>
      </c>
      <c r="Q167" s="4">
        <f>_xlfn.RANK.EQ(P167,$P$2:$P$1001,1)+COUNTIF($P$2:P167,P167)-1</f>
        <v>293</v>
      </c>
      <c r="R167" s="4" t="str">
        <f>IF(Q167&lt;=Summary!$B$20,"Front","Back")</f>
        <v>Front</v>
      </c>
      <c r="S167" s="9">
        <f t="shared" si="22"/>
        <v>11.607927999999999</v>
      </c>
      <c r="T167" s="9">
        <f t="shared" si="23"/>
        <v>0</v>
      </c>
    </row>
    <row r="168" spans="1:20" x14ac:dyDescent="0.2">
      <c r="A168" s="4">
        <v>167</v>
      </c>
      <c r="B168" s="4" t="s">
        <v>24</v>
      </c>
      <c r="C168" s="9">
        <v>12.165399000000001</v>
      </c>
      <c r="D168" s="9">
        <v>10.475171</v>
      </c>
      <c r="E168" s="9">
        <f t="shared" si="16"/>
        <v>0.86106267455757091</v>
      </c>
      <c r="F168" s="4">
        <f>_xlfn.RANK.EQ(E168,$E$2:$E$1001,1)+COUNTIF($E$2:E168,E168)-1</f>
        <v>240</v>
      </c>
      <c r="G168" s="4" t="str">
        <f>IF(F168&lt;=Summary!$B$2,"Front","Back")</f>
        <v>Front</v>
      </c>
      <c r="H168" s="4">
        <v>795</v>
      </c>
      <c r="I168" s="4" t="str">
        <f>IF(H168&lt;=Summary!$B$2,"Front","Back")</f>
        <v>Back</v>
      </c>
      <c r="J168" s="9">
        <f t="shared" si="17"/>
        <v>12.165399000000001</v>
      </c>
      <c r="K168" s="9">
        <f t="shared" si="18"/>
        <v>0</v>
      </c>
      <c r="L168" s="9">
        <f t="shared" si="19"/>
        <v>0</v>
      </c>
      <c r="M168" s="9">
        <f t="shared" si="20"/>
        <v>10.475171</v>
      </c>
      <c r="N168" s="9">
        <v>12.016048</v>
      </c>
      <c r="O168" s="9">
        <v>10.624522000000001</v>
      </c>
      <c r="P168" s="9">
        <f t="shared" si="21"/>
        <v>0.88419437072821294</v>
      </c>
      <c r="Q168" s="4">
        <f>_xlfn.RANK.EQ(P168,$P$2:$P$1001,1)+COUNTIF($P$2:P168,P168)-1</f>
        <v>284</v>
      </c>
      <c r="R168" s="4" t="str">
        <f>IF(Q168&lt;=Summary!$B$20,"Front","Back")</f>
        <v>Front</v>
      </c>
      <c r="S168" s="9">
        <f t="shared" si="22"/>
        <v>12.016048</v>
      </c>
      <c r="T168" s="9">
        <f t="shared" si="23"/>
        <v>0</v>
      </c>
    </row>
    <row r="169" spans="1:20" x14ac:dyDescent="0.2">
      <c r="A169" s="4">
        <v>168</v>
      </c>
      <c r="B169" s="4" t="s">
        <v>24</v>
      </c>
      <c r="C169" s="9">
        <v>6.1457839999999999</v>
      </c>
      <c r="D169" s="9">
        <v>10.293507999999999</v>
      </c>
      <c r="E169" s="9">
        <f t="shared" si="16"/>
        <v>1.674889322501409</v>
      </c>
      <c r="F169" s="4">
        <f>_xlfn.RANK.EQ(E169,$E$2:$E$1001,1)+COUNTIF($E$2:E169,E169)-1</f>
        <v>988</v>
      </c>
      <c r="G169" s="4" t="str">
        <f>IF(F169&lt;=Summary!$B$2,"Front","Back")</f>
        <v>Back</v>
      </c>
      <c r="H169" s="4">
        <v>530</v>
      </c>
      <c r="I169" s="4" t="str">
        <f>IF(H169&lt;=Summary!$B$2,"Front","Back")</f>
        <v>Back</v>
      </c>
      <c r="J169" s="9">
        <f t="shared" si="17"/>
        <v>0</v>
      </c>
      <c r="K169" s="9">
        <f t="shared" si="18"/>
        <v>10.293507999999999</v>
      </c>
      <c r="L169" s="9">
        <f t="shared" si="19"/>
        <v>0</v>
      </c>
      <c r="M169" s="9">
        <f t="shared" si="20"/>
        <v>10.293507999999999</v>
      </c>
      <c r="N169" s="9">
        <v>5.9964329999999997</v>
      </c>
      <c r="O169" s="9">
        <v>10.442859</v>
      </c>
      <c r="P169" s="9">
        <f t="shared" si="21"/>
        <v>1.7415118287822111</v>
      </c>
      <c r="Q169" s="4">
        <f>_xlfn.RANK.EQ(P169,$P$2:$P$1001,1)+COUNTIF($P$2:P169,P169)-1</f>
        <v>992</v>
      </c>
      <c r="R169" s="4" t="str">
        <f>IF(Q169&lt;=Summary!$B$20,"Front","Back")</f>
        <v>Back</v>
      </c>
      <c r="S169" s="9">
        <f t="shared" si="22"/>
        <v>0</v>
      </c>
      <c r="T169" s="9">
        <f t="shared" si="23"/>
        <v>10.442859</v>
      </c>
    </row>
    <row r="170" spans="1:20" x14ac:dyDescent="0.2">
      <c r="A170" s="4">
        <v>169</v>
      </c>
      <c r="B170" s="4" t="s">
        <v>24</v>
      </c>
      <c r="C170" s="9">
        <v>9.7922049999999992</v>
      </c>
      <c r="D170" s="9">
        <v>8.4772920000000003</v>
      </c>
      <c r="E170" s="9">
        <f t="shared" si="16"/>
        <v>0.86571839539715534</v>
      </c>
      <c r="F170" s="4">
        <f>_xlfn.RANK.EQ(E170,$E$2:$E$1001,1)+COUNTIF($E$2:E170,E170)-1</f>
        <v>248</v>
      </c>
      <c r="G170" s="4" t="str">
        <f>IF(F170&lt;=Summary!$B$2,"Front","Back")</f>
        <v>Front</v>
      </c>
      <c r="H170" s="4">
        <v>524</v>
      </c>
      <c r="I170" s="4" t="str">
        <f>IF(H170&lt;=Summary!$B$2,"Front","Back")</f>
        <v>Back</v>
      </c>
      <c r="J170" s="9">
        <f t="shared" si="17"/>
        <v>9.7922049999999992</v>
      </c>
      <c r="K170" s="9">
        <f t="shared" si="18"/>
        <v>0</v>
      </c>
      <c r="L170" s="9">
        <f t="shared" si="19"/>
        <v>0</v>
      </c>
      <c r="M170" s="9">
        <f t="shared" si="20"/>
        <v>8.4772920000000003</v>
      </c>
      <c r="N170" s="9">
        <v>9.6428539999999998</v>
      </c>
      <c r="O170" s="9">
        <v>8.6266429999999996</v>
      </c>
      <c r="P170" s="9">
        <f t="shared" si="21"/>
        <v>0.89461512120789133</v>
      </c>
      <c r="Q170" s="4">
        <f>_xlfn.RANK.EQ(P170,$P$2:$P$1001,1)+COUNTIF($P$2:P170,P170)-1</f>
        <v>298</v>
      </c>
      <c r="R170" s="4" t="str">
        <f>IF(Q170&lt;=Summary!$B$20,"Front","Back")</f>
        <v>Front</v>
      </c>
      <c r="S170" s="9">
        <f t="shared" si="22"/>
        <v>9.6428539999999998</v>
      </c>
      <c r="T170" s="9">
        <f t="shared" si="23"/>
        <v>0</v>
      </c>
    </row>
    <row r="171" spans="1:20" x14ac:dyDescent="0.2">
      <c r="A171" s="4">
        <v>170</v>
      </c>
      <c r="B171" s="4" t="s">
        <v>24</v>
      </c>
      <c r="C171" s="9">
        <v>11.489108</v>
      </c>
      <c r="D171" s="9">
        <v>7.1771589999999996</v>
      </c>
      <c r="E171" s="9">
        <f t="shared" si="16"/>
        <v>0.62469244783842226</v>
      </c>
      <c r="F171" s="4">
        <f>_xlfn.RANK.EQ(E171,$E$2:$E$1001,1)+COUNTIF($E$2:E171,E171)-1</f>
        <v>25</v>
      </c>
      <c r="G171" s="4" t="str">
        <f>IF(F171&lt;=Summary!$B$2,"Front","Back")</f>
        <v>Front</v>
      </c>
      <c r="H171" s="4">
        <v>305</v>
      </c>
      <c r="I171" s="4" t="str">
        <f>IF(H171&lt;=Summary!$B$2,"Front","Back")</f>
        <v>Front</v>
      </c>
      <c r="J171" s="9">
        <f t="shared" si="17"/>
        <v>11.489108</v>
      </c>
      <c r="K171" s="9">
        <f t="shared" si="18"/>
        <v>0</v>
      </c>
      <c r="L171" s="9">
        <f t="shared" si="19"/>
        <v>11.489108</v>
      </c>
      <c r="M171" s="9">
        <f t="shared" si="20"/>
        <v>0</v>
      </c>
      <c r="N171" s="9">
        <v>11.339757000000001</v>
      </c>
      <c r="O171" s="9">
        <v>7.3265099999999999</v>
      </c>
      <c r="P171" s="9">
        <f t="shared" si="21"/>
        <v>0.64609056437452761</v>
      </c>
      <c r="Q171" s="4">
        <f>_xlfn.RANK.EQ(P171,$P$2:$P$1001,1)+COUNTIF($P$2:P171,P171)-1</f>
        <v>29</v>
      </c>
      <c r="R171" s="4" t="str">
        <f>IF(Q171&lt;=Summary!$B$20,"Front","Back")</f>
        <v>Front</v>
      </c>
      <c r="S171" s="9">
        <f t="shared" si="22"/>
        <v>11.339757000000001</v>
      </c>
      <c r="T171" s="9">
        <f t="shared" si="23"/>
        <v>0</v>
      </c>
    </row>
    <row r="172" spans="1:20" x14ac:dyDescent="0.2">
      <c r="A172" s="4">
        <v>171</v>
      </c>
      <c r="B172" s="4" t="s">
        <v>24</v>
      </c>
      <c r="C172" s="9">
        <v>9.7629830000000002</v>
      </c>
      <c r="D172" s="9">
        <v>8.8813940000000002</v>
      </c>
      <c r="E172" s="9">
        <f t="shared" si="16"/>
        <v>0.90970085679755874</v>
      </c>
      <c r="F172" s="4">
        <f>_xlfn.RANK.EQ(E172,$E$2:$E$1001,1)+COUNTIF($E$2:E172,E172)-1</f>
        <v>324</v>
      </c>
      <c r="G172" s="4" t="str">
        <f>IF(F172&lt;=Summary!$B$2,"Front","Back")</f>
        <v>Front</v>
      </c>
      <c r="H172" s="4">
        <v>62</v>
      </c>
      <c r="I172" s="4" t="str">
        <f>IF(H172&lt;=Summary!$B$2,"Front","Back")</f>
        <v>Front</v>
      </c>
      <c r="J172" s="9">
        <f t="shared" si="17"/>
        <v>9.7629830000000002</v>
      </c>
      <c r="K172" s="9">
        <f t="shared" si="18"/>
        <v>0</v>
      </c>
      <c r="L172" s="9">
        <f t="shared" si="19"/>
        <v>9.7629830000000002</v>
      </c>
      <c r="M172" s="9">
        <f t="shared" si="20"/>
        <v>0</v>
      </c>
      <c r="N172" s="9">
        <v>9.6136320000000008</v>
      </c>
      <c r="O172" s="9">
        <v>9.0307449999999996</v>
      </c>
      <c r="P172" s="9">
        <f t="shared" si="21"/>
        <v>0.93936870061179778</v>
      </c>
      <c r="Q172" s="4">
        <f>_xlfn.RANK.EQ(P172,$P$2:$P$1001,1)+COUNTIF($P$2:P172,P172)-1</f>
        <v>377</v>
      </c>
      <c r="R172" s="4" t="str">
        <f>IF(Q172&lt;=Summary!$B$20,"Front","Back")</f>
        <v>Front</v>
      </c>
      <c r="S172" s="9">
        <f t="shared" si="22"/>
        <v>9.6136320000000008</v>
      </c>
      <c r="T172" s="9">
        <f t="shared" si="23"/>
        <v>0</v>
      </c>
    </row>
    <row r="173" spans="1:20" x14ac:dyDescent="0.2">
      <c r="A173" s="4">
        <v>172</v>
      </c>
      <c r="B173" s="4" t="s">
        <v>24</v>
      </c>
      <c r="C173" s="9">
        <v>9.2290220000000005</v>
      </c>
      <c r="D173" s="9">
        <v>7.470154</v>
      </c>
      <c r="E173" s="9">
        <f t="shared" si="16"/>
        <v>0.80941989302875206</v>
      </c>
      <c r="F173" s="4">
        <f>_xlfn.RANK.EQ(E173,$E$2:$E$1001,1)+COUNTIF($E$2:E173,E173)-1</f>
        <v>163</v>
      </c>
      <c r="G173" s="4" t="str">
        <f>IF(F173&lt;=Summary!$B$2,"Front","Back")</f>
        <v>Front</v>
      </c>
      <c r="H173" s="4">
        <v>793</v>
      </c>
      <c r="I173" s="4" t="str">
        <f>IF(H173&lt;=Summary!$B$2,"Front","Back")</f>
        <v>Back</v>
      </c>
      <c r="J173" s="9">
        <f t="shared" si="17"/>
        <v>9.2290220000000005</v>
      </c>
      <c r="K173" s="9">
        <f t="shared" si="18"/>
        <v>0</v>
      </c>
      <c r="L173" s="9">
        <f t="shared" si="19"/>
        <v>0</v>
      </c>
      <c r="M173" s="9">
        <f t="shared" si="20"/>
        <v>7.470154</v>
      </c>
      <c r="N173" s="9">
        <v>9.0796709999999994</v>
      </c>
      <c r="O173" s="9">
        <v>7.6195050000000002</v>
      </c>
      <c r="P173" s="9">
        <f t="shared" si="21"/>
        <v>0.83918293955805234</v>
      </c>
      <c r="Q173" s="4">
        <f>_xlfn.RANK.EQ(P173,$P$2:$P$1001,1)+COUNTIF($P$2:P173,P173)-1</f>
        <v>195</v>
      </c>
      <c r="R173" s="4" t="str">
        <f>IF(Q173&lt;=Summary!$B$20,"Front","Back")</f>
        <v>Front</v>
      </c>
      <c r="S173" s="9">
        <f t="shared" si="22"/>
        <v>9.0796709999999994</v>
      </c>
      <c r="T173" s="9">
        <f t="shared" si="23"/>
        <v>0</v>
      </c>
    </row>
    <row r="174" spans="1:20" x14ac:dyDescent="0.2">
      <c r="A174" s="4">
        <v>173</v>
      </c>
      <c r="B174" s="4" t="s">
        <v>24</v>
      </c>
      <c r="C174" s="9">
        <v>12.415383</v>
      </c>
      <c r="D174" s="9">
        <v>10.210471</v>
      </c>
      <c r="E174" s="9">
        <f t="shared" si="16"/>
        <v>0.82240483438972445</v>
      </c>
      <c r="F174" s="4">
        <f>_xlfn.RANK.EQ(E174,$E$2:$E$1001,1)+COUNTIF($E$2:E174,E174)-1</f>
        <v>180</v>
      </c>
      <c r="G174" s="4" t="str">
        <f>IF(F174&lt;=Summary!$B$2,"Front","Back")</f>
        <v>Front</v>
      </c>
      <c r="H174" s="4">
        <v>244</v>
      </c>
      <c r="I174" s="4" t="str">
        <f>IF(H174&lt;=Summary!$B$2,"Front","Back")</f>
        <v>Front</v>
      </c>
      <c r="J174" s="9">
        <f t="shared" si="17"/>
        <v>12.415383</v>
      </c>
      <c r="K174" s="9">
        <f t="shared" si="18"/>
        <v>0</v>
      </c>
      <c r="L174" s="9">
        <f t="shared" si="19"/>
        <v>12.415383</v>
      </c>
      <c r="M174" s="9">
        <f t="shared" si="20"/>
        <v>0</v>
      </c>
      <c r="N174" s="9">
        <v>12.266031999999999</v>
      </c>
      <c r="O174" s="9">
        <v>10.359821999999999</v>
      </c>
      <c r="P174" s="9">
        <f t="shared" si="21"/>
        <v>0.84459440510182915</v>
      </c>
      <c r="Q174" s="4">
        <f>_xlfn.RANK.EQ(P174,$P$2:$P$1001,1)+COUNTIF($P$2:P174,P174)-1</f>
        <v>205</v>
      </c>
      <c r="R174" s="4" t="str">
        <f>IF(Q174&lt;=Summary!$B$20,"Front","Back")</f>
        <v>Front</v>
      </c>
      <c r="S174" s="9">
        <f t="shared" si="22"/>
        <v>12.266031999999999</v>
      </c>
      <c r="T174" s="9">
        <f t="shared" si="23"/>
        <v>0</v>
      </c>
    </row>
    <row r="175" spans="1:20" x14ac:dyDescent="0.2">
      <c r="A175" s="4">
        <v>174</v>
      </c>
      <c r="B175" s="4" t="s">
        <v>24</v>
      </c>
      <c r="C175" s="9">
        <v>11.966493</v>
      </c>
      <c r="D175" s="9">
        <v>12.047451000000001</v>
      </c>
      <c r="E175" s="9">
        <f t="shared" si="16"/>
        <v>1.0067653906620762</v>
      </c>
      <c r="F175" s="4">
        <f>_xlfn.RANK.EQ(E175,$E$2:$E$1001,1)+COUNTIF($E$2:E175,E175)-1</f>
        <v>511</v>
      </c>
      <c r="G175" s="4" t="str">
        <f>IF(F175&lt;=Summary!$B$2,"Front","Back")</f>
        <v>Back</v>
      </c>
      <c r="H175" s="4">
        <v>72</v>
      </c>
      <c r="I175" s="4" t="str">
        <f>IF(H175&lt;=Summary!$B$2,"Front","Back")</f>
        <v>Front</v>
      </c>
      <c r="J175" s="9">
        <f t="shared" si="17"/>
        <v>0</v>
      </c>
      <c r="K175" s="9">
        <f t="shared" si="18"/>
        <v>12.047451000000001</v>
      </c>
      <c r="L175" s="9">
        <f t="shared" si="19"/>
        <v>11.966493</v>
      </c>
      <c r="M175" s="9">
        <f t="shared" si="20"/>
        <v>0</v>
      </c>
      <c r="N175" s="9">
        <v>11.817142</v>
      </c>
      <c r="O175" s="9">
        <v>12.196802</v>
      </c>
      <c r="P175" s="9">
        <f t="shared" si="21"/>
        <v>1.0321279036843256</v>
      </c>
      <c r="Q175" s="4">
        <f>_xlfn.RANK.EQ(P175,$P$2:$P$1001,1)+COUNTIF($P$2:P175,P175)-1</f>
        <v>555</v>
      </c>
      <c r="R175" s="4" t="str">
        <f>IF(Q175&lt;=Summary!$B$20,"Front","Back")</f>
        <v>Back</v>
      </c>
      <c r="S175" s="9">
        <f t="shared" si="22"/>
        <v>0</v>
      </c>
      <c r="T175" s="9">
        <f t="shared" si="23"/>
        <v>12.196802</v>
      </c>
    </row>
    <row r="176" spans="1:20" x14ac:dyDescent="0.2">
      <c r="A176" s="4">
        <v>175</v>
      </c>
      <c r="B176" s="4" t="s">
        <v>24</v>
      </c>
      <c r="C176" s="9">
        <v>11.814318</v>
      </c>
      <c r="D176" s="9">
        <v>9.9175579999999997</v>
      </c>
      <c r="E176" s="9">
        <f t="shared" si="16"/>
        <v>0.83945243390265945</v>
      </c>
      <c r="F176" s="4">
        <f>_xlfn.RANK.EQ(E176,$E$2:$E$1001,1)+COUNTIF($E$2:E176,E176)-1</f>
        <v>203</v>
      </c>
      <c r="G176" s="4" t="str">
        <f>IF(F176&lt;=Summary!$B$2,"Front","Back")</f>
        <v>Front</v>
      </c>
      <c r="H176" s="4">
        <v>707</v>
      </c>
      <c r="I176" s="4" t="str">
        <f>IF(H176&lt;=Summary!$B$2,"Front","Back")</f>
        <v>Back</v>
      </c>
      <c r="J176" s="9">
        <f t="shared" si="17"/>
        <v>11.814318</v>
      </c>
      <c r="K176" s="9">
        <f t="shared" si="18"/>
        <v>0</v>
      </c>
      <c r="L176" s="9">
        <f t="shared" si="19"/>
        <v>0</v>
      </c>
      <c r="M176" s="9">
        <f t="shared" si="20"/>
        <v>9.9175579999999997</v>
      </c>
      <c r="N176" s="9">
        <v>11.664967000000001</v>
      </c>
      <c r="O176" s="9">
        <v>10.066909000000001</v>
      </c>
      <c r="P176" s="9">
        <f t="shared" si="21"/>
        <v>0.86300364158767018</v>
      </c>
      <c r="Q176" s="4">
        <f>_xlfn.RANK.EQ(P176,$P$2:$P$1001,1)+COUNTIF($P$2:P176,P176)-1</f>
        <v>239</v>
      </c>
      <c r="R176" s="4" t="str">
        <f>IF(Q176&lt;=Summary!$B$20,"Front","Back")</f>
        <v>Front</v>
      </c>
      <c r="S176" s="9">
        <f t="shared" si="22"/>
        <v>11.664967000000001</v>
      </c>
      <c r="T176" s="9">
        <f t="shared" si="23"/>
        <v>0</v>
      </c>
    </row>
    <row r="177" spans="1:20" x14ac:dyDescent="0.2">
      <c r="A177" s="4">
        <v>176</v>
      </c>
      <c r="B177" s="4" t="s">
        <v>24</v>
      </c>
      <c r="C177" s="9">
        <v>12.256708</v>
      </c>
      <c r="D177" s="9">
        <v>9.6855320000000003</v>
      </c>
      <c r="E177" s="9">
        <f t="shared" si="16"/>
        <v>0.79022295383066976</v>
      </c>
      <c r="F177" s="4">
        <f>_xlfn.RANK.EQ(E177,$E$2:$E$1001,1)+COUNTIF($E$2:E177,E177)-1</f>
        <v>141</v>
      </c>
      <c r="G177" s="4" t="str">
        <f>IF(F177&lt;=Summary!$B$2,"Front","Back")</f>
        <v>Front</v>
      </c>
      <c r="H177" s="4">
        <v>356</v>
      </c>
      <c r="I177" s="4" t="str">
        <f>IF(H177&lt;=Summary!$B$2,"Front","Back")</f>
        <v>Front</v>
      </c>
      <c r="J177" s="9">
        <f t="shared" si="17"/>
        <v>12.256708</v>
      </c>
      <c r="K177" s="9">
        <f t="shared" si="18"/>
        <v>0</v>
      </c>
      <c r="L177" s="9">
        <f t="shared" si="19"/>
        <v>12.256708</v>
      </c>
      <c r="M177" s="9">
        <f t="shared" si="20"/>
        <v>0</v>
      </c>
      <c r="N177" s="9">
        <v>12.107357</v>
      </c>
      <c r="O177" s="9">
        <v>9.8348829999999996</v>
      </c>
      <c r="P177" s="9">
        <f t="shared" si="21"/>
        <v>0.8123063522451679</v>
      </c>
      <c r="Q177" s="4">
        <f>_xlfn.RANK.EQ(P177,$P$2:$P$1001,1)+COUNTIF($P$2:P177,P177)-1</f>
        <v>159</v>
      </c>
      <c r="R177" s="4" t="str">
        <f>IF(Q177&lt;=Summary!$B$20,"Front","Back")</f>
        <v>Front</v>
      </c>
      <c r="S177" s="9">
        <f t="shared" si="22"/>
        <v>12.107357</v>
      </c>
      <c r="T177" s="9">
        <f t="shared" si="23"/>
        <v>0</v>
      </c>
    </row>
    <row r="178" spans="1:20" x14ac:dyDescent="0.2">
      <c r="A178" s="4">
        <v>177</v>
      </c>
      <c r="B178" s="4" t="s">
        <v>24</v>
      </c>
      <c r="C178" s="9">
        <v>12.338221000000001</v>
      </c>
      <c r="D178" s="9">
        <v>7.2970649999999999</v>
      </c>
      <c r="E178" s="9">
        <f t="shared" si="16"/>
        <v>0.59141954095327032</v>
      </c>
      <c r="F178" s="4">
        <f>_xlfn.RANK.EQ(E178,$E$2:$E$1001,1)+COUNTIF($E$2:E178,E178)-1</f>
        <v>14</v>
      </c>
      <c r="G178" s="4" t="str">
        <f>IF(F178&lt;=Summary!$B$2,"Front","Back")</f>
        <v>Front</v>
      </c>
      <c r="H178" s="4">
        <v>461</v>
      </c>
      <c r="I178" s="4" t="str">
        <f>IF(H178&lt;=Summary!$B$2,"Front","Back")</f>
        <v>Front</v>
      </c>
      <c r="J178" s="9">
        <f t="shared" si="17"/>
        <v>12.338221000000001</v>
      </c>
      <c r="K178" s="9">
        <f t="shared" si="18"/>
        <v>0</v>
      </c>
      <c r="L178" s="9">
        <f t="shared" si="19"/>
        <v>12.338221000000001</v>
      </c>
      <c r="M178" s="9">
        <f t="shared" si="20"/>
        <v>0</v>
      </c>
      <c r="N178" s="9">
        <v>12.18887</v>
      </c>
      <c r="O178" s="9">
        <v>7.4464160000000001</v>
      </c>
      <c r="P178" s="9">
        <f t="shared" si="21"/>
        <v>0.61091930589135834</v>
      </c>
      <c r="Q178" s="4">
        <f>_xlfn.RANK.EQ(P178,$P$2:$P$1001,1)+COUNTIF($P$2:P178,P178)-1</f>
        <v>14</v>
      </c>
      <c r="R178" s="4" t="str">
        <f>IF(Q178&lt;=Summary!$B$20,"Front","Back")</f>
        <v>Front</v>
      </c>
      <c r="S178" s="9">
        <f t="shared" si="22"/>
        <v>12.18887</v>
      </c>
      <c r="T178" s="9">
        <f t="shared" si="23"/>
        <v>0</v>
      </c>
    </row>
    <row r="179" spans="1:20" x14ac:dyDescent="0.2">
      <c r="A179" s="4">
        <v>178</v>
      </c>
      <c r="B179" s="4" t="s">
        <v>24</v>
      </c>
      <c r="C179" s="9">
        <v>9.4588079999999994</v>
      </c>
      <c r="D179" s="9">
        <v>10.712268</v>
      </c>
      <c r="E179" s="9">
        <f t="shared" si="16"/>
        <v>1.1325177548798961</v>
      </c>
      <c r="F179" s="4">
        <f>_xlfn.RANK.EQ(E179,$E$2:$E$1001,1)+COUNTIF($E$2:E179,E179)-1</f>
        <v>692</v>
      </c>
      <c r="G179" s="4" t="str">
        <f>IF(F179&lt;=Summary!$B$2,"Front","Back")</f>
        <v>Back</v>
      </c>
      <c r="H179" s="4">
        <v>126</v>
      </c>
      <c r="I179" s="4" t="str">
        <f>IF(H179&lt;=Summary!$B$2,"Front","Back")</f>
        <v>Front</v>
      </c>
      <c r="J179" s="9">
        <f t="shared" si="17"/>
        <v>0</v>
      </c>
      <c r="K179" s="9">
        <f t="shared" si="18"/>
        <v>10.712268</v>
      </c>
      <c r="L179" s="9">
        <f t="shared" si="19"/>
        <v>9.4588079999999994</v>
      </c>
      <c r="M179" s="9">
        <f t="shared" si="20"/>
        <v>0</v>
      </c>
      <c r="N179" s="9">
        <v>9.3094570000000001</v>
      </c>
      <c r="O179" s="9">
        <v>10.861618999999999</v>
      </c>
      <c r="P179" s="9">
        <f t="shared" si="21"/>
        <v>1.1667295955070203</v>
      </c>
      <c r="Q179" s="4">
        <f>_xlfn.RANK.EQ(P179,$P$2:$P$1001,1)+COUNTIF($P$2:P179,P179)-1</f>
        <v>741</v>
      </c>
      <c r="R179" s="4" t="str">
        <f>IF(Q179&lt;=Summary!$B$20,"Front","Back")</f>
        <v>Back</v>
      </c>
      <c r="S179" s="9">
        <f t="shared" si="22"/>
        <v>0</v>
      </c>
      <c r="T179" s="9">
        <f t="shared" si="23"/>
        <v>10.861618999999999</v>
      </c>
    </row>
    <row r="180" spans="1:20" x14ac:dyDescent="0.2">
      <c r="A180" s="4">
        <v>179</v>
      </c>
      <c r="B180" s="4" t="s">
        <v>24</v>
      </c>
      <c r="C180" s="9">
        <v>9.5064609999999998</v>
      </c>
      <c r="D180" s="9">
        <v>8.8312050000000006</v>
      </c>
      <c r="E180" s="9">
        <f t="shared" si="16"/>
        <v>0.92896872979334799</v>
      </c>
      <c r="F180" s="4">
        <f>_xlfn.RANK.EQ(E180,$E$2:$E$1001,1)+COUNTIF($E$2:E180,E180)-1</f>
        <v>361</v>
      </c>
      <c r="G180" s="4" t="str">
        <f>IF(F180&lt;=Summary!$B$2,"Front","Back")</f>
        <v>Front</v>
      </c>
      <c r="H180" s="4">
        <v>219</v>
      </c>
      <c r="I180" s="4" t="str">
        <f>IF(H180&lt;=Summary!$B$2,"Front","Back")</f>
        <v>Front</v>
      </c>
      <c r="J180" s="9">
        <f t="shared" si="17"/>
        <v>9.5064609999999998</v>
      </c>
      <c r="K180" s="9">
        <f t="shared" si="18"/>
        <v>0</v>
      </c>
      <c r="L180" s="9">
        <f t="shared" si="19"/>
        <v>9.5064609999999998</v>
      </c>
      <c r="M180" s="9">
        <f t="shared" si="20"/>
        <v>0</v>
      </c>
      <c r="N180" s="9">
        <v>9.3571100000000005</v>
      </c>
      <c r="O180" s="9">
        <v>8.980556</v>
      </c>
      <c r="P180" s="9">
        <f t="shared" si="21"/>
        <v>0.95975744647652961</v>
      </c>
      <c r="Q180" s="4">
        <f>_xlfn.RANK.EQ(P180,$P$2:$P$1001,1)+COUNTIF($P$2:P180,P180)-1</f>
        <v>420</v>
      </c>
      <c r="R180" s="4" t="str">
        <f>IF(Q180&lt;=Summary!$B$20,"Front","Back")</f>
        <v>Front</v>
      </c>
      <c r="S180" s="9">
        <f t="shared" si="22"/>
        <v>9.3571100000000005</v>
      </c>
      <c r="T180" s="9">
        <f t="shared" si="23"/>
        <v>0</v>
      </c>
    </row>
    <row r="181" spans="1:20" x14ac:dyDescent="0.2">
      <c r="A181" s="4">
        <v>180</v>
      </c>
      <c r="B181" s="4" t="s">
        <v>24</v>
      </c>
      <c r="C181" s="9">
        <v>9.0464800000000007</v>
      </c>
      <c r="D181" s="9">
        <v>9.3988840000000007</v>
      </c>
      <c r="E181" s="9">
        <f t="shared" si="16"/>
        <v>1.0389548199962859</v>
      </c>
      <c r="F181" s="4">
        <f>_xlfn.RANK.EQ(E181,$E$2:$E$1001,1)+COUNTIF($E$2:E181,E181)-1</f>
        <v>557</v>
      </c>
      <c r="G181" s="4" t="str">
        <f>IF(F181&lt;=Summary!$B$2,"Front","Back")</f>
        <v>Back</v>
      </c>
      <c r="H181" s="4">
        <v>381</v>
      </c>
      <c r="I181" s="4" t="str">
        <f>IF(H181&lt;=Summary!$B$2,"Front","Back")</f>
        <v>Front</v>
      </c>
      <c r="J181" s="9">
        <f t="shared" si="17"/>
        <v>0</v>
      </c>
      <c r="K181" s="9">
        <f t="shared" si="18"/>
        <v>9.3988840000000007</v>
      </c>
      <c r="L181" s="9">
        <f t="shared" si="19"/>
        <v>9.0464800000000007</v>
      </c>
      <c r="M181" s="9">
        <f t="shared" si="20"/>
        <v>0</v>
      </c>
      <c r="N181" s="9">
        <v>8.8971289999999996</v>
      </c>
      <c r="O181" s="9">
        <v>9.548235</v>
      </c>
      <c r="P181" s="9">
        <f t="shared" si="21"/>
        <v>1.0731815847561612</v>
      </c>
      <c r="Q181" s="4">
        <f>_xlfn.RANK.EQ(P181,$P$2:$P$1001,1)+COUNTIF($P$2:P181,P181)-1</f>
        <v>619</v>
      </c>
      <c r="R181" s="4" t="str">
        <f>IF(Q181&lt;=Summary!$B$20,"Front","Back")</f>
        <v>Back</v>
      </c>
      <c r="S181" s="9">
        <f t="shared" si="22"/>
        <v>0</v>
      </c>
      <c r="T181" s="9">
        <f t="shared" si="23"/>
        <v>9.548235</v>
      </c>
    </row>
    <row r="182" spans="1:20" x14ac:dyDescent="0.2">
      <c r="A182" s="4">
        <v>181</v>
      </c>
      <c r="B182" s="4" t="s">
        <v>24</v>
      </c>
      <c r="C182" s="9">
        <v>11.389244</v>
      </c>
      <c r="D182" s="9">
        <v>9.011825</v>
      </c>
      <c r="E182" s="9">
        <f t="shared" si="16"/>
        <v>0.79125752332639465</v>
      </c>
      <c r="F182" s="4">
        <f>_xlfn.RANK.EQ(E182,$E$2:$E$1001,1)+COUNTIF($E$2:E182,E182)-1</f>
        <v>146</v>
      </c>
      <c r="G182" s="4" t="str">
        <f>IF(F182&lt;=Summary!$B$2,"Front","Back")</f>
        <v>Front</v>
      </c>
      <c r="H182" s="4">
        <v>923</v>
      </c>
      <c r="I182" s="4" t="str">
        <f>IF(H182&lt;=Summary!$B$2,"Front","Back")</f>
        <v>Back</v>
      </c>
      <c r="J182" s="9">
        <f t="shared" si="17"/>
        <v>11.389244</v>
      </c>
      <c r="K182" s="9">
        <f t="shared" si="18"/>
        <v>0</v>
      </c>
      <c r="L182" s="9">
        <f t="shared" si="19"/>
        <v>0</v>
      </c>
      <c r="M182" s="9">
        <f t="shared" si="20"/>
        <v>9.011825</v>
      </c>
      <c r="N182" s="9">
        <v>11.239893</v>
      </c>
      <c r="O182" s="9">
        <v>9.1611759999999993</v>
      </c>
      <c r="P182" s="9">
        <f t="shared" si="21"/>
        <v>0.81505900456525693</v>
      </c>
      <c r="Q182" s="4">
        <f>_xlfn.RANK.EQ(P182,$P$2:$P$1001,1)+COUNTIF($P$2:P182,P182)-1</f>
        <v>162</v>
      </c>
      <c r="R182" s="4" t="str">
        <f>IF(Q182&lt;=Summary!$B$20,"Front","Back")</f>
        <v>Front</v>
      </c>
      <c r="S182" s="9">
        <f t="shared" si="22"/>
        <v>11.239893</v>
      </c>
      <c r="T182" s="9">
        <f t="shared" si="23"/>
        <v>0</v>
      </c>
    </row>
    <row r="183" spans="1:20" x14ac:dyDescent="0.2">
      <c r="A183" s="4">
        <v>182</v>
      </c>
      <c r="B183" s="4" t="s">
        <v>24</v>
      </c>
      <c r="C183" s="9">
        <v>10.099304999999999</v>
      </c>
      <c r="D183" s="9">
        <v>13.051524000000001</v>
      </c>
      <c r="E183" s="9">
        <f t="shared" si="16"/>
        <v>1.2923190259131694</v>
      </c>
      <c r="F183" s="4">
        <f>_xlfn.RANK.EQ(E183,$E$2:$E$1001,1)+COUNTIF($E$2:E183,E183)-1</f>
        <v>879</v>
      </c>
      <c r="G183" s="4" t="str">
        <f>IF(F183&lt;=Summary!$B$2,"Front","Back")</f>
        <v>Back</v>
      </c>
      <c r="H183" s="4">
        <v>761</v>
      </c>
      <c r="I183" s="4" t="str">
        <f>IF(H183&lt;=Summary!$B$2,"Front","Back")</f>
        <v>Back</v>
      </c>
      <c r="J183" s="9">
        <f t="shared" si="17"/>
        <v>0</v>
      </c>
      <c r="K183" s="9">
        <f t="shared" si="18"/>
        <v>13.051524000000001</v>
      </c>
      <c r="L183" s="9">
        <f t="shared" si="19"/>
        <v>0</v>
      </c>
      <c r="M183" s="9">
        <f t="shared" si="20"/>
        <v>13.051524000000001</v>
      </c>
      <c r="N183" s="9">
        <v>9.949954</v>
      </c>
      <c r="O183" s="9">
        <v>13.200875</v>
      </c>
      <c r="P183" s="9">
        <f t="shared" si="21"/>
        <v>1.326727239141005</v>
      </c>
      <c r="Q183" s="4">
        <f>_xlfn.RANK.EQ(P183,$P$2:$P$1001,1)+COUNTIF($P$2:P183,P183)-1</f>
        <v>911</v>
      </c>
      <c r="R183" s="4" t="str">
        <f>IF(Q183&lt;=Summary!$B$20,"Front","Back")</f>
        <v>Back</v>
      </c>
      <c r="S183" s="9">
        <f t="shared" si="22"/>
        <v>0</v>
      </c>
      <c r="T183" s="9">
        <f t="shared" si="23"/>
        <v>13.200875</v>
      </c>
    </row>
    <row r="184" spans="1:20" x14ac:dyDescent="0.2">
      <c r="A184" s="4">
        <v>183</v>
      </c>
      <c r="B184" s="4" t="s">
        <v>24</v>
      </c>
      <c r="C184" s="9">
        <v>8.6556130000000007</v>
      </c>
      <c r="D184" s="9">
        <v>9.9641350000000006</v>
      </c>
      <c r="E184" s="9">
        <f t="shared" si="16"/>
        <v>1.1511761212059735</v>
      </c>
      <c r="F184" s="4">
        <f>_xlfn.RANK.EQ(E184,$E$2:$E$1001,1)+COUNTIF($E$2:E184,E184)-1</f>
        <v>723</v>
      </c>
      <c r="G184" s="4" t="str">
        <f>IF(F184&lt;=Summary!$B$2,"Front","Back")</f>
        <v>Back</v>
      </c>
      <c r="H184" s="4">
        <v>542</v>
      </c>
      <c r="I184" s="4" t="str">
        <f>IF(H184&lt;=Summary!$B$2,"Front","Back")</f>
        <v>Back</v>
      </c>
      <c r="J184" s="9">
        <f t="shared" si="17"/>
        <v>0</v>
      </c>
      <c r="K184" s="9">
        <f t="shared" si="18"/>
        <v>9.9641350000000006</v>
      </c>
      <c r="L184" s="9">
        <f t="shared" si="19"/>
        <v>0</v>
      </c>
      <c r="M184" s="9">
        <f t="shared" si="20"/>
        <v>9.9641350000000006</v>
      </c>
      <c r="N184" s="9">
        <v>8.5062619999999995</v>
      </c>
      <c r="O184" s="9">
        <v>10.113486</v>
      </c>
      <c r="P184" s="9">
        <f t="shared" si="21"/>
        <v>1.1889459788565178</v>
      </c>
      <c r="Q184" s="4">
        <f>_xlfn.RANK.EQ(P184,$P$2:$P$1001,1)+COUNTIF($P$2:P184,P184)-1</f>
        <v>771</v>
      </c>
      <c r="R184" s="4" t="str">
        <f>IF(Q184&lt;=Summary!$B$20,"Front","Back")</f>
        <v>Back</v>
      </c>
      <c r="S184" s="9">
        <f t="shared" si="22"/>
        <v>0</v>
      </c>
      <c r="T184" s="9">
        <f t="shared" si="23"/>
        <v>10.113486</v>
      </c>
    </row>
    <row r="185" spans="1:20" x14ac:dyDescent="0.2">
      <c r="A185" s="4">
        <v>184</v>
      </c>
      <c r="B185" s="4" t="s">
        <v>24</v>
      </c>
      <c r="C185" s="9">
        <v>10.804945999999999</v>
      </c>
      <c r="D185" s="9">
        <v>8.4443140000000003</v>
      </c>
      <c r="E185" s="9">
        <f t="shared" si="16"/>
        <v>0.78152301732928608</v>
      </c>
      <c r="F185" s="4">
        <f>_xlfn.RANK.EQ(E185,$E$2:$E$1001,1)+COUNTIF($E$2:E185,E185)-1</f>
        <v>125</v>
      </c>
      <c r="G185" s="4" t="str">
        <f>IF(F185&lt;=Summary!$B$2,"Front","Back")</f>
        <v>Front</v>
      </c>
      <c r="H185" s="4">
        <v>388</v>
      </c>
      <c r="I185" s="4" t="str">
        <f>IF(H185&lt;=Summary!$B$2,"Front","Back")</f>
        <v>Front</v>
      </c>
      <c r="J185" s="9">
        <f t="shared" si="17"/>
        <v>10.804945999999999</v>
      </c>
      <c r="K185" s="9">
        <f t="shared" si="18"/>
        <v>0</v>
      </c>
      <c r="L185" s="9">
        <f t="shared" si="19"/>
        <v>10.804945999999999</v>
      </c>
      <c r="M185" s="9">
        <f t="shared" si="20"/>
        <v>0</v>
      </c>
      <c r="N185" s="9">
        <v>10.655595</v>
      </c>
      <c r="O185" s="9">
        <v>8.5936649999999997</v>
      </c>
      <c r="P185" s="9">
        <f t="shared" si="21"/>
        <v>0.80649320849750761</v>
      </c>
      <c r="Q185" s="4">
        <f>_xlfn.RANK.EQ(P185,$P$2:$P$1001,1)+COUNTIF($P$2:P185,P185)-1</f>
        <v>147</v>
      </c>
      <c r="R185" s="4" t="str">
        <f>IF(Q185&lt;=Summary!$B$20,"Front","Back")</f>
        <v>Front</v>
      </c>
      <c r="S185" s="9">
        <f t="shared" si="22"/>
        <v>10.655595</v>
      </c>
      <c r="T185" s="9">
        <f t="shared" si="23"/>
        <v>0</v>
      </c>
    </row>
    <row r="186" spans="1:20" x14ac:dyDescent="0.2">
      <c r="A186" s="4">
        <v>185</v>
      </c>
      <c r="B186" s="4" t="s">
        <v>24</v>
      </c>
      <c r="C186" s="9">
        <v>11.027077</v>
      </c>
      <c r="D186" s="9">
        <v>10.945295</v>
      </c>
      <c r="E186" s="9">
        <f t="shared" si="16"/>
        <v>0.99258352870846911</v>
      </c>
      <c r="F186" s="4">
        <f>_xlfn.RANK.EQ(E186,$E$2:$E$1001,1)+COUNTIF($E$2:E186,E186)-1</f>
        <v>488</v>
      </c>
      <c r="G186" s="4" t="str">
        <f>IF(F186&lt;=Summary!$B$2,"Front","Back")</f>
        <v>Front</v>
      </c>
      <c r="H186" s="4">
        <v>420</v>
      </c>
      <c r="I186" s="4" t="str">
        <f>IF(H186&lt;=Summary!$B$2,"Front","Back")</f>
        <v>Front</v>
      </c>
      <c r="J186" s="9">
        <f t="shared" si="17"/>
        <v>11.027077</v>
      </c>
      <c r="K186" s="9">
        <f t="shared" si="18"/>
        <v>0</v>
      </c>
      <c r="L186" s="9">
        <f t="shared" si="19"/>
        <v>11.027077</v>
      </c>
      <c r="M186" s="9">
        <f t="shared" si="20"/>
        <v>0</v>
      </c>
      <c r="N186" s="9">
        <v>10.877725999999999</v>
      </c>
      <c r="O186" s="9">
        <v>11.094645999999999</v>
      </c>
      <c r="P186" s="9">
        <f t="shared" si="21"/>
        <v>1.0199416679552327</v>
      </c>
      <c r="Q186" s="4">
        <f>_xlfn.RANK.EQ(P186,$P$2:$P$1001,1)+COUNTIF($P$2:P186,P186)-1</f>
        <v>532</v>
      </c>
      <c r="R186" s="4" t="str">
        <f>IF(Q186&lt;=Summary!$B$20,"Front","Back")</f>
        <v>Back</v>
      </c>
      <c r="S186" s="9">
        <f t="shared" si="22"/>
        <v>0</v>
      </c>
      <c r="T186" s="9">
        <f t="shared" si="23"/>
        <v>11.094645999999999</v>
      </c>
    </row>
    <row r="187" spans="1:20" x14ac:dyDescent="0.2">
      <c r="A187" s="4">
        <v>186</v>
      </c>
      <c r="B187" s="4" t="s">
        <v>24</v>
      </c>
      <c r="C187" s="9">
        <v>12.585815999999999</v>
      </c>
      <c r="D187" s="9">
        <v>12.138631999999999</v>
      </c>
      <c r="E187" s="9">
        <f t="shared" si="16"/>
        <v>0.96446920883000353</v>
      </c>
      <c r="F187" s="4">
        <f>_xlfn.RANK.EQ(E187,$E$2:$E$1001,1)+COUNTIF($E$2:E187,E187)-1</f>
        <v>434</v>
      </c>
      <c r="G187" s="4" t="str">
        <f>IF(F187&lt;=Summary!$B$2,"Front","Back")</f>
        <v>Front</v>
      </c>
      <c r="H187" s="4">
        <v>945</v>
      </c>
      <c r="I187" s="4" t="str">
        <f>IF(H187&lt;=Summary!$B$2,"Front","Back")</f>
        <v>Back</v>
      </c>
      <c r="J187" s="9">
        <f t="shared" si="17"/>
        <v>12.585815999999999</v>
      </c>
      <c r="K187" s="9">
        <f t="shared" si="18"/>
        <v>0</v>
      </c>
      <c r="L187" s="9">
        <f t="shared" si="19"/>
        <v>0</v>
      </c>
      <c r="M187" s="9">
        <f t="shared" si="20"/>
        <v>12.138631999999999</v>
      </c>
      <c r="N187" s="9">
        <v>12.436465</v>
      </c>
      <c r="O187" s="9">
        <v>12.287983000000001</v>
      </c>
      <c r="P187" s="9">
        <f t="shared" si="21"/>
        <v>0.988060755206564</v>
      </c>
      <c r="Q187" s="4">
        <f>_xlfn.RANK.EQ(P187,$P$2:$P$1001,1)+COUNTIF($P$2:P187,P187)-1</f>
        <v>465</v>
      </c>
      <c r="R187" s="4" t="str">
        <f>IF(Q187&lt;=Summary!$B$20,"Front","Back")</f>
        <v>Front</v>
      </c>
      <c r="S187" s="9">
        <f t="shared" si="22"/>
        <v>12.436465</v>
      </c>
      <c r="T187" s="9">
        <f t="shared" si="23"/>
        <v>0</v>
      </c>
    </row>
    <row r="188" spans="1:20" x14ac:dyDescent="0.2">
      <c r="A188" s="4">
        <v>187</v>
      </c>
      <c r="B188" s="4" t="s">
        <v>24</v>
      </c>
      <c r="C188" s="9">
        <v>10.078459000000001</v>
      </c>
      <c r="D188" s="9">
        <v>11.242001</v>
      </c>
      <c r="E188" s="9">
        <f t="shared" si="16"/>
        <v>1.1154484033719838</v>
      </c>
      <c r="F188" s="4">
        <f>_xlfn.RANK.EQ(E188,$E$2:$E$1001,1)+COUNTIF($E$2:E188,E188)-1</f>
        <v>665</v>
      </c>
      <c r="G188" s="4" t="str">
        <f>IF(F188&lt;=Summary!$B$2,"Front","Back")</f>
        <v>Back</v>
      </c>
      <c r="H188" s="4">
        <v>861</v>
      </c>
      <c r="I188" s="4" t="str">
        <f>IF(H188&lt;=Summary!$B$2,"Front","Back")</f>
        <v>Back</v>
      </c>
      <c r="J188" s="9">
        <f t="shared" si="17"/>
        <v>0</v>
      </c>
      <c r="K188" s="9">
        <f t="shared" si="18"/>
        <v>11.242001</v>
      </c>
      <c r="L188" s="9">
        <f t="shared" si="19"/>
        <v>0</v>
      </c>
      <c r="M188" s="9">
        <f t="shared" si="20"/>
        <v>11.242001</v>
      </c>
      <c r="N188" s="9">
        <v>9.9291079999999994</v>
      </c>
      <c r="O188" s="9">
        <v>11.391351999999999</v>
      </c>
      <c r="P188" s="9">
        <f t="shared" si="21"/>
        <v>1.1472684152493859</v>
      </c>
      <c r="Q188" s="4">
        <f>_xlfn.RANK.EQ(P188,$P$2:$P$1001,1)+COUNTIF($P$2:P188,P188)-1</f>
        <v>713</v>
      </c>
      <c r="R188" s="4" t="str">
        <f>IF(Q188&lt;=Summary!$B$20,"Front","Back")</f>
        <v>Back</v>
      </c>
      <c r="S188" s="9">
        <f t="shared" si="22"/>
        <v>0</v>
      </c>
      <c r="T188" s="9">
        <f t="shared" si="23"/>
        <v>11.391351999999999</v>
      </c>
    </row>
    <row r="189" spans="1:20" x14ac:dyDescent="0.2">
      <c r="A189" s="4">
        <v>188</v>
      </c>
      <c r="B189" s="4" t="s">
        <v>24</v>
      </c>
      <c r="C189" s="9">
        <v>12.226008</v>
      </c>
      <c r="D189" s="9">
        <v>9.393948</v>
      </c>
      <c r="E189" s="9">
        <f t="shared" si="16"/>
        <v>0.76835775013397667</v>
      </c>
      <c r="F189" s="4">
        <f>_xlfn.RANK.EQ(E189,$E$2:$E$1001,1)+COUNTIF($E$2:E189,E189)-1</f>
        <v>113</v>
      </c>
      <c r="G189" s="4" t="str">
        <f>IF(F189&lt;=Summary!$B$2,"Front","Back")</f>
        <v>Front</v>
      </c>
      <c r="H189" s="4">
        <v>389</v>
      </c>
      <c r="I189" s="4" t="str">
        <f>IF(H189&lt;=Summary!$B$2,"Front","Back")</f>
        <v>Front</v>
      </c>
      <c r="J189" s="9">
        <f t="shared" si="17"/>
        <v>12.226008</v>
      </c>
      <c r="K189" s="9">
        <f t="shared" si="18"/>
        <v>0</v>
      </c>
      <c r="L189" s="9">
        <f t="shared" si="19"/>
        <v>12.226008</v>
      </c>
      <c r="M189" s="9">
        <f t="shared" si="20"/>
        <v>0</v>
      </c>
      <c r="N189" s="9">
        <v>12.076657000000001</v>
      </c>
      <c r="O189" s="9">
        <v>9.5432989999999993</v>
      </c>
      <c r="P189" s="9">
        <f t="shared" si="21"/>
        <v>0.79022688149543363</v>
      </c>
      <c r="Q189" s="4">
        <f>_xlfn.RANK.EQ(P189,$P$2:$P$1001,1)+COUNTIF($P$2:P189,P189)-1</f>
        <v>130</v>
      </c>
      <c r="R189" s="4" t="str">
        <f>IF(Q189&lt;=Summary!$B$20,"Front","Back")</f>
        <v>Front</v>
      </c>
      <c r="S189" s="9">
        <f t="shared" si="22"/>
        <v>12.076657000000001</v>
      </c>
      <c r="T189" s="9">
        <f t="shared" si="23"/>
        <v>0</v>
      </c>
    </row>
    <row r="190" spans="1:20" x14ac:dyDescent="0.2">
      <c r="A190" s="4">
        <v>189</v>
      </c>
      <c r="B190" s="4" t="s">
        <v>24</v>
      </c>
      <c r="C190" s="9">
        <v>6.9920660000000003</v>
      </c>
      <c r="D190" s="9">
        <v>8.9764269999999993</v>
      </c>
      <c r="E190" s="9">
        <f t="shared" si="16"/>
        <v>1.2838018119394181</v>
      </c>
      <c r="F190" s="4">
        <f>_xlfn.RANK.EQ(E190,$E$2:$E$1001,1)+COUNTIF($E$2:E190,E190)-1</f>
        <v>872</v>
      </c>
      <c r="G190" s="4" t="str">
        <f>IF(F190&lt;=Summary!$B$2,"Front","Back")</f>
        <v>Back</v>
      </c>
      <c r="H190" s="4">
        <v>516</v>
      </c>
      <c r="I190" s="4" t="str">
        <f>IF(H190&lt;=Summary!$B$2,"Front","Back")</f>
        <v>Back</v>
      </c>
      <c r="J190" s="9">
        <f t="shared" si="17"/>
        <v>0</v>
      </c>
      <c r="K190" s="9">
        <f t="shared" si="18"/>
        <v>8.9764269999999993</v>
      </c>
      <c r="L190" s="9">
        <f t="shared" si="19"/>
        <v>0</v>
      </c>
      <c r="M190" s="9">
        <f t="shared" si="20"/>
        <v>8.9764269999999993</v>
      </c>
      <c r="N190" s="9">
        <v>6.8427150000000001</v>
      </c>
      <c r="O190" s="9">
        <v>9.1257780000000004</v>
      </c>
      <c r="P190" s="9">
        <f t="shared" si="21"/>
        <v>1.3336487052288457</v>
      </c>
      <c r="Q190" s="4">
        <f>_xlfn.RANK.EQ(P190,$P$2:$P$1001,1)+COUNTIF($P$2:P190,P190)-1</f>
        <v>915</v>
      </c>
      <c r="R190" s="4" t="str">
        <f>IF(Q190&lt;=Summary!$B$20,"Front","Back")</f>
        <v>Back</v>
      </c>
      <c r="S190" s="9">
        <f t="shared" si="22"/>
        <v>0</v>
      </c>
      <c r="T190" s="9">
        <f t="shared" si="23"/>
        <v>9.1257780000000004</v>
      </c>
    </row>
    <row r="191" spans="1:20" x14ac:dyDescent="0.2">
      <c r="A191" s="4">
        <v>190</v>
      </c>
      <c r="B191" s="4" t="s">
        <v>24</v>
      </c>
      <c r="C191" s="9">
        <v>7.7223920000000001</v>
      </c>
      <c r="D191" s="9">
        <v>11.159081</v>
      </c>
      <c r="E191" s="9">
        <f t="shared" si="16"/>
        <v>1.445029079072909</v>
      </c>
      <c r="F191" s="4">
        <f>_xlfn.RANK.EQ(E191,$E$2:$E$1001,1)+COUNTIF($E$2:E191,E191)-1</f>
        <v>942</v>
      </c>
      <c r="G191" s="4" t="str">
        <f>IF(F191&lt;=Summary!$B$2,"Front","Back")</f>
        <v>Back</v>
      </c>
      <c r="H191" s="4">
        <v>980</v>
      </c>
      <c r="I191" s="4" t="str">
        <f>IF(H191&lt;=Summary!$B$2,"Front","Back")</f>
        <v>Back</v>
      </c>
      <c r="J191" s="9">
        <f t="shared" si="17"/>
        <v>0</v>
      </c>
      <c r="K191" s="9">
        <f t="shared" si="18"/>
        <v>11.159081</v>
      </c>
      <c r="L191" s="9">
        <f t="shared" si="19"/>
        <v>0</v>
      </c>
      <c r="M191" s="9">
        <f t="shared" si="20"/>
        <v>11.159081</v>
      </c>
      <c r="N191" s="9">
        <v>7.5730409999999999</v>
      </c>
      <c r="O191" s="9">
        <v>11.308432</v>
      </c>
      <c r="P191" s="9">
        <f t="shared" si="21"/>
        <v>1.4932484849877348</v>
      </c>
      <c r="Q191" s="4">
        <f>_xlfn.RANK.EQ(P191,$P$2:$P$1001,1)+COUNTIF($P$2:P191,P191)-1</f>
        <v>959</v>
      </c>
      <c r="R191" s="4" t="str">
        <f>IF(Q191&lt;=Summary!$B$20,"Front","Back")</f>
        <v>Back</v>
      </c>
      <c r="S191" s="9">
        <f t="shared" si="22"/>
        <v>0</v>
      </c>
      <c r="T191" s="9">
        <f t="shared" si="23"/>
        <v>11.308432</v>
      </c>
    </row>
    <row r="192" spans="1:20" x14ac:dyDescent="0.2">
      <c r="A192" s="4">
        <v>191</v>
      </c>
      <c r="B192" s="4" t="s">
        <v>24</v>
      </c>
      <c r="C192" s="9">
        <v>10.357844</v>
      </c>
      <c r="D192" s="9">
        <v>11.646660000000001</v>
      </c>
      <c r="E192" s="9">
        <f t="shared" si="16"/>
        <v>1.1244289834834353</v>
      </c>
      <c r="F192" s="4">
        <f>_xlfn.RANK.EQ(E192,$E$2:$E$1001,1)+COUNTIF($E$2:E192,E192)-1</f>
        <v>677</v>
      </c>
      <c r="G192" s="4" t="str">
        <f>IF(F192&lt;=Summary!$B$2,"Front","Back")</f>
        <v>Back</v>
      </c>
      <c r="H192" s="4">
        <v>825</v>
      </c>
      <c r="I192" s="4" t="str">
        <f>IF(H192&lt;=Summary!$B$2,"Front","Back")</f>
        <v>Back</v>
      </c>
      <c r="J192" s="9">
        <f t="shared" si="17"/>
        <v>0</v>
      </c>
      <c r="K192" s="9">
        <f t="shared" si="18"/>
        <v>11.646660000000001</v>
      </c>
      <c r="L192" s="9">
        <f t="shared" si="19"/>
        <v>0</v>
      </c>
      <c r="M192" s="9">
        <f t="shared" si="20"/>
        <v>11.646660000000001</v>
      </c>
      <c r="N192" s="9">
        <v>10.208493000000001</v>
      </c>
      <c r="O192" s="9">
        <v>11.796011</v>
      </c>
      <c r="P192" s="9">
        <f t="shared" si="21"/>
        <v>1.155509535050864</v>
      </c>
      <c r="Q192" s="4">
        <f>_xlfn.RANK.EQ(P192,$P$2:$P$1001,1)+COUNTIF($P$2:P192,P192)-1</f>
        <v>724</v>
      </c>
      <c r="R192" s="4" t="str">
        <f>IF(Q192&lt;=Summary!$B$20,"Front","Back")</f>
        <v>Back</v>
      </c>
      <c r="S192" s="9">
        <f t="shared" si="22"/>
        <v>0</v>
      </c>
      <c r="T192" s="9">
        <f t="shared" si="23"/>
        <v>11.796011</v>
      </c>
    </row>
    <row r="193" spans="1:20" x14ac:dyDescent="0.2">
      <c r="A193" s="4">
        <v>192</v>
      </c>
      <c r="B193" s="4" t="s">
        <v>24</v>
      </c>
      <c r="C193" s="9">
        <v>9.8962570000000003</v>
      </c>
      <c r="D193" s="9">
        <v>11.502841</v>
      </c>
      <c r="E193" s="9">
        <f t="shared" si="16"/>
        <v>1.1623425907391047</v>
      </c>
      <c r="F193" s="4">
        <f>_xlfn.RANK.EQ(E193,$E$2:$E$1001,1)+COUNTIF($E$2:E193,E193)-1</f>
        <v>736</v>
      </c>
      <c r="G193" s="4" t="str">
        <f>IF(F193&lt;=Summary!$B$2,"Front","Back")</f>
        <v>Back</v>
      </c>
      <c r="H193" s="4">
        <v>883</v>
      </c>
      <c r="I193" s="4" t="str">
        <f>IF(H193&lt;=Summary!$B$2,"Front","Back")</f>
        <v>Back</v>
      </c>
      <c r="J193" s="9">
        <f t="shared" si="17"/>
        <v>0</v>
      </c>
      <c r="K193" s="9">
        <f t="shared" si="18"/>
        <v>11.502841</v>
      </c>
      <c r="L193" s="9">
        <f t="shared" si="19"/>
        <v>0</v>
      </c>
      <c r="M193" s="9">
        <f t="shared" si="20"/>
        <v>11.502841</v>
      </c>
      <c r="N193" s="9">
        <v>9.7469059999999992</v>
      </c>
      <c r="O193" s="9">
        <v>11.652191999999999</v>
      </c>
      <c r="P193" s="9">
        <f t="shared" si="21"/>
        <v>1.1954759797621932</v>
      </c>
      <c r="Q193" s="4">
        <f>_xlfn.RANK.EQ(P193,$P$2:$P$1001,1)+COUNTIF($P$2:P193,P193)-1</f>
        <v>778</v>
      </c>
      <c r="R193" s="4" t="str">
        <f>IF(Q193&lt;=Summary!$B$20,"Front","Back")</f>
        <v>Back</v>
      </c>
      <c r="S193" s="9">
        <f t="shared" si="22"/>
        <v>0</v>
      </c>
      <c r="T193" s="9">
        <f t="shared" si="23"/>
        <v>11.652191999999999</v>
      </c>
    </row>
    <row r="194" spans="1:20" x14ac:dyDescent="0.2">
      <c r="A194" s="4">
        <v>193</v>
      </c>
      <c r="B194" s="4" t="s">
        <v>24</v>
      </c>
      <c r="C194" s="9">
        <v>9.6239310000000007</v>
      </c>
      <c r="D194" s="9">
        <v>13.293172999999999</v>
      </c>
      <c r="E194" s="9">
        <f t="shared" si="16"/>
        <v>1.3812622929237541</v>
      </c>
      <c r="F194" s="4">
        <f>_xlfn.RANK.EQ(E194,$E$2:$E$1001,1)+COUNTIF($E$2:E194,E194)-1</f>
        <v>921</v>
      </c>
      <c r="G194" s="4" t="str">
        <f>IF(F194&lt;=Summary!$B$2,"Front","Back")</f>
        <v>Back</v>
      </c>
      <c r="H194" s="4">
        <v>917</v>
      </c>
      <c r="I194" s="4" t="str">
        <f>IF(H194&lt;=Summary!$B$2,"Front","Back")</f>
        <v>Back</v>
      </c>
      <c r="J194" s="9">
        <f t="shared" si="17"/>
        <v>0</v>
      </c>
      <c r="K194" s="9">
        <f t="shared" si="18"/>
        <v>13.293172999999999</v>
      </c>
      <c r="L194" s="9">
        <f t="shared" si="19"/>
        <v>0</v>
      </c>
      <c r="M194" s="9">
        <f t="shared" si="20"/>
        <v>13.293172999999999</v>
      </c>
      <c r="N194" s="9">
        <v>9.4745799999999996</v>
      </c>
      <c r="O194" s="9">
        <v>13.442524000000001</v>
      </c>
      <c r="P194" s="9">
        <f t="shared" si="21"/>
        <v>1.418798933567504</v>
      </c>
      <c r="Q194" s="4">
        <f>_xlfn.RANK.EQ(P194,$P$2:$P$1001,1)+COUNTIF($P$2:P194,P194)-1</f>
        <v>942</v>
      </c>
      <c r="R194" s="4" t="str">
        <f>IF(Q194&lt;=Summary!$B$20,"Front","Back")</f>
        <v>Back</v>
      </c>
      <c r="S194" s="9">
        <f t="shared" si="22"/>
        <v>0</v>
      </c>
      <c r="T194" s="9">
        <f t="shared" si="23"/>
        <v>13.442524000000001</v>
      </c>
    </row>
    <row r="195" spans="1:20" x14ac:dyDescent="0.2">
      <c r="A195" s="4">
        <v>194</v>
      </c>
      <c r="B195" s="4" t="s">
        <v>24</v>
      </c>
      <c r="C195" s="9">
        <v>12.299918</v>
      </c>
      <c r="D195" s="9">
        <v>7.1730169999999998</v>
      </c>
      <c r="E195" s="9">
        <f t="shared" ref="E195:E258" si="24">D195/C195</f>
        <v>0.58317600166114925</v>
      </c>
      <c r="F195" s="4">
        <f>_xlfn.RANK.EQ(E195,$E$2:$E$1001,1)+COUNTIF($E$2:E195,E195)-1</f>
        <v>12</v>
      </c>
      <c r="G195" s="4" t="str">
        <f>IF(F195&lt;=Summary!$B$2,"Front","Back")</f>
        <v>Front</v>
      </c>
      <c r="H195" s="4">
        <v>158</v>
      </c>
      <c r="I195" s="4" t="str">
        <f>IF(H195&lt;=Summary!$B$2,"Front","Back")</f>
        <v>Front</v>
      </c>
      <c r="J195" s="9">
        <f t="shared" ref="J195:J258" si="25">IF(G195="Front",C195,0)</f>
        <v>12.299918</v>
      </c>
      <c r="K195" s="9">
        <f t="shared" ref="K195:K258" si="26">IF(G195="Back",D195,0)</f>
        <v>0</v>
      </c>
      <c r="L195" s="9">
        <f t="shared" ref="L195:L258" si="27">IF(I195="Front",C195,0)</f>
        <v>12.299918</v>
      </c>
      <c r="M195" s="9">
        <f t="shared" ref="M195:M258" si="28">IF(I195="Back",D195,0)</f>
        <v>0</v>
      </c>
      <c r="N195" s="9">
        <v>12.150567000000001</v>
      </c>
      <c r="O195" s="9">
        <v>7.322368</v>
      </c>
      <c r="P195" s="9">
        <f t="shared" ref="P195:P258" si="29">O195/N195</f>
        <v>0.60263590991268146</v>
      </c>
      <c r="Q195" s="4">
        <f>_xlfn.RANK.EQ(P195,$P$2:$P$1001,1)+COUNTIF($P$2:P195,P195)-1</f>
        <v>12</v>
      </c>
      <c r="R195" s="4" t="str">
        <f>IF(Q195&lt;=Summary!$B$20,"Front","Back")</f>
        <v>Front</v>
      </c>
      <c r="S195" s="9">
        <f t="shared" ref="S195:S258" si="30">IF(R195="Front",N195,0)</f>
        <v>12.150567000000001</v>
      </c>
      <c r="T195" s="9">
        <f t="shared" ref="T195:T258" si="31">IF(R195="Back",O195,0)</f>
        <v>0</v>
      </c>
    </row>
    <row r="196" spans="1:20" x14ac:dyDescent="0.2">
      <c r="A196" s="4">
        <v>195</v>
      </c>
      <c r="B196" s="4" t="s">
        <v>24</v>
      </c>
      <c r="C196" s="9">
        <v>11.596729</v>
      </c>
      <c r="D196" s="9">
        <v>10.97354</v>
      </c>
      <c r="E196" s="9">
        <f t="shared" si="24"/>
        <v>0.94626165705864129</v>
      </c>
      <c r="F196" s="4">
        <f>_xlfn.RANK.EQ(E196,$E$2:$E$1001,1)+COUNTIF($E$2:E196,E196)-1</f>
        <v>392</v>
      </c>
      <c r="G196" s="4" t="str">
        <f>IF(F196&lt;=Summary!$B$2,"Front","Back")</f>
        <v>Front</v>
      </c>
      <c r="H196" s="4">
        <v>288</v>
      </c>
      <c r="I196" s="4" t="str">
        <f>IF(H196&lt;=Summary!$B$2,"Front","Back")</f>
        <v>Front</v>
      </c>
      <c r="J196" s="9">
        <f t="shared" si="25"/>
        <v>11.596729</v>
      </c>
      <c r="K196" s="9">
        <f t="shared" si="26"/>
        <v>0</v>
      </c>
      <c r="L196" s="9">
        <f t="shared" si="27"/>
        <v>11.596729</v>
      </c>
      <c r="M196" s="9">
        <f t="shared" si="28"/>
        <v>0</v>
      </c>
      <c r="N196" s="9">
        <v>11.447378</v>
      </c>
      <c r="O196" s="9">
        <v>11.122890999999999</v>
      </c>
      <c r="P196" s="9">
        <f t="shared" si="29"/>
        <v>0.97165403291478614</v>
      </c>
      <c r="Q196" s="4">
        <f>_xlfn.RANK.EQ(P196,$P$2:$P$1001,1)+COUNTIF($P$2:P196,P196)-1</f>
        <v>436</v>
      </c>
      <c r="R196" s="4" t="str">
        <f>IF(Q196&lt;=Summary!$B$20,"Front","Back")</f>
        <v>Front</v>
      </c>
      <c r="S196" s="9">
        <f t="shared" si="30"/>
        <v>11.447378</v>
      </c>
      <c r="T196" s="9">
        <f t="shared" si="31"/>
        <v>0</v>
      </c>
    </row>
    <row r="197" spans="1:20" x14ac:dyDescent="0.2">
      <c r="A197" s="4">
        <v>196</v>
      </c>
      <c r="B197" s="4" t="s">
        <v>24</v>
      </c>
      <c r="C197" s="9">
        <v>6.7580780000000003</v>
      </c>
      <c r="D197" s="9">
        <v>9.5291289999999993</v>
      </c>
      <c r="E197" s="9">
        <f t="shared" si="24"/>
        <v>1.410035368043991</v>
      </c>
      <c r="F197" s="4">
        <f>_xlfn.RANK.EQ(E197,$E$2:$E$1001,1)+COUNTIF($E$2:E197,E197)-1</f>
        <v>928</v>
      </c>
      <c r="G197" s="4" t="str">
        <f>IF(F197&lt;=Summary!$B$2,"Front","Back")</f>
        <v>Back</v>
      </c>
      <c r="H197" s="4">
        <v>291</v>
      </c>
      <c r="I197" s="4" t="str">
        <f>IF(H197&lt;=Summary!$B$2,"Front","Back")</f>
        <v>Front</v>
      </c>
      <c r="J197" s="9">
        <f t="shared" si="25"/>
        <v>0</v>
      </c>
      <c r="K197" s="9">
        <f t="shared" si="26"/>
        <v>9.5291289999999993</v>
      </c>
      <c r="L197" s="9">
        <f t="shared" si="27"/>
        <v>6.7580780000000003</v>
      </c>
      <c r="M197" s="9">
        <f t="shared" si="28"/>
        <v>0</v>
      </c>
      <c r="N197" s="9">
        <v>6.608727</v>
      </c>
      <c r="O197" s="9">
        <v>9.6784800000000004</v>
      </c>
      <c r="P197" s="9">
        <f t="shared" si="29"/>
        <v>1.4644998953656279</v>
      </c>
      <c r="Q197" s="4">
        <f>_xlfn.RANK.EQ(P197,$P$2:$P$1001,1)+COUNTIF($P$2:P197,P197)-1</f>
        <v>955</v>
      </c>
      <c r="R197" s="4" t="str">
        <f>IF(Q197&lt;=Summary!$B$20,"Front","Back")</f>
        <v>Back</v>
      </c>
      <c r="S197" s="9">
        <f t="shared" si="30"/>
        <v>0</v>
      </c>
      <c r="T197" s="9">
        <f t="shared" si="31"/>
        <v>9.6784800000000004</v>
      </c>
    </row>
    <row r="198" spans="1:20" x14ac:dyDescent="0.2">
      <c r="A198" s="4">
        <v>197</v>
      </c>
      <c r="B198" s="4" t="s">
        <v>24</v>
      </c>
      <c r="C198" s="9">
        <v>9.0286939999999998</v>
      </c>
      <c r="D198" s="9">
        <v>11.770758000000001</v>
      </c>
      <c r="E198" s="9">
        <f t="shared" si="24"/>
        <v>1.3037054971627127</v>
      </c>
      <c r="F198" s="4">
        <f>_xlfn.RANK.EQ(E198,$E$2:$E$1001,1)+COUNTIF($E$2:E198,E198)-1</f>
        <v>885</v>
      </c>
      <c r="G198" s="4" t="str">
        <f>IF(F198&lt;=Summary!$B$2,"Front","Back")</f>
        <v>Back</v>
      </c>
      <c r="H198" s="4">
        <v>975</v>
      </c>
      <c r="I198" s="4" t="str">
        <f>IF(H198&lt;=Summary!$B$2,"Front","Back")</f>
        <v>Back</v>
      </c>
      <c r="J198" s="9">
        <f t="shared" si="25"/>
        <v>0</v>
      </c>
      <c r="K198" s="9">
        <f t="shared" si="26"/>
        <v>11.770758000000001</v>
      </c>
      <c r="L198" s="9">
        <f t="shared" si="27"/>
        <v>0</v>
      </c>
      <c r="M198" s="9">
        <f t="shared" si="28"/>
        <v>11.770758000000001</v>
      </c>
      <c r="N198" s="9">
        <v>8.8793430000000004</v>
      </c>
      <c r="O198" s="9">
        <v>11.920109</v>
      </c>
      <c r="P198" s="9">
        <f t="shared" si="29"/>
        <v>1.3424539405674496</v>
      </c>
      <c r="Q198" s="4">
        <f>_xlfn.RANK.EQ(P198,$P$2:$P$1001,1)+COUNTIF($P$2:P198,P198)-1</f>
        <v>920</v>
      </c>
      <c r="R198" s="4" t="str">
        <f>IF(Q198&lt;=Summary!$B$20,"Front","Back")</f>
        <v>Back</v>
      </c>
      <c r="S198" s="9">
        <f t="shared" si="30"/>
        <v>0</v>
      </c>
      <c r="T198" s="9">
        <f t="shared" si="31"/>
        <v>11.920109</v>
      </c>
    </row>
    <row r="199" spans="1:20" x14ac:dyDescent="0.2">
      <c r="A199" s="4">
        <v>198</v>
      </c>
      <c r="B199" s="4" t="s">
        <v>24</v>
      </c>
      <c r="C199" s="9">
        <v>10.719465</v>
      </c>
      <c r="D199" s="9">
        <v>11.192971</v>
      </c>
      <c r="E199" s="9">
        <f t="shared" si="24"/>
        <v>1.0441725403273392</v>
      </c>
      <c r="F199" s="4">
        <f>_xlfn.RANK.EQ(E199,$E$2:$E$1001,1)+COUNTIF($E$2:E199,E199)-1</f>
        <v>569</v>
      </c>
      <c r="G199" s="4" t="str">
        <f>IF(F199&lt;=Summary!$B$2,"Front","Back")</f>
        <v>Back</v>
      </c>
      <c r="H199" s="4">
        <v>538</v>
      </c>
      <c r="I199" s="4" t="str">
        <f>IF(H199&lt;=Summary!$B$2,"Front","Back")</f>
        <v>Back</v>
      </c>
      <c r="J199" s="9">
        <f t="shared" si="25"/>
        <v>0</v>
      </c>
      <c r="K199" s="9">
        <f t="shared" si="26"/>
        <v>11.192971</v>
      </c>
      <c r="L199" s="9">
        <f t="shared" si="27"/>
        <v>0</v>
      </c>
      <c r="M199" s="9">
        <f t="shared" si="28"/>
        <v>11.192971</v>
      </c>
      <c r="N199" s="9">
        <v>10.570114</v>
      </c>
      <c r="O199" s="9">
        <v>11.342321999999999</v>
      </c>
      <c r="P199" s="9">
        <f t="shared" si="29"/>
        <v>1.073055787288576</v>
      </c>
      <c r="Q199" s="4">
        <f>_xlfn.RANK.EQ(P199,$P$2:$P$1001,1)+COUNTIF($P$2:P199,P199)-1</f>
        <v>618</v>
      </c>
      <c r="R199" s="4" t="str">
        <f>IF(Q199&lt;=Summary!$B$20,"Front","Back")</f>
        <v>Back</v>
      </c>
      <c r="S199" s="9">
        <f t="shared" si="30"/>
        <v>0</v>
      </c>
      <c r="T199" s="9">
        <f t="shared" si="31"/>
        <v>11.342321999999999</v>
      </c>
    </row>
    <row r="200" spans="1:20" x14ac:dyDescent="0.2">
      <c r="A200" s="4">
        <v>199</v>
      </c>
      <c r="B200" s="4" t="s">
        <v>24</v>
      </c>
      <c r="C200" s="9">
        <v>9.7104680000000005</v>
      </c>
      <c r="D200" s="9">
        <v>8.5984970000000001</v>
      </c>
      <c r="E200" s="9">
        <f t="shared" si="24"/>
        <v>0.88548739360451001</v>
      </c>
      <c r="F200" s="4">
        <f>_xlfn.RANK.EQ(E200,$E$2:$E$1001,1)+COUNTIF($E$2:E200,E200)-1</f>
        <v>279</v>
      </c>
      <c r="G200" s="4" t="str">
        <f>IF(F200&lt;=Summary!$B$2,"Front","Back")</f>
        <v>Front</v>
      </c>
      <c r="H200" s="4">
        <v>452</v>
      </c>
      <c r="I200" s="4" t="str">
        <f>IF(H200&lt;=Summary!$B$2,"Front","Back")</f>
        <v>Front</v>
      </c>
      <c r="J200" s="9">
        <f t="shared" si="25"/>
        <v>9.7104680000000005</v>
      </c>
      <c r="K200" s="9">
        <f t="shared" si="26"/>
        <v>0</v>
      </c>
      <c r="L200" s="9">
        <f t="shared" si="27"/>
        <v>9.7104680000000005</v>
      </c>
      <c r="M200" s="9">
        <f t="shared" si="28"/>
        <v>0</v>
      </c>
      <c r="N200" s="9">
        <v>9.5611169999999994</v>
      </c>
      <c r="O200" s="9">
        <v>8.7478479999999994</v>
      </c>
      <c r="P200" s="9">
        <f t="shared" si="29"/>
        <v>0.91493995942105932</v>
      </c>
      <c r="Q200" s="4">
        <f>_xlfn.RANK.EQ(P200,$P$2:$P$1001,1)+COUNTIF($P$2:P200,P200)-1</f>
        <v>328</v>
      </c>
      <c r="R200" s="4" t="str">
        <f>IF(Q200&lt;=Summary!$B$20,"Front","Back")</f>
        <v>Front</v>
      </c>
      <c r="S200" s="9">
        <f t="shared" si="30"/>
        <v>9.5611169999999994</v>
      </c>
      <c r="T200" s="9">
        <f t="shared" si="31"/>
        <v>0</v>
      </c>
    </row>
    <row r="201" spans="1:20" x14ac:dyDescent="0.2">
      <c r="A201" s="4">
        <v>200</v>
      </c>
      <c r="B201" s="4" t="s">
        <v>24</v>
      </c>
      <c r="C201" s="9">
        <v>8.907902</v>
      </c>
      <c r="D201" s="9">
        <v>8.6171039999999994</v>
      </c>
      <c r="E201" s="9">
        <f t="shared" si="24"/>
        <v>0.96735505172822955</v>
      </c>
      <c r="F201" s="4">
        <f>_xlfn.RANK.EQ(E201,$E$2:$E$1001,1)+COUNTIF($E$2:E201,E201)-1</f>
        <v>439</v>
      </c>
      <c r="G201" s="4" t="str">
        <f>IF(F201&lt;=Summary!$B$2,"Front","Back")</f>
        <v>Front</v>
      </c>
      <c r="H201" s="4">
        <v>170</v>
      </c>
      <c r="I201" s="4" t="str">
        <f>IF(H201&lt;=Summary!$B$2,"Front","Back")</f>
        <v>Front</v>
      </c>
      <c r="J201" s="9">
        <f t="shared" si="25"/>
        <v>8.907902</v>
      </c>
      <c r="K201" s="9">
        <f t="shared" si="26"/>
        <v>0</v>
      </c>
      <c r="L201" s="9">
        <f t="shared" si="27"/>
        <v>8.907902</v>
      </c>
      <c r="M201" s="9">
        <f t="shared" si="28"/>
        <v>0</v>
      </c>
      <c r="N201" s="9">
        <v>8.7585510000000006</v>
      </c>
      <c r="O201" s="9">
        <v>8.7664550000000006</v>
      </c>
      <c r="P201" s="9">
        <f t="shared" si="29"/>
        <v>1.0009024323772278</v>
      </c>
      <c r="Q201" s="4">
        <f>_xlfn.RANK.EQ(P201,$P$2:$P$1001,1)+COUNTIF($P$2:P201,P201)-1</f>
        <v>496</v>
      </c>
      <c r="R201" s="4" t="str">
        <f>IF(Q201&lt;=Summary!$B$20,"Front","Back")</f>
        <v>Front</v>
      </c>
      <c r="S201" s="9">
        <f t="shared" si="30"/>
        <v>8.7585510000000006</v>
      </c>
      <c r="T201" s="9">
        <f t="shared" si="31"/>
        <v>0</v>
      </c>
    </row>
    <row r="202" spans="1:20" x14ac:dyDescent="0.2">
      <c r="A202" s="4">
        <v>201</v>
      </c>
      <c r="B202" s="4" t="s">
        <v>24</v>
      </c>
      <c r="C202" s="9">
        <v>8.0133779999999994</v>
      </c>
      <c r="D202" s="9">
        <v>9.578792</v>
      </c>
      <c r="E202" s="9">
        <f t="shared" si="24"/>
        <v>1.1953500758356839</v>
      </c>
      <c r="F202" s="4">
        <f>_xlfn.RANK.EQ(E202,$E$2:$E$1001,1)+COUNTIF($E$2:E202,E202)-1</f>
        <v>786</v>
      </c>
      <c r="G202" s="4" t="str">
        <f>IF(F202&lt;=Summary!$B$2,"Front","Back")</f>
        <v>Back</v>
      </c>
      <c r="H202" s="4">
        <v>743</v>
      </c>
      <c r="I202" s="4" t="str">
        <f>IF(H202&lt;=Summary!$B$2,"Front","Back")</f>
        <v>Back</v>
      </c>
      <c r="J202" s="9">
        <f t="shared" si="25"/>
        <v>0</v>
      </c>
      <c r="K202" s="9">
        <f t="shared" si="26"/>
        <v>9.578792</v>
      </c>
      <c r="L202" s="9">
        <f t="shared" si="27"/>
        <v>0</v>
      </c>
      <c r="M202" s="9">
        <f t="shared" si="28"/>
        <v>9.578792</v>
      </c>
      <c r="N202" s="9">
        <v>7.8640270000000001</v>
      </c>
      <c r="O202" s="9">
        <v>9.7281429999999993</v>
      </c>
      <c r="P202" s="9">
        <f t="shared" si="29"/>
        <v>1.2370434384317346</v>
      </c>
      <c r="Q202" s="4">
        <f>_xlfn.RANK.EQ(P202,$P$2:$P$1001,1)+COUNTIF($P$2:P202,P202)-1</f>
        <v>838</v>
      </c>
      <c r="R202" s="4" t="str">
        <f>IF(Q202&lt;=Summary!$B$20,"Front","Back")</f>
        <v>Back</v>
      </c>
      <c r="S202" s="9">
        <f t="shared" si="30"/>
        <v>0</v>
      </c>
      <c r="T202" s="9">
        <f t="shared" si="31"/>
        <v>9.7281429999999993</v>
      </c>
    </row>
    <row r="203" spans="1:20" x14ac:dyDescent="0.2">
      <c r="A203" s="4">
        <v>202</v>
      </c>
      <c r="B203" s="4" t="s">
        <v>24</v>
      </c>
      <c r="C203" s="9">
        <v>7.6003109999999996</v>
      </c>
      <c r="D203" s="9">
        <v>8.9641870000000008</v>
      </c>
      <c r="E203" s="9">
        <f t="shared" si="24"/>
        <v>1.1794500251371294</v>
      </c>
      <c r="F203" s="4">
        <f>_xlfn.RANK.EQ(E203,$E$2:$E$1001,1)+COUNTIF($E$2:E203,E203)-1</f>
        <v>762</v>
      </c>
      <c r="G203" s="4" t="str">
        <f>IF(F203&lt;=Summary!$B$2,"Front","Back")</f>
        <v>Back</v>
      </c>
      <c r="H203" s="4">
        <v>784</v>
      </c>
      <c r="I203" s="4" t="str">
        <f>IF(H203&lt;=Summary!$B$2,"Front","Back")</f>
        <v>Back</v>
      </c>
      <c r="J203" s="9">
        <f t="shared" si="25"/>
        <v>0</v>
      </c>
      <c r="K203" s="9">
        <f t="shared" si="26"/>
        <v>8.9641870000000008</v>
      </c>
      <c r="L203" s="9">
        <f t="shared" si="27"/>
        <v>0</v>
      </c>
      <c r="M203" s="9">
        <f t="shared" si="28"/>
        <v>8.9641870000000008</v>
      </c>
      <c r="N203" s="9">
        <v>7.4509600000000002</v>
      </c>
      <c r="O203" s="9">
        <v>9.1135380000000001</v>
      </c>
      <c r="P203" s="9">
        <f t="shared" si="29"/>
        <v>1.2231360791092691</v>
      </c>
      <c r="Q203" s="4">
        <f>_xlfn.RANK.EQ(P203,$P$2:$P$1001,1)+COUNTIF($P$2:P203,P203)-1</f>
        <v>816</v>
      </c>
      <c r="R203" s="4" t="str">
        <f>IF(Q203&lt;=Summary!$B$20,"Front","Back")</f>
        <v>Back</v>
      </c>
      <c r="S203" s="9">
        <f t="shared" si="30"/>
        <v>0</v>
      </c>
      <c r="T203" s="9">
        <f t="shared" si="31"/>
        <v>9.1135380000000001</v>
      </c>
    </row>
    <row r="204" spans="1:20" x14ac:dyDescent="0.2">
      <c r="A204" s="4">
        <v>203</v>
      </c>
      <c r="B204" s="4" t="s">
        <v>24</v>
      </c>
      <c r="C204" s="9">
        <v>10.844208999999999</v>
      </c>
      <c r="D204" s="9">
        <v>9.6621369999999995</v>
      </c>
      <c r="E204" s="9">
        <f t="shared" si="24"/>
        <v>0.89099509240369679</v>
      </c>
      <c r="F204" s="4">
        <f>_xlfn.RANK.EQ(E204,$E$2:$E$1001,1)+COUNTIF($E$2:E204,E204)-1</f>
        <v>287</v>
      </c>
      <c r="G204" s="4" t="str">
        <f>IF(F204&lt;=Summary!$B$2,"Front","Back")</f>
        <v>Front</v>
      </c>
      <c r="H204" s="4">
        <v>260</v>
      </c>
      <c r="I204" s="4" t="str">
        <f>IF(H204&lt;=Summary!$B$2,"Front","Back")</f>
        <v>Front</v>
      </c>
      <c r="J204" s="9">
        <f t="shared" si="25"/>
        <v>10.844208999999999</v>
      </c>
      <c r="K204" s="9">
        <f t="shared" si="26"/>
        <v>0</v>
      </c>
      <c r="L204" s="9">
        <f t="shared" si="27"/>
        <v>10.844208999999999</v>
      </c>
      <c r="M204" s="9">
        <f t="shared" si="28"/>
        <v>0</v>
      </c>
      <c r="N204" s="9">
        <v>10.694858</v>
      </c>
      <c r="O204" s="9">
        <v>9.8114880000000007</v>
      </c>
      <c r="P204" s="9">
        <f t="shared" si="29"/>
        <v>0.91740236289252286</v>
      </c>
      <c r="Q204" s="4">
        <f>_xlfn.RANK.EQ(P204,$P$2:$P$1001,1)+COUNTIF($P$2:P204,P204)-1</f>
        <v>332</v>
      </c>
      <c r="R204" s="4" t="str">
        <f>IF(Q204&lt;=Summary!$B$20,"Front","Back")</f>
        <v>Front</v>
      </c>
      <c r="S204" s="9">
        <f t="shared" si="30"/>
        <v>10.694858</v>
      </c>
      <c r="T204" s="9">
        <f t="shared" si="31"/>
        <v>0</v>
      </c>
    </row>
    <row r="205" spans="1:20" x14ac:dyDescent="0.2">
      <c r="A205" s="4">
        <v>204</v>
      </c>
      <c r="B205" s="4" t="s">
        <v>24</v>
      </c>
      <c r="C205" s="9">
        <v>12.328547</v>
      </c>
      <c r="D205" s="9">
        <v>13.841729000000001</v>
      </c>
      <c r="E205" s="9">
        <f t="shared" si="24"/>
        <v>1.1227380647532916</v>
      </c>
      <c r="F205" s="4">
        <f>_xlfn.RANK.EQ(E205,$E$2:$E$1001,1)+COUNTIF($E$2:E205,E205)-1</f>
        <v>673</v>
      </c>
      <c r="G205" s="4" t="str">
        <f>IF(F205&lt;=Summary!$B$2,"Front","Back")</f>
        <v>Back</v>
      </c>
      <c r="H205" s="4">
        <v>246</v>
      </c>
      <c r="I205" s="4" t="str">
        <f>IF(H205&lt;=Summary!$B$2,"Front","Back")</f>
        <v>Front</v>
      </c>
      <c r="J205" s="9">
        <f t="shared" si="25"/>
        <v>0</v>
      </c>
      <c r="K205" s="9">
        <f t="shared" si="26"/>
        <v>13.841729000000001</v>
      </c>
      <c r="L205" s="9">
        <f t="shared" si="27"/>
        <v>12.328547</v>
      </c>
      <c r="M205" s="9">
        <f t="shared" si="28"/>
        <v>0</v>
      </c>
      <c r="N205" s="9">
        <v>12.179195999999999</v>
      </c>
      <c r="O205" s="9">
        <v>13.99108</v>
      </c>
      <c r="P205" s="9">
        <f t="shared" si="29"/>
        <v>1.1487687693013562</v>
      </c>
      <c r="Q205" s="4">
        <f>_xlfn.RANK.EQ(P205,$P$2:$P$1001,1)+COUNTIF($P$2:P205,P205)-1</f>
        <v>714</v>
      </c>
      <c r="R205" s="4" t="str">
        <f>IF(Q205&lt;=Summary!$B$20,"Front","Back")</f>
        <v>Back</v>
      </c>
      <c r="S205" s="9">
        <f t="shared" si="30"/>
        <v>0</v>
      </c>
      <c r="T205" s="9">
        <f t="shared" si="31"/>
        <v>13.99108</v>
      </c>
    </row>
    <row r="206" spans="1:20" x14ac:dyDescent="0.2">
      <c r="A206" s="4">
        <v>205</v>
      </c>
      <c r="B206" s="4" t="s">
        <v>24</v>
      </c>
      <c r="C206" s="9">
        <v>8.9319590000000009</v>
      </c>
      <c r="D206" s="9">
        <v>10.099354999999999</v>
      </c>
      <c r="E206" s="9">
        <f t="shared" si="24"/>
        <v>1.1306987638434074</v>
      </c>
      <c r="F206" s="4">
        <f>_xlfn.RANK.EQ(E206,$E$2:$E$1001,1)+COUNTIF($E$2:E206,E206)-1</f>
        <v>690</v>
      </c>
      <c r="G206" s="4" t="str">
        <f>IF(F206&lt;=Summary!$B$2,"Front","Back")</f>
        <v>Back</v>
      </c>
      <c r="H206" s="4">
        <v>510</v>
      </c>
      <c r="I206" s="4" t="str">
        <f>IF(H206&lt;=Summary!$B$2,"Front","Back")</f>
        <v>Back</v>
      </c>
      <c r="J206" s="9">
        <f t="shared" si="25"/>
        <v>0</v>
      </c>
      <c r="K206" s="9">
        <f t="shared" si="26"/>
        <v>10.099354999999999</v>
      </c>
      <c r="L206" s="9">
        <f t="shared" si="27"/>
        <v>0</v>
      </c>
      <c r="M206" s="9">
        <f t="shared" si="28"/>
        <v>10.099354999999999</v>
      </c>
      <c r="N206" s="9">
        <v>8.7826079999999997</v>
      </c>
      <c r="O206" s="9">
        <v>10.248706</v>
      </c>
      <c r="P206" s="9">
        <f t="shared" si="29"/>
        <v>1.1669319637173834</v>
      </c>
      <c r="Q206" s="4">
        <f>_xlfn.RANK.EQ(P206,$P$2:$P$1001,1)+COUNTIF($P$2:P206,P206)-1</f>
        <v>742</v>
      </c>
      <c r="R206" s="4" t="str">
        <f>IF(Q206&lt;=Summary!$B$20,"Front","Back")</f>
        <v>Back</v>
      </c>
      <c r="S206" s="9">
        <f t="shared" si="30"/>
        <v>0</v>
      </c>
      <c r="T206" s="9">
        <f t="shared" si="31"/>
        <v>10.248706</v>
      </c>
    </row>
    <row r="207" spans="1:20" x14ac:dyDescent="0.2">
      <c r="A207" s="4">
        <v>206</v>
      </c>
      <c r="B207" s="4" t="s">
        <v>24</v>
      </c>
      <c r="C207" s="9">
        <v>10.426264</v>
      </c>
      <c r="D207" s="9">
        <v>6.3455050000000002</v>
      </c>
      <c r="E207" s="9">
        <f t="shared" si="24"/>
        <v>0.60860774290771846</v>
      </c>
      <c r="F207" s="4">
        <f>_xlfn.RANK.EQ(E207,$E$2:$E$1001,1)+COUNTIF($E$2:E207,E207)-1</f>
        <v>20</v>
      </c>
      <c r="G207" s="4" t="str">
        <f>IF(F207&lt;=Summary!$B$2,"Front","Back")</f>
        <v>Front</v>
      </c>
      <c r="H207" s="4">
        <v>610</v>
      </c>
      <c r="I207" s="4" t="str">
        <f>IF(H207&lt;=Summary!$B$2,"Front","Back")</f>
        <v>Back</v>
      </c>
      <c r="J207" s="9">
        <f t="shared" si="25"/>
        <v>10.426264</v>
      </c>
      <c r="K207" s="9">
        <f t="shared" si="26"/>
        <v>0</v>
      </c>
      <c r="L207" s="9">
        <f t="shared" si="27"/>
        <v>0</v>
      </c>
      <c r="M207" s="9">
        <f t="shared" si="28"/>
        <v>6.3455050000000002</v>
      </c>
      <c r="N207" s="9">
        <v>10.276913</v>
      </c>
      <c r="O207" s="9">
        <v>6.4948560000000004</v>
      </c>
      <c r="P207" s="9">
        <f t="shared" si="29"/>
        <v>0.63198511070396335</v>
      </c>
      <c r="Q207" s="4">
        <f>_xlfn.RANK.EQ(P207,$P$2:$P$1001,1)+COUNTIF($P$2:P207,P207)-1</f>
        <v>22</v>
      </c>
      <c r="R207" s="4" t="str">
        <f>IF(Q207&lt;=Summary!$B$20,"Front","Back")</f>
        <v>Front</v>
      </c>
      <c r="S207" s="9">
        <f t="shared" si="30"/>
        <v>10.276913</v>
      </c>
      <c r="T207" s="9">
        <f t="shared" si="31"/>
        <v>0</v>
      </c>
    </row>
    <row r="208" spans="1:20" x14ac:dyDescent="0.2">
      <c r="A208" s="4">
        <v>207</v>
      </c>
      <c r="B208" s="4" t="s">
        <v>24</v>
      </c>
      <c r="C208" s="9">
        <v>10.054119</v>
      </c>
      <c r="D208" s="9">
        <v>11.446961999999999</v>
      </c>
      <c r="E208" s="9">
        <f t="shared" si="24"/>
        <v>1.1385345647888192</v>
      </c>
      <c r="F208" s="4">
        <f>_xlfn.RANK.EQ(E208,$E$2:$E$1001,1)+COUNTIF($E$2:E208,E208)-1</f>
        <v>707</v>
      </c>
      <c r="G208" s="4" t="str">
        <f>IF(F208&lt;=Summary!$B$2,"Front","Back")</f>
        <v>Back</v>
      </c>
      <c r="H208" s="4">
        <v>98</v>
      </c>
      <c r="I208" s="4" t="str">
        <f>IF(H208&lt;=Summary!$B$2,"Front","Back")</f>
        <v>Front</v>
      </c>
      <c r="J208" s="9">
        <f t="shared" si="25"/>
        <v>0</v>
      </c>
      <c r="K208" s="9">
        <f t="shared" si="26"/>
        <v>11.446961999999999</v>
      </c>
      <c r="L208" s="9">
        <f t="shared" si="27"/>
        <v>10.054119</v>
      </c>
      <c r="M208" s="9">
        <f t="shared" si="28"/>
        <v>0</v>
      </c>
      <c r="N208" s="9">
        <v>9.9047680000000007</v>
      </c>
      <c r="O208" s="9">
        <v>11.596313</v>
      </c>
      <c r="P208" s="9">
        <f t="shared" si="29"/>
        <v>1.1707808804809965</v>
      </c>
      <c r="Q208" s="4">
        <f>_xlfn.RANK.EQ(P208,$P$2:$P$1001,1)+COUNTIF($P$2:P208,P208)-1</f>
        <v>746</v>
      </c>
      <c r="R208" s="4" t="str">
        <f>IF(Q208&lt;=Summary!$B$20,"Front","Back")</f>
        <v>Back</v>
      </c>
      <c r="S208" s="9">
        <f t="shared" si="30"/>
        <v>0</v>
      </c>
      <c r="T208" s="9">
        <f t="shared" si="31"/>
        <v>11.596313</v>
      </c>
    </row>
    <row r="209" spans="1:20" x14ac:dyDescent="0.2">
      <c r="A209" s="4">
        <v>208</v>
      </c>
      <c r="B209" s="4" t="s">
        <v>24</v>
      </c>
      <c r="C209" s="9">
        <v>7.8764289999999999</v>
      </c>
      <c r="D209" s="9">
        <v>9.3482339999999997</v>
      </c>
      <c r="E209" s="9">
        <f t="shared" si="24"/>
        <v>1.1868619649843857</v>
      </c>
      <c r="F209" s="4">
        <f>_xlfn.RANK.EQ(E209,$E$2:$E$1001,1)+COUNTIF($E$2:E209,E209)-1</f>
        <v>775</v>
      </c>
      <c r="G209" s="4" t="str">
        <f>IF(F209&lt;=Summary!$B$2,"Front","Back")</f>
        <v>Back</v>
      </c>
      <c r="H209" s="4">
        <v>847</v>
      </c>
      <c r="I209" s="4" t="str">
        <f>IF(H209&lt;=Summary!$B$2,"Front","Back")</f>
        <v>Back</v>
      </c>
      <c r="J209" s="9">
        <f t="shared" si="25"/>
        <v>0</v>
      </c>
      <c r="K209" s="9">
        <f t="shared" si="26"/>
        <v>9.3482339999999997</v>
      </c>
      <c r="L209" s="9">
        <f t="shared" si="27"/>
        <v>0</v>
      </c>
      <c r="M209" s="9">
        <f t="shared" si="28"/>
        <v>9.3482339999999997</v>
      </c>
      <c r="N209" s="9">
        <v>7.7270779999999997</v>
      </c>
      <c r="O209" s="9">
        <v>9.4975850000000008</v>
      </c>
      <c r="P209" s="9">
        <f t="shared" si="29"/>
        <v>1.229130209375394</v>
      </c>
      <c r="Q209" s="4">
        <f>_xlfn.RANK.EQ(P209,$P$2:$P$1001,1)+COUNTIF($P$2:P209,P209)-1</f>
        <v>825</v>
      </c>
      <c r="R209" s="4" t="str">
        <f>IF(Q209&lt;=Summary!$B$20,"Front","Back")</f>
        <v>Back</v>
      </c>
      <c r="S209" s="9">
        <f t="shared" si="30"/>
        <v>0</v>
      </c>
      <c r="T209" s="9">
        <f t="shared" si="31"/>
        <v>9.4975850000000008</v>
      </c>
    </row>
    <row r="210" spans="1:20" x14ac:dyDescent="0.2">
      <c r="A210" s="4">
        <v>209</v>
      </c>
      <c r="B210" s="4" t="s">
        <v>24</v>
      </c>
      <c r="C210" s="9">
        <v>8.6627080000000003</v>
      </c>
      <c r="D210" s="9">
        <v>9.6575199999999999</v>
      </c>
      <c r="E210" s="9">
        <f t="shared" si="24"/>
        <v>1.1148384546726036</v>
      </c>
      <c r="F210" s="4">
        <f>_xlfn.RANK.EQ(E210,$E$2:$E$1001,1)+COUNTIF($E$2:E210,E210)-1</f>
        <v>664</v>
      </c>
      <c r="G210" s="4" t="str">
        <f>IF(F210&lt;=Summary!$B$2,"Front","Back")</f>
        <v>Back</v>
      </c>
      <c r="H210" s="4">
        <v>644</v>
      </c>
      <c r="I210" s="4" t="str">
        <f>IF(H210&lt;=Summary!$B$2,"Front","Back")</f>
        <v>Back</v>
      </c>
      <c r="J210" s="9">
        <f t="shared" si="25"/>
        <v>0</v>
      </c>
      <c r="K210" s="9">
        <f t="shared" si="26"/>
        <v>9.6575199999999999</v>
      </c>
      <c r="L210" s="9">
        <f t="shared" si="27"/>
        <v>0</v>
      </c>
      <c r="M210" s="9">
        <f t="shared" si="28"/>
        <v>9.6575199999999999</v>
      </c>
      <c r="N210" s="9">
        <v>8.5133569999999992</v>
      </c>
      <c r="O210" s="9">
        <v>9.8068709999999992</v>
      </c>
      <c r="P210" s="9">
        <f t="shared" si="29"/>
        <v>1.1519393583518229</v>
      </c>
      <c r="Q210" s="4">
        <f>_xlfn.RANK.EQ(P210,$P$2:$P$1001,1)+COUNTIF($P$2:P210,P210)-1</f>
        <v>719</v>
      </c>
      <c r="R210" s="4" t="str">
        <f>IF(Q210&lt;=Summary!$B$20,"Front","Back")</f>
        <v>Back</v>
      </c>
      <c r="S210" s="9">
        <f t="shared" si="30"/>
        <v>0</v>
      </c>
      <c r="T210" s="9">
        <f t="shared" si="31"/>
        <v>9.8068709999999992</v>
      </c>
    </row>
    <row r="211" spans="1:20" x14ac:dyDescent="0.2">
      <c r="A211" s="4">
        <v>210</v>
      </c>
      <c r="B211" s="4" t="s">
        <v>24</v>
      </c>
      <c r="C211" s="9">
        <v>9.8283889999999996</v>
      </c>
      <c r="D211" s="9">
        <v>8.136139</v>
      </c>
      <c r="E211" s="9">
        <f t="shared" si="24"/>
        <v>0.8278202053256134</v>
      </c>
      <c r="F211" s="4">
        <f>_xlfn.RANK.EQ(E211,$E$2:$E$1001,1)+COUNTIF($E$2:E211,E211)-1</f>
        <v>190</v>
      </c>
      <c r="G211" s="4" t="str">
        <f>IF(F211&lt;=Summary!$B$2,"Front","Back")</f>
        <v>Front</v>
      </c>
      <c r="H211" s="4">
        <v>125</v>
      </c>
      <c r="I211" s="4" t="str">
        <f>IF(H211&lt;=Summary!$B$2,"Front","Back")</f>
        <v>Front</v>
      </c>
      <c r="J211" s="9">
        <f t="shared" si="25"/>
        <v>9.8283889999999996</v>
      </c>
      <c r="K211" s="9">
        <f t="shared" si="26"/>
        <v>0</v>
      </c>
      <c r="L211" s="9">
        <f t="shared" si="27"/>
        <v>9.8283889999999996</v>
      </c>
      <c r="M211" s="9">
        <f t="shared" si="28"/>
        <v>0</v>
      </c>
      <c r="N211" s="9">
        <v>9.6790380000000003</v>
      </c>
      <c r="O211" s="9">
        <v>8.2854899999999994</v>
      </c>
      <c r="P211" s="9">
        <f t="shared" si="29"/>
        <v>0.85602412140545359</v>
      </c>
      <c r="Q211" s="4">
        <f>_xlfn.RANK.EQ(P211,$P$2:$P$1001,1)+COUNTIF($P$2:P211,P211)-1</f>
        <v>228</v>
      </c>
      <c r="R211" s="4" t="str">
        <f>IF(Q211&lt;=Summary!$B$20,"Front","Back")</f>
        <v>Front</v>
      </c>
      <c r="S211" s="9">
        <f t="shared" si="30"/>
        <v>9.6790380000000003</v>
      </c>
      <c r="T211" s="9">
        <f t="shared" si="31"/>
        <v>0</v>
      </c>
    </row>
    <row r="212" spans="1:20" x14ac:dyDescent="0.2">
      <c r="A212" s="4">
        <v>211</v>
      </c>
      <c r="B212" s="4" t="s">
        <v>24</v>
      </c>
      <c r="C212" s="9">
        <v>8.9073539999999998</v>
      </c>
      <c r="D212" s="9">
        <v>10.119338000000001</v>
      </c>
      <c r="E212" s="9">
        <f t="shared" si="24"/>
        <v>1.1360655476362567</v>
      </c>
      <c r="F212" s="4">
        <f>_xlfn.RANK.EQ(E212,$E$2:$E$1001,1)+COUNTIF($E$2:E212,E212)-1</f>
        <v>700</v>
      </c>
      <c r="G212" s="4" t="str">
        <f>IF(F212&lt;=Summary!$B$2,"Front","Back")</f>
        <v>Back</v>
      </c>
      <c r="H212" s="4">
        <v>651</v>
      </c>
      <c r="I212" s="4" t="str">
        <f>IF(H212&lt;=Summary!$B$2,"Front","Back")</f>
        <v>Back</v>
      </c>
      <c r="J212" s="9">
        <f t="shared" si="25"/>
        <v>0</v>
      </c>
      <c r="K212" s="9">
        <f t="shared" si="26"/>
        <v>10.119338000000001</v>
      </c>
      <c r="L212" s="9">
        <f t="shared" si="27"/>
        <v>0</v>
      </c>
      <c r="M212" s="9">
        <f t="shared" si="28"/>
        <v>10.119338000000001</v>
      </c>
      <c r="N212" s="9">
        <v>8.7580030000000004</v>
      </c>
      <c r="O212" s="9">
        <v>10.268689</v>
      </c>
      <c r="P212" s="9">
        <f t="shared" si="29"/>
        <v>1.1724920624028103</v>
      </c>
      <c r="Q212" s="4">
        <f>_xlfn.RANK.EQ(P212,$P$2:$P$1001,1)+COUNTIF($P$2:P212,P212)-1</f>
        <v>750</v>
      </c>
      <c r="R212" s="4" t="str">
        <f>IF(Q212&lt;=Summary!$B$20,"Front","Back")</f>
        <v>Back</v>
      </c>
      <c r="S212" s="9">
        <f t="shared" si="30"/>
        <v>0</v>
      </c>
      <c r="T212" s="9">
        <f t="shared" si="31"/>
        <v>10.268689</v>
      </c>
    </row>
    <row r="213" spans="1:20" x14ac:dyDescent="0.2">
      <c r="A213" s="4">
        <v>212</v>
      </c>
      <c r="B213" s="4" t="s">
        <v>24</v>
      </c>
      <c r="C213" s="9">
        <v>9.1882260000000002</v>
      </c>
      <c r="D213" s="9">
        <v>10.188783000000001</v>
      </c>
      <c r="E213" s="9">
        <f t="shared" si="24"/>
        <v>1.1088955582938427</v>
      </c>
      <c r="F213" s="4">
        <f>_xlfn.RANK.EQ(E213,$E$2:$E$1001,1)+COUNTIF($E$2:E213,E213)-1</f>
        <v>659</v>
      </c>
      <c r="G213" s="4" t="str">
        <f>IF(F213&lt;=Summary!$B$2,"Front","Back")</f>
        <v>Back</v>
      </c>
      <c r="H213" s="4">
        <v>193</v>
      </c>
      <c r="I213" s="4" t="str">
        <f>IF(H213&lt;=Summary!$B$2,"Front","Back")</f>
        <v>Front</v>
      </c>
      <c r="J213" s="9">
        <f t="shared" si="25"/>
        <v>0</v>
      </c>
      <c r="K213" s="9">
        <f t="shared" si="26"/>
        <v>10.188783000000001</v>
      </c>
      <c r="L213" s="9">
        <f t="shared" si="27"/>
        <v>9.1882260000000002</v>
      </c>
      <c r="M213" s="9">
        <f t="shared" si="28"/>
        <v>0</v>
      </c>
      <c r="N213" s="9">
        <v>9.0388750000000009</v>
      </c>
      <c r="O213" s="9">
        <v>10.338134</v>
      </c>
      <c r="P213" s="9">
        <f t="shared" si="29"/>
        <v>1.1437412288586797</v>
      </c>
      <c r="Q213" s="4">
        <f>_xlfn.RANK.EQ(P213,$P$2:$P$1001,1)+COUNTIF($P$2:P213,P213)-1</f>
        <v>710</v>
      </c>
      <c r="R213" s="4" t="str">
        <f>IF(Q213&lt;=Summary!$B$20,"Front","Back")</f>
        <v>Back</v>
      </c>
      <c r="S213" s="9">
        <f t="shared" si="30"/>
        <v>0</v>
      </c>
      <c r="T213" s="9">
        <f t="shared" si="31"/>
        <v>10.338134</v>
      </c>
    </row>
    <row r="214" spans="1:20" x14ac:dyDescent="0.2">
      <c r="A214" s="4">
        <v>213</v>
      </c>
      <c r="B214" s="4" t="s">
        <v>24</v>
      </c>
      <c r="C214" s="9">
        <v>8.9149449999999995</v>
      </c>
      <c r="D214" s="9">
        <v>10.350363</v>
      </c>
      <c r="E214" s="9">
        <f t="shared" si="24"/>
        <v>1.1610125469085901</v>
      </c>
      <c r="F214" s="4">
        <f>_xlfn.RANK.EQ(E214,$E$2:$E$1001,1)+COUNTIF($E$2:E214,E214)-1</f>
        <v>734</v>
      </c>
      <c r="G214" s="4" t="str">
        <f>IF(F214&lt;=Summary!$B$2,"Front","Back")</f>
        <v>Back</v>
      </c>
      <c r="H214" s="4">
        <v>160</v>
      </c>
      <c r="I214" s="4" t="str">
        <f>IF(H214&lt;=Summary!$B$2,"Front","Back")</f>
        <v>Front</v>
      </c>
      <c r="J214" s="9">
        <f t="shared" si="25"/>
        <v>0</v>
      </c>
      <c r="K214" s="9">
        <f t="shared" si="26"/>
        <v>10.350363</v>
      </c>
      <c r="L214" s="9">
        <f t="shared" si="27"/>
        <v>8.9149449999999995</v>
      </c>
      <c r="M214" s="9">
        <f t="shared" si="28"/>
        <v>0</v>
      </c>
      <c r="N214" s="9">
        <v>8.7655940000000001</v>
      </c>
      <c r="O214" s="9">
        <v>10.499714000000001</v>
      </c>
      <c r="P214" s="9">
        <f t="shared" si="29"/>
        <v>1.1978325713009297</v>
      </c>
      <c r="Q214" s="4">
        <f>_xlfn.RANK.EQ(P214,$P$2:$P$1001,1)+COUNTIF($P$2:P214,P214)-1</f>
        <v>782</v>
      </c>
      <c r="R214" s="4" t="str">
        <f>IF(Q214&lt;=Summary!$B$20,"Front","Back")</f>
        <v>Back</v>
      </c>
      <c r="S214" s="9">
        <f t="shared" si="30"/>
        <v>0</v>
      </c>
      <c r="T214" s="9">
        <f t="shared" si="31"/>
        <v>10.499714000000001</v>
      </c>
    </row>
    <row r="215" spans="1:20" x14ac:dyDescent="0.2">
      <c r="A215" s="4">
        <v>214</v>
      </c>
      <c r="B215" s="4" t="s">
        <v>24</v>
      </c>
      <c r="C215" s="9">
        <v>8.7389229999999998</v>
      </c>
      <c r="D215" s="9">
        <v>9.0227509999999995</v>
      </c>
      <c r="E215" s="9">
        <f t="shared" si="24"/>
        <v>1.0324786017682042</v>
      </c>
      <c r="F215" s="4">
        <f>_xlfn.RANK.EQ(E215,$E$2:$E$1001,1)+COUNTIF($E$2:E215,E215)-1</f>
        <v>548</v>
      </c>
      <c r="G215" s="4" t="str">
        <f>IF(F215&lt;=Summary!$B$2,"Front","Back")</f>
        <v>Back</v>
      </c>
      <c r="H215" s="4">
        <v>6</v>
      </c>
      <c r="I215" s="4" t="str">
        <f>IF(H215&lt;=Summary!$B$2,"Front","Back")</f>
        <v>Front</v>
      </c>
      <c r="J215" s="9">
        <f t="shared" si="25"/>
        <v>0</v>
      </c>
      <c r="K215" s="9">
        <f t="shared" si="26"/>
        <v>9.0227509999999995</v>
      </c>
      <c r="L215" s="9">
        <f t="shared" si="27"/>
        <v>8.7389229999999998</v>
      </c>
      <c r="M215" s="9">
        <f t="shared" si="28"/>
        <v>0</v>
      </c>
      <c r="N215" s="9">
        <v>8.5895720000000004</v>
      </c>
      <c r="O215" s="9">
        <v>9.1721020000000006</v>
      </c>
      <c r="P215" s="9">
        <f t="shared" si="29"/>
        <v>1.0678182801191958</v>
      </c>
      <c r="Q215" s="4">
        <f>_xlfn.RANK.EQ(P215,$P$2:$P$1001,1)+COUNTIF($P$2:P215,P215)-1</f>
        <v>609</v>
      </c>
      <c r="R215" s="4" t="str">
        <f>IF(Q215&lt;=Summary!$B$20,"Front","Back")</f>
        <v>Back</v>
      </c>
      <c r="S215" s="9">
        <f t="shared" si="30"/>
        <v>0</v>
      </c>
      <c r="T215" s="9">
        <f t="shared" si="31"/>
        <v>9.1721020000000006</v>
      </c>
    </row>
    <row r="216" spans="1:20" x14ac:dyDescent="0.2">
      <c r="A216" s="4">
        <v>215</v>
      </c>
      <c r="B216" s="4" t="s">
        <v>24</v>
      </c>
      <c r="C216" s="9">
        <v>9.6899390000000007</v>
      </c>
      <c r="D216" s="9">
        <v>10.271939</v>
      </c>
      <c r="E216" s="9">
        <f t="shared" si="24"/>
        <v>1.060062297605795</v>
      </c>
      <c r="F216" s="4">
        <f>_xlfn.RANK.EQ(E216,$E$2:$E$1001,1)+COUNTIF($E$2:E216,E216)-1</f>
        <v>595</v>
      </c>
      <c r="G216" s="4" t="str">
        <f>IF(F216&lt;=Summary!$B$2,"Front","Back")</f>
        <v>Back</v>
      </c>
      <c r="H216" s="4">
        <v>966</v>
      </c>
      <c r="I216" s="4" t="str">
        <f>IF(H216&lt;=Summary!$B$2,"Front","Back")</f>
        <v>Back</v>
      </c>
      <c r="J216" s="9">
        <f t="shared" si="25"/>
        <v>0</v>
      </c>
      <c r="K216" s="9">
        <f t="shared" si="26"/>
        <v>10.271939</v>
      </c>
      <c r="L216" s="9">
        <f t="shared" si="27"/>
        <v>0</v>
      </c>
      <c r="M216" s="9">
        <f t="shared" si="28"/>
        <v>10.271939</v>
      </c>
      <c r="N216" s="9">
        <v>9.5405879999999996</v>
      </c>
      <c r="O216" s="9">
        <v>10.421290000000001</v>
      </c>
      <c r="P216" s="9">
        <f t="shared" si="29"/>
        <v>1.0923110818746185</v>
      </c>
      <c r="Q216" s="4">
        <f>_xlfn.RANK.EQ(P216,$P$2:$P$1001,1)+COUNTIF($P$2:P216,P216)-1</f>
        <v>653</v>
      </c>
      <c r="R216" s="4" t="str">
        <f>IF(Q216&lt;=Summary!$B$20,"Front","Back")</f>
        <v>Back</v>
      </c>
      <c r="S216" s="9">
        <f t="shared" si="30"/>
        <v>0</v>
      </c>
      <c r="T216" s="9">
        <f t="shared" si="31"/>
        <v>10.421290000000001</v>
      </c>
    </row>
    <row r="217" spans="1:20" x14ac:dyDescent="0.2">
      <c r="A217" s="4">
        <v>216</v>
      </c>
      <c r="B217" s="4" t="s">
        <v>24</v>
      </c>
      <c r="C217" s="9">
        <v>7.4445560000000004</v>
      </c>
      <c r="D217" s="9">
        <v>10.3809</v>
      </c>
      <c r="E217" s="9">
        <f t="shared" si="24"/>
        <v>1.394428358118335</v>
      </c>
      <c r="F217" s="4">
        <f>_xlfn.RANK.EQ(E217,$E$2:$E$1001,1)+COUNTIF($E$2:E217,E217)-1</f>
        <v>924</v>
      </c>
      <c r="G217" s="4" t="str">
        <f>IF(F217&lt;=Summary!$B$2,"Front","Back")</f>
        <v>Back</v>
      </c>
      <c r="H217" s="4">
        <v>829</v>
      </c>
      <c r="I217" s="4" t="str">
        <f>IF(H217&lt;=Summary!$B$2,"Front","Back")</f>
        <v>Back</v>
      </c>
      <c r="J217" s="9">
        <f t="shared" si="25"/>
        <v>0</v>
      </c>
      <c r="K217" s="9">
        <f t="shared" si="26"/>
        <v>10.3809</v>
      </c>
      <c r="L217" s="9">
        <f t="shared" si="27"/>
        <v>0</v>
      </c>
      <c r="M217" s="9">
        <f t="shared" si="28"/>
        <v>10.3809</v>
      </c>
      <c r="N217" s="9">
        <v>7.2952050000000002</v>
      </c>
      <c r="O217" s="9">
        <v>10.530251</v>
      </c>
      <c r="P217" s="9">
        <f t="shared" si="29"/>
        <v>1.4434482649904972</v>
      </c>
      <c r="Q217" s="4">
        <f>_xlfn.RANK.EQ(P217,$P$2:$P$1001,1)+COUNTIF($P$2:P217,P217)-1</f>
        <v>948</v>
      </c>
      <c r="R217" s="4" t="str">
        <f>IF(Q217&lt;=Summary!$B$20,"Front","Back")</f>
        <v>Back</v>
      </c>
      <c r="S217" s="9">
        <f t="shared" si="30"/>
        <v>0</v>
      </c>
      <c r="T217" s="9">
        <f t="shared" si="31"/>
        <v>10.530251</v>
      </c>
    </row>
    <row r="218" spans="1:20" x14ac:dyDescent="0.2">
      <c r="A218" s="4">
        <v>217</v>
      </c>
      <c r="B218" s="4" t="s">
        <v>24</v>
      </c>
      <c r="C218" s="9">
        <v>9.8463770000000004</v>
      </c>
      <c r="D218" s="9">
        <v>8.6258800000000004</v>
      </c>
      <c r="E218" s="9">
        <f t="shared" si="24"/>
        <v>0.87604608273682794</v>
      </c>
      <c r="F218" s="4">
        <f>_xlfn.RANK.EQ(E218,$E$2:$E$1001,1)+COUNTIF($E$2:E218,E218)-1</f>
        <v>264</v>
      </c>
      <c r="G218" s="4" t="str">
        <f>IF(F218&lt;=Summary!$B$2,"Front","Back")</f>
        <v>Front</v>
      </c>
      <c r="H218" s="4">
        <v>981</v>
      </c>
      <c r="I218" s="4" t="str">
        <f>IF(H218&lt;=Summary!$B$2,"Front","Back")</f>
        <v>Back</v>
      </c>
      <c r="J218" s="9">
        <f t="shared" si="25"/>
        <v>9.8463770000000004</v>
      </c>
      <c r="K218" s="9">
        <f t="shared" si="26"/>
        <v>0</v>
      </c>
      <c r="L218" s="9">
        <f t="shared" si="27"/>
        <v>0</v>
      </c>
      <c r="M218" s="9">
        <f t="shared" si="28"/>
        <v>8.6258800000000004</v>
      </c>
      <c r="N218" s="9">
        <v>9.6970259999999993</v>
      </c>
      <c r="O218" s="9">
        <v>8.7752309999999998</v>
      </c>
      <c r="P218" s="9">
        <f t="shared" si="29"/>
        <v>0.90494044256455541</v>
      </c>
      <c r="Q218" s="4">
        <f>_xlfn.RANK.EQ(P218,$P$2:$P$1001,1)+COUNTIF($P$2:P218,P218)-1</f>
        <v>313</v>
      </c>
      <c r="R218" s="4" t="str">
        <f>IF(Q218&lt;=Summary!$B$20,"Front","Back")</f>
        <v>Front</v>
      </c>
      <c r="S218" s="9">
        <f t="shared" si="30"/>
        <v>9.6970259999999993</v>
      </c>
      <c r="T218" s="9">
        <f t="shared" si="31"/>
        <v>0</v>
      </c>
    </row>
    <row r="219" spans="1:20" x14ac:dyDescent="0.2">
      <c r="A219" s="4">
        <v>218</v>
      </c>
      <c r="B219" s="4" t="s">
        <v>24</v>
      </c>
      <c r="C219" s="9">
        <v>12.384460000000001</v>
      </c>
      <c r="D219" s="9">
        <v>6.5100059999999997</v>
      </c>
      <c r="E219" s="9">
        <f t="shared" si="24"/>
        <v>0.52565925361299559</v>
      </c>
      <c r="F219" s="4">
        <f>_xlfn.RANK.EQ(E219,$E$2:$E$1001,1)+COUNTIF($E$2:E219,E219)-1</f>
        <v>4</v>
      </c>
      <c r="G219" s="4" t="str">
        <f>IF(F219&lt;=Summary!$B$2,"Front","Back")</f>
        <v>Front</v>
      </c>
      <c r="H219" s="4">
        <v>315</v>
      </c>
      <c r="I219" s="4" t="str">
        <f>IF(H219&lt;=Summary!$B$2,"Front","Back")</f>
        <v>Front</v>
      </c>
      <c r="J219" s="9">
        <f t="shared" si="25"/>
        <v>12.384460000000001</v>
      </c>
      <c r="K219" s="9">
        <f t="shared" si="26"/>
        <v>0</v>
      </c>
      <c r="L219" s="9">
        <f t="shared" si="27"/>
        <v>12.384460000000001</v>
      </c>
      <c r="M219" s="9">
        <f t="shared" si="28"/>
        <v>0</v>
      </c>
      <c r="N219" s="9">
        <v>12.235109</v>
      </c>
      <c r="O219" s="9">
        <v>6.659357</v>
      </c>
      <c r="P219" s="9">
        <f t="shared" si="29"/>
        <v>0.54428260508345294</v>
      </c>
      <c r="Q219" s="4">
        <f>_xlfn.RANK.EQ(P219,$P$2:$P$1001,1)+COUNTIF($P$2:P219,P219)-1</f>
        <v>4</v>
      </c>
      <c r="R219" s="4" t="str">
        <f>IF(Q219&lt;=Summary!$B$20,"Front","Back")</f>
        <v>Front</v>
      </c>
      <c r="S219" s="9">
        <f t="shared" si="30"/>
        <v>12.235109</v>
      </c>
      <c r="T219" s="9">
        <f t="shared" si="31"/>
        <v>0</v>
      </c>
    </row>
    <row r="220" spans="1:20" x14ac:dyDescent="0.2">
      <c r="A220" s="4">
        <v>219</v>
      </c>
      <c r="B220" s="4" t="s">
        <v>24</v>
      </c>
      <c r="C220" s="9">
        <v>11.039472</v>
      </c>
      <c r="D220" s="9">
        <v>11.202662999999999</v>
      </c>
      <c r="E220" s="9">
        <f t="shared" si="24"/>
        <v>1.0147825004674136</v>
      </c>
      <c r="F220" s="4">
        <f>_xlfn.RANK.EQ(E220,$E$2:$E$1001,1)+COUNTIF($E$2:E220,E220)-1</f>
        <v>529</v>
      </c>
      <c r="G220" s="4" t="str">
        <f>IF(F220&lt;=Summary!$B$2,"Front","Back")</f>
        <v>Back</v>
      </c>
      <c r="H220" s="4">
        <v>513</v>
      </c>
      <c r="I220" s="4" t="str">
        <f>IF(H220&lt;=Summary!$B$2,"Front","Back")</f>
        <v>Back</v>
      </c>
      <c r="J220" s="9">
        <f t="shared" si="25"/>
        <v>0</v>
      </c>
      <c r="K220" s="9">
        <f t="shared" si="26"/>
        <v>11.202662999999999</v>
      </c>
      <c r="L220" s="9">
        <f t="shared" si="27"/>
        <v>0</v>
      </c>
      <c r="M220" s="9">
        <f t="shared" si="28"/>
        <v>11.202662999999999</v>
      </c>
      <c r="N220" s="9">
        <v>10.890121000000001</v>
      </c>
      <c r="O220" s="9">
        <v>11.352014</v>
      </c>
      <c r="P220" s="9">
        <f t="shared" si="29"/>
        <v>1.0424139456301724</v>
      </c>
      <c r="Q220" s="4">
        <f>_xlfn.RANK.EQ(P220,$P$2:$P$1001,1)+COUNTIF($P$2:P220,P220)-1</f>
        <v>573</v>
      </c>
      <c r="R220" s="4" t="str">
        <f>IF(Q220&lt;=Summary!$B$20,"Front","Back")</f>
        <v>Back</v>
      </c>
      <c r="S220" s="9">
        <f t="shared" si="30"/>
        <v>0</v>
      </c>
      <c r="T220" s="9">
        <f t="shared" si="31"/>
        <v>11.352014</v>
      </c>
    </row>
    <row r="221" spans="1:20" x14ac:dyDescent="0.2">
      <c r="A221" s="4">
        <v>220</v>
      </c>
      <c r="B221" s="4" t="s">
        <v>24</v>
      </c>
      <c r="C221" s="9">
        <v>9.644895</v>
      </c>
      <c r="D221" s="9">
        <v>10.360379999999999</v>
      </c>
      <c r="E221" s="9">
        <f t="shared" si="24"/>
        <v>1.074182767152986</v>
      </c>
      <c r="F221" s="4">
        <f>_xlfn.RANK.EQ(E221,$E$2:$E$1001,1)+COUNTIF($E$2:E221,E221)-1</f>
        <v>617</v>
      </c>
      <c r="G221" s="4" t="str">
        <f>IF(F221&lt;=Summary!$B$2,"Front","Back")</f>
        <v>Back</v>
      </c>
      <c r="H221" s="4">
        <v>486</v>
      </c>
      <c r="I221" s="4" t="str">
        <f>IF(H221&lt;=Summary!$B$2,"Front","Back")</f>
        <v>Front</v>
      </c>
      <c r="J221" s="9">
        <f t="shared" si="25"/>
        <v>0</v>
      </c>
      <c r="K221" s="9">
        <f t="shared" si="26"/>
        <v>10.360379999999999</v>
      </c>
      <c r="L221" s="9">
        <f t="shared" si="27"/>
        <v>9.644895</v>
      </c>
      <c r="M221" s="9">
        <f t="shared" si="28"/>
        <v>0</v>
      </c>
      <c r="N221" s="9">
        <v>9.4955440000000007</v>
      </c>
      <c r="O221" s="9">
        <v>10.509731</v>
      </c>
      <c r="P221" s="9">
        <f t="shared" si="29"/>
        <v>1.1068066242439611</v>
      </c>
      <c r="Q221" s="4">
        <f>_xlfn.RANK.EQ(P221,$P$2:$P$1001,1)+COUNTIF($P$2:P221,P221)-1</f>
        <v>668</v>
      </c>
      <c r="R221" s="4" t="str">
        <f>IF(Q221&lt;=Summary!$B$20,"Front","Back")</f>
        <v>Back</v>
      </c>
      <c r="S221" s="9">
        <f t="shared" si="30"/>
        <v>0</v>
      </c>
      <c r="T221" s="9">
        <f t="shared" si="31"/>
        <v>10.509731</v>
      </c>
    </row>
    <row r="222" spans="1:20" x14ac:dyDescent="0.2">
      <c r="A222" s="4">
        <v>221</v>
      </c>
      <c r="B222" s="4" t="s">
        <v>24</v>
      </c>
      <c r="C222" s="9">
        <v>12.928584000000001</v>
      </c>
      <c r="D222" s="9">
        <v>9.5198180000000008</v>
      </c>
      <c r="E222" s="9">
        <f t="shared" si="24"/>
        <v>0.73633879781420764</v>
      </c>
      <c r="F222" s="4">
        <f>_xlfn.RANK.EQ(E222,$E$2:$E$1001,1)+COUNTIF($E$2:E222,E222)-1</f>
        <v>87</v>
      </c>
      <c r="G222" s="4" t="str">
        <f>IF(F222&lt;=Summary!$B$2,"Front","Back")</f>
        <v>Front</v>
      </c>
      <c r="H222" s="4">
        <v>227</v>
      </c>
      <c r="I222" s="4" t="str">
        <f>IF(H222&lt;=Summary!$B$2,"Front","Back")</f>
        <v>Front</v>
      </c>
      <c r="J222" s="9">
        <f t="shared" si="25"/>
        <v>12.928584000000001</v>
      </c>
      <c r="K222" s="9">
        <f t="shared" si="26"/>
        <v>0</v>
      </c>
      <c r="L222" s="9">
        <f t="shared" si="27"/>
        <v>12.928584000000001</v>
      </c>
      <c r="M222" s="9">
        <f t="shared" si="28"/>
        <v>0</v>
      </c>
      <c r="N222" s="9">
        <v>12.779233</v>
      </c>
      <c r="O222" s="9">
        <v>9.6691690000000001</v>
      </c>
      <c r="P222" s="9">
        <f t="shared" si="29"/>
        <v>0.75663140346529412</v>
      </c>
      <c r="Q222" s="4">
        <f>_xlfn.RANK.EQ(P222,$P$2:$P$1001,1)+COUNTIF($P$2:P222,P222)-1</f>
        <v>102</v>
      </c>
      <c r="R222" s="4" t="str">
        <f>IF(Q222&lt;=Summary!$B$20,"Front","Back")</f>
        <v>Front</v>
      </c>
      <c r="S222" s="9">
        <f t="shared" si="30"/>
        <v>12.779233</v>
      </c>
      <c r="T222" s="9">
        <f t="shared" si="31"/>
        <v>0</v>
      </c>
    </row>
    <row r="223" spans="1:20" x14ac:dyDescent="0.2">
      <c r="A223" s="4">
        <v>222</v>
      </c>
      <c r="B223" s="4" t="s">
        <v>24</v>
      </c>
      <c r="C223" s="9">
        <v>9.4487260000000006</v>
      </c>
      <c r="D223" s="9">
        <v>9.8274109999999997</v>
      </c>
      <c r="E223" s="9">
        <f t="shared" si="24"/>
        <v>1.0400778898657872</v>
      </c>
      <c r="F223" s="4">
        <f>_xlfn.RANK.EQ(E223,$E$2:$E$1001,1)+COUNTIF($E$2:E223,E223)-1</f>
        <v>559</v>
      </c>
      <c r="G223" s="4" t="str">
        <f>IF(F223&lt;=Summary!$B$2,"Front","Back")</f>
        <v>Back</v>
      </c>
      <c r="H223" s="4">
        <v>476</v>
      </c>
      <c r="I223" s="4" t="str">
        <f>IF(H223&lt;=Summary!$B$2,"Front","Back")</f>
        <v>Front</v>
      </c>
      <c r="J223" s="9">
        <f t="shared" si="25"/>
        <v>0</v>
      </c>
      <c r="K223" s="9">
        <f t="shared" si="26"/>
        <v>9.8274109999999997</v>
      </c>
      <c r="L223" s="9">
        <f t="shared" si="27"/>
        <v>9.4487260000000006</v>
      </c>
      <c r="M223" s="9">
        <f t="shared" si="28"/>
        <v>0</v>
      </c>
      <c r="N223" s="9">
        <v>9.2993749999999995</v>
      </c>
      <c r="O223" s="9">
        <v>9.9767620000000008</v>
      </c>
      <c r="P223" s="9">
        <f t="shared" si="29"/>
        <v>1.0728422071375765</v>
      </c>
      <c r="Q223" s="4">
        <f>_xlfn.RANK.EQ(P223,$P$2:$P$1001,1)+COUNTIF($P$2:P223,P223)-1</f>
        <v>617</v>
      </c>
      <c r="R223" s="4" t="str">
        <f>IF(Q223&lt;=Summary!$B$20,"Front","Back")</f>
        <v>Back</v>
      </c>
      <c r="S223" s="9">
        <f t="shared" si="30"/>
        <v>0</v>
      </c>
      <c r="T223" s="9">
        <f t="shared" si="31"/>
        <v>9.9767620000000008</v>
      </c>
    </row>
    <row r="224" spans="1:20" x14ac:dyDescent="0.2">
      <c r="A224" s="4">
        <v>223</v>
      </c>
      <c r="B224" s="4" t="s">
        <v>24</v>
      </c>
      <c r="C224" s="9">
        <v>11.043074000000001</v>
      </c>
      <c r="D224" s="9">
        <v>7.6055679999999999</v>
      </c>
      <c r="E224" s="9">
        <f t="shared" si="24"/>
        <v>0.68871837678530445</v>
      </c>
      <c r="F224" s="4">
        <f>_xlfn.RANK.EQ(E224,$E$2:$E$1001,1)+COUNTIF($E$2:E224,E224)-1</f>
        <v>50</v>
      </c>
      <c r="G224" s="4" t="str">
        <f>IF(F224&lt;=Summary!$B$2,"Front","Back")</f>
        <v>Front</v>
      </c>
      <c r="H224" s="4">
        <v>351</v>
      </c>
      <c r="I224" s="4" t="str">
        <f>IF(H224&lt;=Summary!$B$2,"Front","Back")</f>
        <v>Front</v>
      </c>
      <c r="J224" s="9">
        <f t="shared" si="25"/>
        <v>11.043074000000001</v>
      </c>
      <c r="K224" s="9">
        <f t="shared" si="26"/>
        <v>0</v>
      </c>
      <c r="L224" s="9">
        <f t="shared" si="27"/>
        <v>11.043074000000001</v>
      </c>
      <c r="M224" s="9">
        <f t="shared" si="28"/>
        <v>0</v>
      </c>
      <c r="N224" s="9">
        <v>10.893723</v>
      </c>
      <c r="O224" s="9">
        <v>7.7549190000000001</v>
      </c>
      <c r="P224" s="9">
        <f t="shared" si="29"/>
        <v>0.71187040463577056</v>
      </c>
      <c r="Q224" s="4">
        <f>_xlfn.RANK.EQ(P224,$P$2:$P$1001,1)+COUNTIF($P$2:P224,P224)-1</f>
        <v>65</v>
      </c>
      <c r="R224" s="4" t="str">
        <f>IF(Q224&lt;=Summary!$B$20,"Front","Back")</f>
        <v>Front</v>
      </c>
      <c r="S224" s="9">
        <f t="shared" si="30"/>
        <v>10.893723</v>
      </c>
      <c r="T224" s="9">
        <f t="shared" si="31"/>
        <v>0</v>
      </c>
    </row>
    <row r="225" spans="1:20" x14ac:dyDescent="0.2">
      <c r="A225" s="4">
        <v>224</v>
      </c>
      <c r="B225" s="4" t="s">
        <v>24</v>
      </c>
      <c r="C225" s="9">
        <v>9.5963589999999996</v>
      </c>
      <c r="D225" s="9">
        <v>11.356172000000001</v>
      </c>
      <c r="E225" s="9">
        <f t="shared" si="24"/>
        <v>1.1833834061439346</v>
      </c>
      <c r="F225" s="4">
        <f>_xlfn.RANK.EQ(E225,$E$2:$E$1001,1)+COUNTIF($E$2:E225,E225)-1</f>
        <v>769</v>
      </c>
      <c r="G225" s="4" t="str">
        <f>IF(F225&lt;=Summary!$B$2,"Front","Back")</f>
        <v>Back</v>
      </c>
      <c r="H225" s="4">
        <v>957</v>
      </c>
      <c r="I225" s="4" t="str">
        <f>IF(H225&lt;=Summary!$B$2,"Front","Back")</f>
        <v>Back</v>
      </c>
      <c r="J225" s="9">
        <f t="shared" si="25"/>
        <v>0</v>
      </c>
      <c r="K225" s="9">
        <f t="shared" si="26"/>
        <v>11.356172000000001</v>
      </c>
      <c r="L225" s="9">
        <f t="shared" si="27"/>
        <v>0</v>
      </c>
      <c r="M225" s="9">
        <f t="shared" si="28"/>
        <v>11.356172000000001</v>
      </c>
      <c r="N225" s="9">
        <v>9.4470080000000003</v>
      </c>
      <c r="O225" s="9">
        <v>11.505523</v>
      </c>
      <c r="P225" s="9">
        <f t="shared" si="29"/>
        <v>1.2179012656705699</v>
      </c>
      <c r="Q225" s="4">
        <f>_xlfn.RANK.EQ(P225,$P$2:$P$1001,1)+COUNTIF($P$2:P225,P225)-1</f>
        <v>812</v>
      </c>
      <c r="R225" s="4" t="str">
        <f>IF(Q225&lt;=Summary!$B$20,"Front","Back")</f>
        <v>Back</v>
      </c>
      <c r="S225" s="9">
        <f t="shared" si="30"/>
        <v>0</v>
      </c>
      <c r="T225" s="9">
        <f t="shared" si="31"/>
        <v>11.505523</v>
      </c>
    </row>
    <row r="226" spans="1:20" x14ac:dyDescent="0.2">
      <c r="A226" s="4">
        <v>225</v>
      </c>
      <c r="B226" s="4" t="s">
        <v>24</v>
      </c>
      <c r="C226" s="9">
        <v>7.1321380000000003</v>
      </c>
      <c r="D226" s="9">
        <v>10.515670999999999</v>
      </c>
      <c r="E226" s="9">
        <f t="shared" si="24"/>
        <v>1.4744065524250931</v>
      </c>
      <c r="F226" s="4">
        <f>_xlfn.RANK.EQ(E226,$E$2:$E$1001,1)+COUNTIF($E$2:E226,E226)-1</f>
        <v>956</v>
      </c>
      <c r="G226" s="4" t="str">
        <f>IF(F226&lt;=Summary!$B$2,"Front","Back")</f>
        <v>Back</v>
      </c>
      <c r="H226" s="4">
        <v>214</v>
      </c>
      <c r="I226" s="4" t="str">
        <f>IF(H226&lt;=Summary!$B$2,"Front","Back")</f>
        <v>Front</v>
      </c>
      <c r="J226" s="9">
        <f t="shared" si="25"/>
        <v>0</v>
      </c>
      <c r="K226" s="9">
        <f t="shared" si="26"/>
        <v>10.515670999999999</v>
      </c>
      <c r="L226" s="9">
        <f t="shared" si="27"/>
        <v>7.1321380000000003</v>
      </c>
      <c r="M226" s="9">
        <f t="shared" si="28"/>
        <v>0</v>
      </c>
      <c r="N226" s="9">
        <v>6.9827870000000001</v>
      </c>
      <c r="O226" s="9">
        <v>10.665022</v>
      </c>
      <c r="P226" s="9">
        <f t="shared" si="29"/>
        <v>1.5273302765786785</v>
      </c>
      <c r="Q226" s="4">
        <f>_xlfn.RANK.EQ(P226,$P$2:$P$1001,1)+COUNTIF($P$2:P226,P226)-1</f>
        <v>968</v>
      </c>
      <c r="R226" s="4" t="str">
        <f>IF(Q226&lt;=Summary!$B$20,"Front","Back")</f>
        <v>Back</v>
      </c>
      <c r="S226" s="9">
        <f t="shared" si="30"/>
        <v>0</v>
      </c>
      <c r="T226" s="9">
        <f t="shared" si="31"/>
        <v>10.665022</v>
      </c>
    </row>
    <row r="227" spans="1:20" x14ac:dyDescent="0.2">
      <c r="A227" s="4">
        <v>226</v>
      </c>
      <c r="B227" s="4" t="s">
        <v>24</v>
      </c>
      <c r="C227" s="9">
        <v>10.969074000000001</v>
      </c>
      <c r="D227" s="9">
        <v>9.2333289999999995</v>
      </c>
      <c r="E227" s="9">
        <f t="shared" si="24"/>
        <v>0.841760115758176</v>
      </c>
      <c r="F227" s="4">
        <f>_xlfn.RANK.EQ(E227,$E$2:$E$1001,1)+COUNTIF($E$2:E227,E227)-1</f>
        <v>210</v>
      </c>
      <c r="G227" s="4" t="str">
        <f>IF(F227&lt;=Summary!$B$2,"Front","Back")</f>
        <v>Front</v>
      </c>
      <c r="H227" s="4">
        <v>38</v>
      </c>
      <c r="I227" s="4" t="str">
        <f>IF(H227&lt;=Summary!$B$2,"Front","Back")</f>
        <v>Front</v>
      </c>
      <c r="J227" s="9">
        <f t="shared" si="25"/>
        <v>10.969074000000001</v>
      </c>
      <c r="K227" s="9">
        <f t="shared" si="26"/>
        <v>0</v>
      </c>
      <c r="L227" s="9">
        <f t="shared" si="27"/>
        <v>10.969074000000001</v>
      </c>
      <c r="M227" s="9">
        <f t="shared" si="28"/>
        <v>0</v>
      </c>
      <c r="N227" s="9">
        <v>10.819723</v>
      </c>
      <c r="O227" s="9">
        <v>9.3826800000000006</v>
      </c>
      <c r="P227" s="9">
        <f t="shared" si="29"/>
        <v>0.86718301383501228</v>
      </c>
      <c r="Q227" s="4">
        <f>_xlfn.RANK.EQ(P227,$P$2:$P$1001,1)+COUNTIF($P$2:P227,P227)-1</f>
        <v>248</v>
      </c>
      <c r="R227" s="4" t="str">
        <f>IF(Q227&lt;=Summary!$B$20,"Front","Back")</f>
        <v>Front</v>
      </c>
      <c r="S227" s="9">
        <f t="shared" si="30"/>
        <v>10.819723</v>
      </c>
      <c r="T227" s="9">
        <f t="shared" si="31"/>
        <v>0</v>
      </c>
    </row>
    <row r="228" spans="1:20" x14ac:dyDescent="0.2">
      <c r="A228" s="4">
        <v>227</v>
      </c>
      <c r="B228" s="4" t="s">
        <v>24</v>
      </c>
      <c r="C228" s="9">
        <v>9.1908089999999998</v>
      </c>
      <c r="D228" s="9">
        <v>9.3910029999999995</v>
      </c>
      <c r="E228" s="9">
        <f t="shared" si="24"/>
        <v>1.0217819780609085</v>
      </c>
      <c r="F228" s="4">
        <f>_xlfn.RANK.EQ(E228,$E$2:$E$1001,1)+COUNTIF($E$2:E228,E228)-1</f>
        <v>538</v>
      </c>
      <c r="G228" s="4" t="str">
        <f>IF(F228&lt;=Summary!$B$2,"Front","Back")</f>
        <v>Back</v>
      </c>
      <c r="H228" s="4">
        <v>818</v>
      </c>
      <c r="I228" s="4" t="str">
        <f>IF(H228&lt;=Summary!$B$2,"Front","Back")</f>
        <v>Back</v>
      </c>
      <c r="J228" s="9">
        <f t="shared" si="25"/>
        <v>0</v>
      </c>
      <c r="K228" s="9">
        <f t="shared" si="26"/>
        <v>9.3910029999999995</v>
      </c>
      <c r="L228" s="9">
        <f t="shared" si="27"/>
        <v>0</v>
      </c>
      <c r="M228" s="9">
        <f t="shared" si="28"/>
        <v>9.3910029999999995</v>
      </c>
      <c r="N228" s="9">
        <v>9.0414580000000004</v>
      </c>
      <c r="O228" s="9">
        <v>9.5403540000000007</v>
      </c>
      <c r="P228" s="9">
        <f t="shared" si="29"/>
        <v>1.0551787112211328</v>
      </c>
      <c r="Q228" s="4">
        <f>_xlfn.RANK.EQ(P228,$P$2:$P$1001,1)+COUNTIF($P$2:P228,P228)-1</f>
        <v>594</v>
      </c>
      <c r="R228" s="4" t="str">
        <f>IF(Q228&lt;=Summary!$B$20,"Front","Back")</f>
        <v>Back</v>
      </c>
      <c r="S228" s="9">
        <f t="shared" si="30"/>
        <v>0</v>
      </c>
      <c r="T228" s="9">
        <f t="shared" si="31"/>
        <v>9.5403540000000007</v>
      </c>
    </row>
    <row r="229" spans="1:20" x14ac:dyDescent="0.2">
      <c r="A229" s="4">
        <v>228</v>
      </c>
      <c r="B229" s="4" t="s">
        <v>24</v>
      </c>
      <c r="C229" s="9">
        <v>10.015777</v>
      </c>
      <c r="D229" s="9">
        <v>11.001348</v>
      </c>
      <c r="E229" s="9">
        <f t="shared" si="24"/>
        <v>1.0984018513990477</v>
      </c>
      <c r="F229" s="4">
        <f>_xlfn.RANK.EQ(E229,$E$2:$E$1001,1)+COUNTIF($E$2:E229,E229)-1</f>
        <v>644</v>
      </c>
      <c r="G229" s="4" t="str">
        <f>IF(F229&lt;=Summary!$B$2,"Front","Back")</f>
        <v>Back</v>
      </c>
      <c r="H229" s="4">
        <v>733</v>
      </c>
      <c r="I229" s="4" t="str">
        <f>IF(H229&lt;=Summary!$B$2,"Front","Back")</f>
        <v>Back</v>
      </c>
      <c r="J229" s="9">
        <f t="shared" si="25"/>
        <v>0</v>
      </c>
      <c r="K229" s="9">
        <f t="shared" si="26"/>
        <v>11.001348</v>
      </c>
      <c r="L229" s="9">
        <f t="shared" si="27"/>
        <v>0</v>
      </c>
      <c r="M229" s="9">
        <f t="shared" si="28"/>
        <v>11.001348</v>
      </c>
      <c r="N229" s="9">
        <v>9.8664260000000006</v>
      </c>
      <c r="O229" s="9">
        <v>11.150698999999999</v>
      </c>
      <c r="P229" s="9">
        <f t="shared" si="29"/>
        <v>1.130165979048543</v>
      </c>
      <c r="Q229" s="4">
        <f>_xlfn.RANK.EQ(P229,$P$2:$P$1001,1)+COUNTIF($P$2:P229,P229)-1</f>
        <v>692</v>
      </c>
      <c r="R229" s="4" t="str">
        <f>IF(Q229&lt;=Summary!$B$20,"Front","Back")</f>
        <v>Back</v>
      </c>
      <c r="S229" s="9">
        <f t="shared" si="30"/>
        <v>0</v>
      </c>
      <c r="T229" s="9">
        <f t="shared" si="31"/>
        <v>11.150698999999999</v>
      </c>
    </row>
    <row r="230" spans="1:20" x14ac:dyDescent="0.2">
      <c r="A230" s="4">
        <v>229</v>
      </c>
      <c r="B230" s="4" t="s">
        <v>24</v>
      </c>
      <c r="C230" s="9">
        <v>9.0243819999999992</v>
      </c>
      <c r="D230" s="9">
        <v>10.762331</v>
      </c>
      <c r="E230" s="9">
        <f t="shared" si="24"/>
        <v>1.192583713765663</v>
      </c>
      <c r="F230" s="4">
        <f>_xlfn.RANK.EQ(E230,$E$2:$E$1001,1)+COUNTIF($E$2:E230,E230)-1</f>
        <v>782</v>
      </c>
      <c r="G230" s="4" t="str">
        <f>IF(F230&lt;=Summary!$B$2,"Front","Back")</f>
        <v>Back</v>
      </c>
      <c r="H230" s="4">
        <v>958</v>
      </c>
      <c r="I230" s="4" t="str">
        <f>IF(H230&lt;=Summary!$B$2,"Front","Back")</f>
        <v>Back</v>
      </c>
      <c r="J230" s="9">
        <f t="shared" si="25"/>
        <v>0</v>
      </c>
      <c r="K230" s="9">
        <f t="shared" si="26"/>
        <v>10.762331</v>
      </c>
      <c r="L230" s="9">
        <f t="shared" si="27"/>
        <v>0</v>
      </c>
      <c r="M230" s="9">
        <f t="shared" si="28"/>
        <v>10.762331</v>
      </c>
      <c r="N230" s="9">
        <v>8.8750309999999999</v>
      </c>
      <c r="O230" s="9">
        <v>10.911682000000001</v>
      </c>
      <c r="P230" s="9">
        <f t="shared" si="29"/>
        <v>1.2294810012494606</v>
      </c>
      <c r="Q230" s="4">
        <f>_xlfn.RANK.EQ(P230,$P$2:$P$1001,1)+COUNTIF($P$2:P230,P230)-1</f>
        <v>827</v>
      </c>
      <c r="R230" s="4" t="str">
        <f>IF(Q230&lt;=Summary!$B$20,"Front","Back")</f>
        <v>Back</v>
      </c>
      <c r="S230" s="9">
        <f t="shared" si="30"/>
        <v>0</v>
      </c>
      <c r="T230" s="9">
        <f t="shared" si="31"/>
        <v>10.911682000000001</v>
      </c>
    </row>
    <row r="231" spans="1:20" x14ac:dyDescent="0.2">
      <c r="A231" s="4">
        <v>230</v>
      </c>
      <c r="B231" s="4" t="s">
        <v>24</v>
      </c>
      <c r="C231" s="9">
        <v>10.422022999999999</v>
      </c>
      <c r="D231" s="9">
        <v>10.355326</v>
      </c>
      <c r="E231" s="9">
        <f t="shared" si="24"/>
        <v>0.99360037873645068</v>
      </c>
      <c r="F231" s="4">
        <f>_xlfn.RANK.EQ(E231,$E$2:$E$1001,1)+COUNTIF($E$2:E231,E231)-1</f>
        <v>490</v>
      </c>
      <c r="G231" s="4" t="str">
        <f>IF(F231&lt;=Summary!$B$2,"Front","Back")</f>
        <v>Front</v>
      </c>
      <c r="H231" s="4">
        <v>475</v>
      </c>
      <c r="I231" s="4" t="str">
        <f>IF(H231&lt;=Summary!$B$2,"Front","Back")</f>
        <v>Front</v>
      </c>
      <c r="J231" s="9">
        <f t="shared" si="25"/>
        <v>10.422022999999999</v>
      </c>
      <c r="K231" s="9">
        <f t="shared" si="26"/>
        <v>0</v>
      </c>
      <c r="L231" s="9">
        <f t="shared" si="27"/>
        <v>10.422022999999999</v>
      </c>
      <c r="M231" s="9">
        <f t="shared" si="28"/>
        <v>0</v>
      </c>
      <c r="N231" s="9">
        <v>10.272672</v>
      </c>
      <c r="O231" s="9">
        <v>10.504676999999999</v>
      </c>
      <c r="P231" s="9">
        <f t="shared" si="29"/>
        <v>1.0225846790396889</v>
      </c>
      <c r="Q231" s="4">
        <f>_xlfn.RANK.EQ(P231,$P$2:$P$1001,1)+COUNTIF($P$2:P231,P231)-1</f>
        <v>538</v>
      </c>
      <c r="R231" s="4" t="str">
        <f>IF(Q231&lt;=Summary!$B$20,"Front","Back")</f>
        <v>Back</v>
      </c>
      <c r="S231" s="9">
        <f t="shared" si="30"/>
        <v>0</v>
      </c>
      <c r="T231" s="9">
        <f t="shared" si="31"/>
        <v>10.504676999999999</v>
      </c>
    </row>
    <row r="232" spans="1:20" x14ac:dyDescent="0.2">
      <c r="A232" s="4">
        <v>231</v>
      </c>
      <c r="B232" s="4" t="s">
        <v>24</v>
      </c>
      <c r="C232" s="9">
        <v>12.185612000000001</v>
      </c>
      <c r="D232" s="9">
        <v>10.250814999999999</v>
      </c>
      <c r="E232" s="9">
        <f t="shared" si="24"/>
        <v>0.84122282902163625</v>
      </c>
      <c r="F232" s="4">
        <f>_xlfn.RANK.EQ(E232,$E$2:$E$1001,1)+COUNTIF($E$2:E232,E232)-1</f>
        <v>208</v>
      </c>
      <c r="G232" s="4" t="str">
        <f>IF(F232&lt;=Summary!$B$2,"Front","Back")</f>
        <v>Front</v>
      </c>
      <c r="H232" s="4">
        <v>417</v>
      </c>
      <c r="I232" s="4" t="str">
        <f>IF(H232&lt;=Summary!$B$2,"Front","Back")</f>
        <v>Front</v>
      </c>
      <c r="J232" s="9">
        <f t="shared" si="25"/>
        <v>12.185612000000001</v>
      </c>
      <c r="K232" s="9">
        <f t="shared" si="26"/>
        <v>0</v>
      </c>
      <c r="L232" s="9">
        <f t="shared" si="27"/>
        <v>12.185612000000001</v>
      </c>
      <c r="M232" s="9">
        <f t="shared" si="28"/>
        <v>0</v>
      </c>
      <c r="N232" s="9">
        <v>12.036261</v>
      </c>
      <c r="O232" s="9">
        <v>10.400166</v>
      </c>
      <c r="P232" s="9">
        <f t="shared" si="29"/>
        <v>0.86406949799443533</v>
      </c>
      <c r="Q232" s="4">
        <f>_xlfn.RANK.EQ(P232,$P$2:$P$1001,1)+COUNTIF($P$2:P232,P232)-1</f>
        <v>242</v>
      </c>
      <c r="R232" s="4" t="str">
        <f>IF(Q232&lt;=Summary!$B$20,"Front","Back")</f>
        <v>Front</v>
      </c>
      <c r="S232" s="9">
        <f t="shared" si="30"/>
        <v>12.036261</v>
      </c>
      <c r="T232" s="9">
        <f t="shared" si="31"/>
        <v>0</v>
      </c>
    </row>
    <row r="233" spans="1:20" x14ac:dyDescent="0.2">
      <c r="A233" s="4">
        <v>232</v>
      </c>
      <c r="B233" s="4" t="s">
        <v>24</v>
      </c>
      <c r="C233" s="9">
        <v>8.1933369999999996</v>
      </c>
      <c r="D233" s="9">
        <v>9.9782899999999994</v>
      </c>
      <c r="E233" s="9">
        <f t="shared" si="24"/>
        <v>1.2178542149553961</v>
      </c>
      <c r="F233" s="4">
        <f>_xlfn.RANK.EQ(E233,$E$2:$E$1001,1)+COUNTIF($E$2:E233,E233)-1</f>
        <v>808</v>
      </c>
      <c r="G233" s="4" t="str">
        <f>IF(F233&lt;=Summary!$B$2,"Front","Back")</f>
        <v>Back</v>
      </c>
      <c r="H233" s="4">
        <v>409</v>
      </c>
      <c r="I233" s="4" t="str">
        <f>IF(H233&lt;=Summary!$B$2,"Front","Back")</f>
        <v>Front</v>
      </c>
      <c r="J233" s="9">
        <f t="shared" si="25"/>
        <v>0</v>
      </c>
      <c r="K233" s="9">
        <f t="shared" si="26"/>
        <v>9.9782899999999994</v>
      </c>
      <c r="L233" s="9">
        <f t="shared" si="27"/>
        <v>8.1933369999999996</v>
      </c>
      <c r="M233" s="9">
        <f t="shared" si="28"/>
        <v>0</v>
      </c>
      <c r="N233" s="9">
        <v>8.0439860000000003</v>
      </c>
      <c r="O233" s="9">
        <v>10.127641000000001</v>
      </c>
      <c r="P233" s="9">
        <f t="shared" si="29"/>
        <v>1.2590326487390704</v>
      </c>
      <c r="Q233" s="4">
        <f>_xlfn.RANK.EQ(P233,$P$2:$P$1001,1)+COUNTIF($P$2:P233,P233)-1</f>
        <v>856</v>
      </c>
      <c r="R233" s="4" t="str">
        <f>IF(Q233&lt;=Summary!$B$20,"Front","Back")</f>
        <v>Back</v>
      </c>
      <c r="S233" s="9">
        <f t="shared" si="30"/>
        <v>0</v>
      </c>
      <c r="T233" s="9">
        <f t="shared" si="31"/>
        <v>10.127641000000001</v>
      </c>
    </row>
    <row r="234" spans="1:20" x14ac:dyDescent="0.2">
      <c r="A234" s="4">
        <v>233</v>
      </c>
      <c r="B234" s="4" t="s">
        <v>24</v>
      </c>
      <c r="C234" s="9">
        <v>11.748544000000001</v>
      </c>
      <c r="D234" s="9">
        <v>10.104518000000001</v>
      </c>
      <c r="E234" s="9">
        <f t="shared" si="24"/>
        <v>0.86006555365498905</v>
      </c>
      <c r="F234" s="4">
        <f>_xlfn.RANK.EQ(E234,$E$2:$E$1001,1)+COUNTIF($E$2:E234,E234)-1</f>
        <v>238</v>
      </c>
      <c r="G234" s="4" t="str">
        <f>IF(F234&lt;=Summary!$B$2,"Front","Back")</f>
        <v>Front</v>
      </c>
      <c r="H234" s="4">
        <v>726</v>
      </c>
      <c r="I234" s="4" t="str">
        <f>IF(H234&lt;=Summary!$B$2,"Front","Back")</f>
        <v>Back</v>
      </c>
      <c r="J234" s="9">
        <f t="shared" si="25"/>
        <v>11.748544000000001</v>
      </c>
      <c r="K234" s="9">
        <f t="shared" si="26"/>
        <v>0</v>
      </c>
      <c r="L234" s="9">
        <f t="shared" si="27"/>
        <v>0</v>
      </c>
      <c r="M234" s="9">
        <f t="shared" si="28"/>
        <v>10.104518000000001</v>
      </c>
      <c r="N234" s="9">
        <v>11.599193</v>
      </c>
      <c r="O234" s="9">
        <v>10.253869</v>
      </c>
      <c r="P234" s="9">
        <f t="shared" si="29"/>
        <v>0.88401572419736441</v>
      </c>
      <c r="Q234" s="4">
        <f>_xlfn.RANK.EQ(P234,$P$2:$P$1001,1)+COUNTIF($P$2:P234,P234)-1</f>
        <v>283</v>
      </c>
      <c r="R234" s="4" t="str">
        <f>IF(Q234&lt;=Summary!$B$20,"Front","Back")</f>
        <v>Front</v>
      </c>
      <c r="S234" s="9">
        <f t="shared" si="30"/>
        <v>11.599193</v>
      </c>
      <c r="T234" s="9">
        <f t="shared" si="31"/>
        <v>0</v>
      </c>
    </row>
    <row r="235" spans="1:20" x14ac:dyDescent="0.2">
      <c r="A235" s="4">
        <v>234</v>
      </c>
      <c r="B235" s="4" t="s">
        <v>24</v>
      </c>
      <c r="C235" s="9">
        <v>9.6393129999999996</v>
      </c>
      <c r="D235" s="9">
        <v>8.1397259999999996</v>
      </c>
      <c r="E235" s="9">
        <f t="shared" si="24"/>
        <v>0.84443009579624606</v>
      </c>
      <c r="F235" s="4">
        <f>_xlfn.RANK.EQ(E235,$E$2:$E$1001,1)+COUNTIF($E$2:E235,E235)-1</f>
        <v>213</v>
      </c>
      <c r="G235" s="4" t="str">
        <f>IF(F235&lt;=Summary!$B$2,"Front","Back")</f>
        <v>Front</v>
      </c>
      <c r="H235" s="4">
        <v>373</v>
      </c>
      <c r="I235" s="4" t="str">
        <f>IF(H235&lt;=Summary!$B$2,"Front","Back")</f>
        <v>Front</v>
      </c>
      <c r="J235" s="9">
        <f t="shared" si="25"/>
        <v>9.6393129999999996</v>
      </c>
      <c r="K235" s="9">
        <f t="shared" si="26"/>
        <v>0</v>
      </c>
      <c r="L235" s="9">
        <f t="shared" si="27"/>
        <v>9.6393129999999996</v>
      </c>
      <c r="M235" s="9">
        <f t="shared" si="28"/>
        <v>0</v>
      </c>
      <c r="N235" s="9">
        <v>9.4899620000000002</v>
      </c>
      <c r="O235" s="9">
        <v>8.2890770000000007</v>
      </c>
      <c r="P235" s="9">
        <f t="shared" si="29"/>
        <v>0.87345734366481131</v>
      </c>
      <c r="Q235" s="4">
        <f>_xlfn.RANK.EQ(P235,$P$2:$P$1001,1)+COUNTIF($P$2:P235,P235)-1</f>
        <v>260</v>
      </c>
      <c r="R235" s="4" t="str">
        <f>IF(Q235&lt;=Summary!$B$20,"Front","Back")</f>
        <v>Front</v>
      </c>
      <c r="S235" s="9">
        <f t="shared" si="30"/>
        <v>9.4899620000000002</v>
      </c>
      <c r="T235" s="9">
        <f t="shared" si="31"/>
        <v>0</v>
      </c>
    </row>
    <row r="236" spans="1:20" x14ac:dyDescent="0.2">
      <c r="A236" s="4">
        <v>235</v>
      </c>
      <c r="B236" s="4" t="s">
        <v>24</v>
      </c>
      <c r="C236" s="9">
        <v>8.9537340000000007</v>
      </c>
      <c r="D236" s="9">
        <v>8.5823070000000001</v>
      </c>
      <c r="E236" s="9">
        <f t="shared" si="24"/>
        <v>0.95851708348717968</v>
      </c>
      <c r="F236" s="4">
        <f>_xlfn.RANK.EQ(E236,$E$2:$E$1001,1)+COUNTIF($E$2:E236,E236)-1</f>
        <v>417</v>
      </c>
      <c r="G236" s="4" t="str">
        <f>IF(F236&lt;=Summary!$B$2,"Front","Back")</f>
        <v>Front</v>
      </c>
      <c r="H236" s="4">
        <v>459</v>
      </c>
      <c r="I236" s="4" t="str">
        <f>IF(H236&lt;=Summary!$B$2,"Front","Back")</f>
        <v>Front</v>
      </c>
      <c r="J236" s="9">
        <f t="shared" si="25"/>
        <v>8.9537340000000007</v>
      </c>
      <c r="K236" s="9">
        <f t="shared" si="26"/>
        <v>0</v>
      </c>
      <c r="L236" s="9">
        <f t="shared" si="27"/>
        <v>8.9537340000000007</v>
      </c>
      <c r="M236" s="9">
        <f t="shared" si="28"/>
        <v>0</v>
      </c>
      <c r="N236" s="9">
        <v>8.8043829999999996</v>
      </c>
      <c r="O236" s="9">
        <v>8.7316579999999995</v>
      </c>
      <c r="P236" s="9">
        <f t="shared" si="29"/>
        <v>0.99173990954278113</v>
      </c>
      <c r="Q236" s="4">
        <f>_xlfn.RANK.EQ(P236,$P$2:$P$1001,1)+COUNTIF($P$2:P236,P236)-1</f>
        <v>475</v>
      </c>
      <c r="R236" s="4" t="str">
        <f>IF(Q236&lt;=Summary!$B$20,"Front","Back")</f>
        <v>Front</v>
      </c>
      <c r="S236" s="9">
        <f t="shared" si="30"/>
        <v>8.8043829999999996</v>
      </c>
      <c r="T236" s="9">
        <f t="shared" si="31"/>
        <v>0</v>
      </c>
    </row>
    <row r="237" spans="1:20" x14ac:dyDescent="0.2">
      <c r="A237" s="4">
        <v>236</v>
      </c>
      <c r="B237" s="4" t="s">
        <v>24</v>
      </c>
      <c r="C237" s="9">
        <v>10.228737000000001</v>
      </c>
      <c r="D237" s="9">
        <v>9.9470510000000001</v>
      </c>
      <c r="E237" s="9">
        <f t="shared" si="24"/>
        <v>0.97246131169468919</v>
      </c>
      <c r="F237" s="4">
        <f>_xlfn.RANK.EQ(E237,$E$2:$E$1001,1)+COUNTIF($E$2:E237,E237)-1</f>
        <v>453</v>
      </c>
      <c r="G237" s="4" t="str">
        <f>IF(F237&lt;=Summary!$B$2,"Front","Back")</f>
        <v>Front</v>
      </c>
      <c r="H237" s="4">
        <v>232</v>
      </c>
      <c r="I237" s="4" t="str">
        <f>IF(H237&lt;=Summary!$B$2,"Front","Back")</f>
        <v>Front</v>
      </c>
      <c r="J237" s="9">
        <f t="shared" si="25"/>
        <v>10.228737000000001</v>
      </c>
      <c r="K237" s="9">
        <f t="shared" si="26"/>
        <v>0</v>
      </c>
      <c r="L237" s="9">
        <f t="shared" si="27"/>
        <v>10.228737000000001</v>
      </c>
      <c r="M237" s="9">
        <f t="shared" si="28"/>
        <v>0</v>
      </c>
      <c r="N237" s="9">
        <v>10.079386</v>
      </c>
      <c r="O237" s="9">
        <v>10.096401999999999</v>
      </c>
      <c r="P237" s="9">
        <f t="shared" si="29"/>
        <v>1.0016881980707952</v>
      </c>
      <c r="Q237" s="4">
        <f>_xlfn.RANK.EQ(P237,$P$2:$P$1001,1)+COUNTIF($P$2:P237,P237)-1</f>
        <v>497</v>
      </c>
      <c r="R237" s="4" t="str">
        <f>IF(Q237&lt;=Summary!$B$20,"Front","Back")</f>
        <v>Front</v>
      </c>
      <c r="S237" s="9">
        <f t="shared" si="30"/>
        <v>10.079386</v>
      </c>
      <c r="T237" s="9">
        <f t="shared" si="31"/>
        <v>0</v>
      </c>
    </row>
    <row r="238" spans="1:20" x14ac:dyDescent="0.2">
      <c r="A238" s="4">
        <v>237</v>
      </c>
      <c r="B238" s="4" t="s">
        <v>24</v>
      </c>
      <c r="C238" s="9">
        <v>10.587244</v>
      </c>
      <c r="D238" s="9">
        <v>10.063456</v>
      </c>
      <c r="E238" s="9">
        <f t="shared" si="24"/>
        <v>0.95052650151446405</v>
      </c>
      <c r="F238" s="4">
        <f>_xlfn.RANK.EQ(E238,$E$2:$E$1001,1)+COUNTIF($E$2:E238,E238)-1</f>
        <v>405</v>
      </c>
      <c r="G238" s="4" t="str">
        <f>IF(F238&lt;=Summary!$B$2,"Front","Back")</f>
        <v>Front</v>
      </c>
      <c r="H238" s="4">
        <v>835</v>
      </c>
      <c r="I238" s="4" t="str">
        <f>IF(H238&lt;=Summary!$B$2,"Front","Back")</f>
        <v>Back</v>
      </c>
      <c r="J238" s="9">
        <f t="shared" si="25"/>
        <v>10.587244</v>
      </c>
      <c r="K238" s="9">
        <f t="shared" si="26"/>
        <v>0</v>
      </c>
      <c r="L238" s="9">
        <f t="shared" si="27"/>
        <v>0</v>
      </c>
      <c r="M238" s="9">
        <f t="shared" si="28"/>
        <v>10.063456</v>
      </c>
      <c r="N238" s="9">
        <v>10.437893000000001</v>
      </c>
      <c r="O238" s="9">
        <v>10.212807</v>
      </c>
      <c r="P238" s="9">
        <f t="shared" si="29"/>
        <v>0.97843568620601873</v>
      </c>
      <c r="Q238" s="4">
        <f>_xlfn.RANK.EQ(P238,$P$2:$P$1001,1)+COUNTIF($P$2:P238,P238)-1</f>
        <v>448</v>
      </c>
      <c r="R238" s="4" t="str">
        <f>IF(Q238&lt;=Summary!$B$20,"Front","Back")</f>
        <v>Front</v>
      </c>
      <c r="S238" s="9">
        <f t="shared" si="30"/>
        <v>10.437893000000001</v>
      </c>
      <c r="T238" s="9">
        <f t="shared" si="31"/>
        <v>0</v>
      </c>
    </row>
    <row r="239" spans="1:20" x14ac:dyDescent="0.2">
      <c r="A239" s="4">
        <v>238</v>
      </c>
      <c r="B239" s="4" t="s">
        <v>24</v>
      </c>
      <c r="C239" s="9">
        <v>10.40598</v>
      </c>
      <c r="D239" s="9">
        <v>9.2697260000000004</v>
      </c>
      <c r="E239" s="9">
        <f t="shared" si="24"/>
        <v>0.89080759332614523</v>
      </c>
      <c r="F239" s="4">
        <f>_xlfn.RANK.EQ(E239,$E$2:$E$1001,1)+COUNTIF($E$2:E239,E239)-1</f>
        <v>286</v>
      </c>
      <c r="G239" s="4" t="str">
        <f>IF(F239&lt;=Summary!$B$2,"Front","Back")</f>
        <v>Front</v>
      </c>
      <c r="H239" s="4">
        <v>402</v>
      </c>
      <c r="I239" s="4" t="str">
        <f>IF(H239&lt;=Summary!$B$2,"Front","Back")</f>
        <v>Front</v>
      </c>
      <c r="J239" s="9">
        <f t="shared" si="25"/>
        <v>10.40598</v>
      </c>
      <c r="K239" s="9">
        <f t="shared" si="26"/>
        <v>0</v>
      </c>
      <c r="L239" s="9">
        <f t="shared" si="27"/>
        <v>10.40598</v>
      </c>
      <c r="M239" s="9">
        <f t="shared" si="28"/>
        <v>0</v>
      </c>
      <c r="N239" s="9">
        <v>10.256629</v>
      </c>
      <c r="O239" s="9">
        <v>9.4190769999999997</v>
      </c>
      <c r="P239" s="9">
        <f t="shared" si="29"/>
        <v>0.91834042159465834</v>
      </c>
      <c r="Q239" s="4">
        <f>_xlfn.RANK.EQ(P239,$P$2:$P$1001,1)+COUNTIF($P$2:P239,P239)-1</f>
        <v>334</v>
      </c>
      <c r="R239" s="4" t="str">
        <f>IF(Q239&lt;=Summary!$B$20,"Front","Back")</f>
        <v>Front</v>
      </c>
      <c r="S239" s="9">
        <f t="shared" si="30"/>
        <v>10.256629</v>
      </c>
      <c r="T239" s="9">
        <f t="shared" si="31"/>
        <v>0</v>
      </c>
    </row>
    <row r="240" spans="1:20" x14ac:dyDescent="0.2">
      <c r="A240" s="4">
        <v>239</v>
      </c>
      <c r="B240" s="4" t="s">
        <v>24</v>
      </c>
      <c r="C240" s="9">
        <v>8.5153049999999997</v>
      </c>
      <c r="D240" s="9">
        <v>9.9241519999999994</v>
      </c>
      <c r="E240" s="9">
        <f t="shared" si="24"/>
        <v>1.1654488007182362</v>
      </c>
      <c r="F240" s="4">
        <f>_xlfn.RANK.EQ(E240,$E$2:$E$1001,1)+COUNTIF($E$2:E240,E240)-1</f>
        <v>741</v>
      </c>
      <c r="G240" s="4" t="str">
        <f>IF(F240&lt;=Summary!$B$2,"Front","Back")</f>
        <v>Back</v>
      </c>
      <c r="H240" s="4">
        <v>384</v>
      </c>
      <c r="I240" s="4" t="str">
        <f>IF(H240&lt;=Summary!$B$2,"Front","Back")</f>
        <v>Front</v>
      </c>
      <c r="J240" s="9">
        <f t="shared" si="25"/>
        <v>0</v>
      </c>
      <c r="K240" s="9">
        <f t="shared" si="26"/>
        <v>9.9241519999999994</v>
      </c>
      <c r="L240" s="9">
        <f t="shared" si="27"/>
        <v>8.5153049999999997</v>
      </c>
      <c r="M240" s="9">
        <f t="shared" si="28"/>
        <v>0</v>
      </c>
      <c r="N240" s="9">
        <v>8.3659540000000003</v>
      </c>
      <c r="O240" s="9">
        <v>10.073503000000001</v>
      </c>
      <c r="P240" s="9">
        <f t="shared" si="29"/>
        <v>1.2041069075923678</v>
      </c>
      <c r="Q240" s="4">
        <f>_xlfn.RANK.EQ(P240,$P$2:$P$1001,1)+COUNTIF($P$2:P240,P240)-1</f>
        <v>789</v>
      </c>
      <c r="R240" s="4" t="str">
        <f>IF(Q240&lt;=Summary!$B$20,"Front","Back")</f>
        <v>Back</v>
      </c>
      <c r="S240" s="9">
        <f t="shared" si="30"/>
        <v>0</v>
      </c>
      <c r="T240" s="9">
        <f t="shared" si="31"/>
        <v>10.073503000000001</v>
      </c>
    </row>
    <row r="241" spans="1:20" x14ac:dyDescent="0.2">
      <c r="A241" s="4">
        <v>240</v>
      </c>
      <c r="B241" s="4" t="s">
        <v>24</v>
      </c>
      <c r="C241" s="9">
        <v>11.600647</v>
      </c>
      <c r="D241" s="9">
        <v>9.478256</v>
      </c>
      <c r="E241" s="9">
        <f t="shared" si="24"/>
        <v>0.81704546306770642</v>
      </c>
      <c r="F241" s="4">
        <f>_xlfn.RANK.EQ(E241,$E$2:$E$1001,1)+COUNTIF($E$2:E241,E241)-1</f>
        <v>173</v>
      </c>
      <c r="G241" s="4" t="str">
        <f>IF(F241&lt;=Summary!$B$2,"Front","Back")</f>
        <v>Front</v>
      </c>
      <c r="H241" s="4">
        <v>204</v>
      </c>
      <c r="I241" s="4" t="str">
        <f>IF(H241&lt;=Summary!$B$2,"Front","Back")</f>
        <v>Front</v>
      </c>
      <c r="J241" s="9">
        <f t="shared" si="25"/>
        <v>11.600647</v>
      </c>
      <c r="K241" s="9">
        <f t="shared" si="26"/>
        <v>0</v>
      </c>
      <c r="L241" s="9">
        <f t="shared" si="27"/>
        <v>11.600647</v>
      </c>
      <c r="M241" s="9">
        <f t="shared" si="28"/>
        <v>0</v>
      </c>
      <c r="N241" s="9">
        <v>11.451295999999999</v>
      </c>
      <c r="O241" s="9">
        <v>9.6276069999999994</v>
      </c>
      <c r="P241" s="9">
        <f t="shared" si="29"/>
        <v>0.84074387737422906</v>
      </c>
      <c r="Q241" s="4">
        <f>_xlfn.RANK.EQ(P241,$P$2:$P$1001,1)+COUNTIF($P$2:P241,P241)-1</f>
        <v>196</v>
      </c>
      <c r="R241" s="4" t="str">
        <f>IF(Q241&lt;=Summary!$B$20,"Front","Back")</f>
        <v>Front</v>
      </c>
      <c r="S241" s="9">
        <f t="shared" si="30"/>
        <v>11.451295999999999</v>
      </c>
      <c r="T241" s="9">
        <f t="shared" si="31"/>
        <v>0</v>
      </c>
    </row>
    <row r="242" spans="1:20" x14ac:dyDescent="0.2">
      <c r="A242" s="4">
        <v>241</v>
      </c>
      <c r="B242" s="4" t="s">
        <v>24</v>
      </c>
      <c r="C242" s="9">
        <v>8.7969050000000006</v>
      </c>
      <c r="D242" s="9">
        <v>8.3606630000000006</v>
      </c>
      <c r="E242" s="9">
        <f t="shared" si="24"/>
        <v>0.95040960428696231</v>
      </c>
      <c r="F242" s="4">
        <f>_xlfn.RANK.EQ(E242,$E$2:$E$1001,1)+COUNTIF($E$2:E242,E242)-1</f>
        <v>403</v>
      </c>
      <c r="G242" s="4" t="str">
        <f>IF(F242&lt;=Summary!$B$2,"Front","Back")</f>
        <v>Front</v>
      </c>
      <c r="H242" s="4">
        <v>774</v>
      </c>
      <c r="I242" s="4" t="str">
        <f>IF(H242&lt;=Summary!$B$2,"Front","Back")</f>
        <v>Back</v>
      </c>
      <c r="J242" s="9">
        <f t="shared" si="25"/>
        <v>8.7969050000000006</v>
      </c>
      <c r="K242" s="9">
        <f t="shared" si="26"/>
        <v>0</v>
      </c>
      <c r="L242" s="9">
        <f t="shared" si="27"/>
        <v>0</v>
      </c>
      <c r="M242" s="9">
        <f t="shared" si="28"/>
        <v>8.3606630000000006</v>
      </c>
      <c r="N242" s="9">
        <v>8.6475539999999995</v>
      </c>
      <c r="O242" s="9">
        <v>8.510014</v>
      </c>
      <c r="P242" s="9">
        <f t="shared" si="29"/>
        <v>0.98409492441446456</v>
      </c>
      <c r="Q242" s="4">
        <f>_xlfn.RANK.EQ(P242,$P$2:$P$1001,1)+COUNTIF($P$2:P242,P242)-1</f>
        <v>459</v>
      </c>
      <c r="R242" s="4" t="str">
        <f>IF(Q242&lt;=Summary!$B$20,"Front","Back")</f>
        <v>Front</v>
      </c>
      <c r="S242" s="9">
        <f t="shared" si="30"/>
        <v>8.6475539999999995</v>
      </c>
      <c r="T242" s="9">
        <f t="shared" si="31"/>
        <v>0</v>
      </c>
    </row>
    <row r="243" spans="1:20" x14ac:dyDescent="0.2">
      <c r="A243" s="4">
        <v>242</v>
      </c>
      <c r="B243" s="4" t="s">
        <v>24</v>
      </c>
      <c r="C243" s="9">
        <v>8.8071400000000004</v>
      </c>
      <c r="D243" s="9">
        <v>9.6311459999999993</v>
      </c>
      <c r="E243" s="9">
        <f t="shared" si="24"/>
        <v>1.0935611333531656</v>
      </c>
      <c r="F243" s="4">
        <f>_xlfn.RANK.EQ(E243,$E$2:$E$1001,1)+COUNTIF($E$2:E243,E243)-1</f>
        <v>637</v>
      </c>
      <c r="G243" s="4" t="str">
        <f>IF(F243&lt;=Summary!$B$2,"Front","Back")</f>
        <v>Back</v>
      </c>
      <c r="H243" s="4">
        <v>991</v>
      </c>
      <c r="I243" s="4" t="str">
        <f>IF(H243&lt;=Summary!$B$2,"Front","Back")</f>
        <v>Back</v>
      </c>
      <c r="J243" s="9">
        <f t="shared" si="25"/>
        <v>0</v>
      </c>
      <c r="K243" s="9">
        <f t="shared" si="26"/>
        <v>9.6311459999999993</v>
      </c>
      <c r="L243" s="9">
        <f t="shared" si="27"/>
        <v>0</v>
      </c>
      <c r="M243" s="9">
        <f t="shared" si="28"/>
        <v>9.6311459999999993</v>
      </c>
      <c r="N243" s="9">
        <v>8.6577889999999993</v>
      </c>
      <c r="O243" s="9">
        <v>9.7804970000000004</v>
      </c>
      <c r="P243" s="9">
        <f t="shared" si="29"/>
        <v>1.1296760639465806</v>
      </c>
      <c r="Q243" s="4">
        <f>_xlfn.RANK.EQ(P243,$P$2:$P$1001,1)+COUNTIF($P$2:P243,P243)-1</f>
        <v>691</v>
      </c>
      <c r="R243" s="4" t="str">
        <f>IF(Q243&lt;=Summary!$B$20,"Front","Back")</f>
        <v>Back</v>
      </c>
      <c r="S243" s="9">
        <f t="shared" si="30"/>
        <v>0</v>
      </c>
      <c r="T243" s="9">
        <f t="shared" si="31"/>
        <v>9.7804970000000004</v>
      </c>
    </row>
    <row r="244" spans="1:20" x14ac:dyDescent="0.2">
      <c r="A244" s="4">
        <v>243</v>
      </c>
      <c r="B244" s="4" t="s">
        <v>24</v>
      </c>
      <c r="C244" s="9">
        <v>11.130254000000001</v>
      </c>
      <c r="D244" s="9">
        <v>11.540118</v>
      </c>
      <c r="E244" s="9">
        <f t="shared" si="24"/>
        <v>1.0368243168574589</v>
      </c>
      <c r="F244" s="4">
        <f>_xlfn.RANK.EQ(E244,$E$2:$E$1001,1)+COUNTIF($E$2:E244,E244)-1</f>
        <v>552</v>
      </c>
      <c r="G244" s="4" t="str">
        <f>IF(F244&lt;=Summary!$B$2,"Front","Back")</f>
        <v>Back</v>
      </c>
      <c r="H244" s="4">
        <v>511</v>
      </c>
      <c r="I244" s="4" t="str">
        <f>IF(H244&lt;=Summary!$B$2,"Front","Back")</f>
        <v>Back</v>
      </c>
      <c r="J244" s="9">
        <f t="shared" si="25"/>
        <v>0</v>
      </c>
      <c r="K244" s="9">
        <f t="shared" si="26"/>
        <v>11.540118</v>
      </c>
      <c r="L244" s="9">
        <f t="shared" si="27"/>
        <v>0</v>
      </c>
      <c r="M244" s="9">
        <f t="shared" si="28"/>
        <v>11.540118</v>
      </c>
      <c r="N244" s="9">
        <v>10.980903</v>
      </c>
      <c r="O244" s="9">
        <v>11.689469000000001</v>
      </c>
      <c r="P244" s="9">
        <f t="shared" si="29"/>
        <v>1.0645271158483052</v>
      </c>
      <c r="Q244" s="4">
        <f>_xlfn.RANK.EQ(P244,$P$2:$P$1001,1)+COUNTIF($P$2:P244,P244)-1</f>
        <v>604</v>
      </c>
      <c r="R244" s="4" t="str">
        <f>IF(Q244&lt;=Summary!$B$20,"Front","Back")</f>
        <v>Back</v>
      </c>
      <c r="S244" s="9">
        <f t="shared" si="30"/>
        <v>0</v>
      </c>
      <c r="T244" s="9">
        <f t="shared" si="31"/>
        <v>11.689469000000001</v>
      </c>
    </row>
    <row r="245" spans="1:20" x14ac:dyDescent="0.2">
      <c r="A245" s="4">
        <v>244</v>
      </c>
      <c r="B245" s="4" t="s">
        <v>24</v>
      </c>
      <c r="C245" s="9">
        <v>9.5178969999999996</v>
      </c>
      <c r="D245" s="9">
        <v>8.6991890000000005</v>
      </c>
      <c r="E245" s="9">
        <f t="shared" si="24"/>
        <v>0.91398225889605667</v>
      </c>
      <c r="F245" s="4">
        <f>_xlfn.RANK.EQ(E245,$E$2:$E$1001,1)+COUNTIF($E$2:E245,E245)-1</f>
        <v>334</v>
      </c>
      <c r="G245" s="4" t="str">
        <f>IF(F245&lt;=Summary!$B$2,"Front","Back")</f>
        <v>Front</v>
      </c>
      <c r="H245" s="4">
        <v>851</v>
      </c>
      <c r="I245" s="4" t="str">
        <f>IF(H245&lt;=Summary!$B$2,"Front","Back")</f>
        <v>Back</v>
      </c>
      <c r="J245" s="9">
        <f t="shared" si="25"/>
        <v>9.5178969999999996</v>
      </c>
      <c r="K245" s="9">
        <f t="shared" si="26"/>
        <v>0</v>
      </c>
      <c r="L245" s="9">
        <f t="shared" si="27"/>
        <v>0</v>
      </c>
      <c r="M245" s="9">
        <f t="shared" si="28"/>
        <v>8.6991890000000005</v>
      </c>
      <c r="N245" s="9">
        <v>9.3685460000000003</v>
      </c>
      <c r="O245" s="9">
        <v>8.8485399999999998</v>
      </c>
      <c r="P245" s="9">
        <f t="shared" si="29"/>
        <v>0.94449448185449481</v>
      </c>
      <c r="Q245" s="4">
        <f>_xlfn.RANK.EQ(P245,$P$2:$P$1001,1)+COUNTIF($P$2:P245,P245)-1</f>
        <v>388</v>
      </c>
      <c r="R245" s="4" t="str">
        <f>IF(Q245&lt;=Summary!$B$20,"Front","Back")</f>
        <v>Front</v>
      </c>
      <c r="S245" s="9">
        <f t="shared" si="30"/>
        <v>9.3685460000000003</v>
      </c>
      <c r="T245" s="9">
        <f t="shared" si="31"/>
        <v>0</v>
      </c>
    </row>
    <row r="246" spans="1:20" x14ac:dyDescent="0.2">
      <c r="A246" s="4">
        <v>245</v>
      </c>
      <c r="B246" s="4" t="s">
        <v>24</v>
      </c>
      <c r="C246" s="9">
        <v>10.607008</v>
      </c>
      <c r="D246" s="9">
        <v>11.262852000000001</v>
      </c>
      <c r="E246" s="9">
        <f t="shared" si="24"/>
        <v>1.0618311968841732</v>
      </c>
      <c r="F246" s="4">
        <f>_xlfn.RANK.EQ(E246,$E$2:$E$1001,1)+COUNTIF($E$2:E246,E246)-1</f>
        <v>598</v>
      </c>
      <c r="G246" s="4" t="str">
        <f>IF(F246&lt;=Summary!$B$2,"Front","Back")</f>
        <v>Back</v>
      </c>
      <c r="H246" s="4">
        <v>862</v>
      </c>
      <c r="I246" s="4" t="str">
        <f>IF(H246&lt;=Summary!$B$2,"Front","Back")</f>
        <v>Back</v>
      </c>
      <c r="J246" s="9">
        <f t="shared" si="25"/>
        <v>0</v>
      </c>
      <c r="K246" s="9">
        <f t="shared" si="26"/>
        <v>11.262852000000001</v>
      </c>
      <c r="L246" s="9">
        <f t="shared" si="27"/>
        <v>0</v>
      </c>
      <c r="M246" s="9">
        <f t="shared" si="28"/>
        <v>11.262852000000001</v>
      </c>
      <c r="N246" s="9">
        <v>10.457656999999999</v>
      </c>
      <c r="O246" s="9">
        <v>11.412203</v>
      </c>
      <c r="P246" s="9">
        <f t="shared" si="29"/>
        <v>1.0912772335141609</v>
      </c>
      <c r="Q246" s="4">
        <f>_xlfn.RANK.EQ(P246,$P$2:$P$1001,1)+COUNTIF($P$2:P246,P246)-1</f>
        <v>651</v>
      </c>
      <c r="R246" s="4" t="str">
        <f>IF(Q246&lt;=Summary!$B$20,"Front","Back")</f>
        <v>Back</v>
      </c>
      <c r="S246" s="9">
        <f t="shared" si="30"/>
        <v>0</v>
      </c>
      <c r="T246" s="9">
        <f t="shared" si="31"/>
        <v>11.412203</v>
      </c>
    </row>
    <row r="247" spans="1:20" x14ac:dyDescent="0.2">
      <c r="A247" s="4">
        <v>246</v>
      </c>
      <c r="B247" s="4" t="s">
        <v>24</v>
      </c>
      <c r="C247" s="9">
        <v>7.7503440000000001</v>
      </c>
      <c r="D247" s="9">
        <v>11.399816</v>
      </c>
      <c r="E247" s="9">
        <f t="shared" si="24"/>
        <v>1.4708787119642688</v>
      </c>
      <c r="F247" s="4">
        <f>_xlfn.RANK.EQ(E247,$E$2:$E$1001,1)+COUNTIF($E$2:E247,E247)-1</f>
        <v>955</v>
      </c>
      <c r="G247" s="4" t="str">
        <f>IF(F247&lt;=Summary!$B$2,"Front","Back")</f>
        <v>Back</v>
      </c>
      <c r="H247" s="4">
        <v>73</v>
      </c>
      <c r="I247" s="4" t="str">
        <f>IF(H247&lt;=Summary!$B$2,"Front","Back")</f>
        <v>Front</v>
      </c>
      <c r="J247" s="9">
        <f t="shared" si="25"/>
        <v>0</v>
      </c>
      <c r="K247" s="9">
        <f t="shared" si="26"/>
        <v>11.399816</v>
      </c>
      <c r="L247" s="9">
        <f t="shared" si="27"/>
        <v>7.7503440000000001</v>
      </c>
      <c r="M247" s="9">
        <f t="shared" si="28"/>
        <v>0</v>
      </c>
      <c r="N247" s="9">
        <v>7.6009929999999999</v>
      </c>
      <c r="O247" s="9">
        <v>11.549167000000001</v>
      </c>
      <c r="P247" s="9">
        <f t="shared" si="29"/>
        <v>1.5194287114854599</v>
      </c>
      <c r="Q247" s="4">
        <f>_xlfn.RANK.EQ(P247,$P$2:$P$1001,1)+COUNTIF($P$2:P247,P247)-1</f>
        <v>965</v>
      </c>
      <c r="R247" s="4" t="str">
        <f>IF(Q247&lt;=Summary!$B$20,"Front","Back")</f>
        <v>Back</v>
      </c>
      <c r="S247" s="9">
        <f t="shared" si="30"/>
        <v>0</v>
      </c>
      <c r="T247" s="9">
        <f t="shared" si="31"/>
        <v>11.549167000000001</v>
      </c>
    </row>
    <row r="248" spans="1:20" x14ac:dyDescent="0.2">
      <c r="A248" s="4">
        <v>247</v>
      </c>
      <c r="B248" s="4" t="s">
        <v>24</v>
      </c>
      <c r="C248" s="9">
        <v>11.204428999999999</v>
      </c>
      <c r="D248" s="9">
        <v>13.204981999999999</v>
      </c>
      <c r="E248" s="9">
        <f t="shared" si="24"/>
        <v>1.1785501965338885</v>
      </c>
      <c r="F248" s="4">
        <f>_xlfn.RANK.EQ(E248,$E$2:$E$1001,1)+COUNTIF($E$2:E248,E248)-1</f>
        <v>760</v>
      </c>
      <c r="G248" s="4" t="str">
        <f>IF(F248&lt;=Summary!$B$2,"Front","Back")</f>
        <v>Back</v>
      </c>
      <c r="H248" s="4">
        <v>579</v>
      </c>
      <c r="I248" s="4" t="str">
        <f>IF(H248&lt;=Summary!$B$2,"Front","Back")</f>
        <v>Back</v>
      </c>
      <c r="J248" s="9">
        <f t="shared" si="25"/>
        <v>0</v>
      </c>
      <c r="K248" s="9">
        <f t="shared" si="26"/>
        <v>13.204981999999999</v>
      </c>
      <c r="L248" s="9">
        <f t="shared" si="27"/>
        <v>0</v>
      </c>
      <c r="M248" s="9">
        <f t="shared" si="28"/>
        <v>13.204981999999999</v>
      </c>
      <c r="N248" s="9">
        <v>11.055078</v>
      </c>
      <c r="O248" s="9">
        <v>13.354333</v>
      </c>
      <c r="P248" s="9">
        <f t="shared" si="29"/>
        <v>1.2079817980479197</v>
      </c>
      <c r="Q248" s="4">
        <f>_xlfn.RANK.EQ(P248,$P$2:$P$1001,1)+COUNTIF($P$2:P248,P248)-1</f>
        <v>795</v>
      </c>
      <c r="R248" s="4" t="str">
        <f>IF(Q248&lt;=Summary!$B$20,"Front","Back")</f>
        <v>Back</v>
      </c>
      <c r="S248" s="9">
        <f t="shared" si="30"/>
        <v>0</v>
      </c>
      <c r="T248" s="9">
        <f t="shared" si="31"/>
        <v>13.354333</v>
      </c>
    </row>
    <row r="249" spans="1:20" x14ac:dyDescent="0.2">
      <c r="A249" s="4">
        <v>248</v>
      </c>
      <c r="B249" s="4" t="s">
        <v>24</v>
      </c>
      <c r="C249" s="9">
        <v>8.8003669999999996</v>
      </c>
      <c r="D249" s="9">
        <v>7.9330449999999999</v>
      </c>
      <c r="E249" s="9">
        <f t="shared" si="24"/>
        <v>0.90144479201833294</v>
      </c>
      <c r="F249" s="4">
        <f>_xlfn.RANK.EQ(E249,$E$2:$E$1001,1)+COUNTIF($E$2:E249,E249)-1</f>
        <v>310</v>
      </c>
      <c r="G249" s="4" t="str">
        <f>IF(F249&lt;=Summary!$B$2,"Front","Back")</f>
        <v>Front</v>
      </c>
      <c r="H249" s="4">
        <v>184</v>
      </c>
      <c r="I249" s="4" t="str">
        <f>IF(H249&lt;=Summary!$B$2,"Front","Back")</f>
        <v>Front</v>
      </c>
      <c r="J249" s="9">
        <f t="shared" si="25"/>
        <v>8.8003669999999996</v>
      </c>
      <c r="K249" s="9">
        <f t="shared" si="26"/>
        <v>0</v>
      </c>
      <c r="L249" s="9">
        <f t="shared" si="27"/>
        <v>8.8003669999999996</v>
      </c>
      <c r="M249" s="9">
        <f t="shared" si="28"/>
        <v>0</v>
      </c>
      <c r="N249" s="9">
        <v>8.6510160000000003</v>
      </c>
      <c r="O249" s="9">
        <v>8.0823959999999992</v>
      </c>
      <c r="P249" s="9">
        <f t="shared" si="29"/>
        <v>0.93427130408728865</v>
      </c>
      <c r="Q249" s="4">
        <f>_xlfn.RANK.EQ(P249,$P$2:$P$1001,1)+COUNTIF($P$2:P249,P249)-1</f>
        <v>366</v>
      </c>
      <c r="R249" s="4" t="str">
        <f>IF(Q249&lt;=Summary!$B$20,"Front","Back")</f>
        <v>Front</v>
      </c>
      <c r="S249" s="9">
        <f t="shared" si="30"/>
        <v>8.6510160000000003</v>
      </c>
      <c r="T249" s="9">
        <f t="shared" si="31"/>
        <v>0</v>
      </c>
    </row>
    <row r="250" spans="1:20" x14ac:dyDescent="0.2">
      <c r="A250" s="4">
        <v>249</v>
      </c>
      <c r="B250" s="4" t="s">
        <v>24</v>
      </c>
      <c r="C250" s="9">
        <v>8.6984619999999993</v>
      </c>
      <c r="D250" s="9">
        <v>9.4075640000000007</v>
      </c>
      <c r="E250" s="9">
        <f t="shared" si="24"/>
        <v>1.0815203883169233</v>
      </c>
      <c r="F250" s="4">
        <f>_xlfn.RANK.EQ(E250,$E$2:$E$1001,1)+COUNTIF($E$2:E250,E250)-1</f>
        <v>625</v>
      </c>
      <c r="G250" s="4" t="str">
        <f>IF(F250&lt;=Summary!$B$2,"Front","Back")</f>
        <v>Back</v>
      </c>
      <c r="H250" s="4">
        <v>744</v>
      </c>
      <c r="I250" s="4" t="str">
        <f>IF(H250&lt;=Summary!$B$2,"Front","Back")</f>
        <v>Back</v>
      </c>
      <c r="J250" s="9">
        <f t="shared" si="25"/>
        <v>0</v>
      </c>
      <c r="K250" s="9">
        <f t="shared" si="26"/>
        <v>9.4075640000000007</v>
      </c>
      <c r="L250" s="9">
        <f t="shared" si="27"/>
        <v>0</v>
      </c>
      <c r="M250" s="9">
        <f t="shared" si="28"/>
        <v>9.4075640000000007</v>
      </c>
      <c r="N250" s="9">
        <v>8.5491109999999999</v>
      </c>
      <c r="O250" s="9">
        <v>9.556915</v>
      </c>
      <c r="P250" s="9">
        <f t="shared" si="29"/>
        <v>1.1178840700512602</v>
      </c>
      <c r="Q250" s="4">
        <f>_xlfn.RANK.EQ(P250,$P$2:$P$1001,1)+COUNTIF($P$2:P250,P250)-1</f>
        <v>680</v>
      </c>
      <c r="R250" s="4" t="str">
        <f>IF(Q250&lt;=Summary!$B$20,"Front","Back")</f>
        <v>Back</v>
      </c>
      <c r="S250" s="9">
        <f t="shared" si="30"/>
        <v>0</v>
      </c>
      <c r="T250" s="9">
        <f t="shared" si="31"/>
        <v>9.556915</v>
      </c>
    </row>
    <row r="251" spans="1:20" x14ac:dyDescent="0.2">
      <c r="A251" s="4">
        <v>250</v>
      </c>
      <c r="B251" s="4" t="s">
        <v>24</v>
      </c>
      <c r="C251" s="9">
        <v>12.192536</v>
      </c>
      <c r="D251" s="9">
        <v>9.8054699999999997</v>
      </c>
      <c r="E251" s="9">
        <f t="shared" si="24"/>
        <v>0.80421907304600115</v>
      </c>
      <c r="F251" s="4">
        <f>_xlfn.RANK.EQ(E251,$E$2:$E$1001,1)+COUNTIF($E$2:E251,E251)-1</f>
        <v>158</v>
      </c>
      <c r="G251" s="4" t="str">
        <f>IF(F251&lt;=Summary!$B$2,"Front","Back")</f>
        <v>Front</v>
      </c>
      <c r="H251" s="4">
        <v>893</v>
      </c>
      <c r="I251" s="4" t="str">
        <f>IF(H251&lt;=Summary!$B$2,"Front","Back")</f>
        <v>Back</v>
      </c>
      <c r="J251" s="9">
        <f t="shared" si="25"/>
        <v>12.192536</v>
      </c>
      <c r="K251" s="9">
        <f t="shared" si="26"/>
        <v>0</v>
      </c>
      <c r="L251" s="9">
        <f t="shared" si="27"/>
        <v>0</v>
      </c>
      <c r="M251" s="9">
        <f t="shared" si="28"/>
        <v>9.8054699999999997</v>
      </c>
      <c r="N251" s="9">
        <v>12.043184999999999</v>
      </c>
      <c r="O251" s="9">
        <v>9.9548210000000008</v>
      </c>
      <c r="P251" s="9">
        <f t="shared" si="29"/>
        <v>0.82659371254365033</v>
      </c>
      <c r="Q251" s="4">
        <f>_xlfn.RANK.EQ(P251,$P$2:$P$1001,1)+COUNTIF($P$2:P251,P251)-1</f>
        <v>176</v>
      </c>
      <c r="R251" s="4" t="str">
        <f>IF(Q251&lt;=Summary!$B$20,"Front","Back")</f>
        <v>Front</v>
      </c>
      <c r="S251" s="9">
        <f t="shared" si="30"/>
        <v>12.043184999999999</v>
      </c>
      <c r="T251" s="9">
        <f t="shared" si="31"/>
        <v>0</v>
      </c>
    </row>
    <row r="252" spans="1:20" x14ac:dyDescent="0.2">
      <c r="A252" s="4">
        <v>251</v>
      </c>
      <c r="B252" s="4" t="s">
        <v>24</v>
      </c>
      <c r="C252" s="9">
        <v>8.6918349999999993</v>
      </c>
      <c r="D252" s="9">
        <v>7.5497069999999997</v>
      </c>
      <c r="E252" s="9">
        <f t="shared" si="24"/>
        <v>0.86859759763041988</v>
      </c>
      <c r="F252" s="4">
        <f>_xlfn.RANK.EQ(E252,$E$2:$E$1001,1)+COUNTIF($E$2:E252,E252)-1</f>
        <v>253</v>
      </c>
      <c r="G252" s="4" t="str">
        <f>IF(F252&lt;=Summary!$B$2,"Front","Back")</f>
        <v>Front</v>
      </c>
      <c r="H252" s="4">
        <v>254</v>
      </c>
      <c r="I252" s="4" t="str">
        <f>IF(H252&lt;=Summary!$B$2,"Front","Back")</f>
        <v>Front</v>
      </c>
      <c r="J252" s="9">
        <f t="shared" si="25"/>
        <v>8.6918349999999993</v>
      </c>
      <c r="K252" s="9">
        <f t="shared" si="26"/>
        <v>0</v>
      </c>
      <c r="L252" s="9">
        <f t="shared" si="27"/>
        <v>8.6918349999999993</v>
      </c>
      <c r="M252" s="9">
        <f t="shared" si="28"/>
        <v>0</v>
      </c>
      <c r="N252" s="9">
        <v>8.542484</v>
      </c>
      <c r="O252" s="9">
        <v>7.699058</v>
      </c>
      <c r="P252" s="9">
        <f t="shared" si="29"/>
        <v>0.90126689145686434</v>
      </c>
      <c r="Q252" s="4">
        <f>_xlfn.RANK.EQ(P252,$P$2:$P$1001,1)+COUNTIF($P$2:P252,P252)-1</f>
        <v>307</v>
      </c>
      <c r="R252" s="4" t="str">
        <f>IF(Q252&lt;=Summary!$B$20,"Front","Back")</f>
        <v>Front</v>
      </c>
      <c r="S252" s="9">
        <f t="shared" si="30"/>
        <v>8.542484</v>
      </c>
      <c r="T252" s="9">
        <f t="shared" si="31"/>
        <v>0</v>
      </c>
    </row>
    <row r="253" spans="1:20" x14ac:dyDescent="0.2">
      <c r="A253" s="4">
        <v>252</v>
      </c>
      <c r="B253" s="4" t="s">
        <v>24</v>
      </c>
      <c r="C253" s="9">
        <v>9.6703829999999993</v>
      </c>
      <c r="D253" s="9">
        <v>7.6587560000000003</v>
      </c>
      <c r="E253" s="9">
        <f t="shared" si="24"/>
        <v>0.79198062786137846</v>
      </c>
      <c r="F253" s="4">
        <f>_xlfn.RANK.EQ(E253,$E$2:$E$1001,1)+COUNTIF($E$2:E253,E253)-1</f>
        <v>148</v>
      </c>
      <c r="G253" s="4" t="str">
        <f>IF(F253&lt;=Summary!$B$2,"Front","Back")</f>
        <v>Front</v>
      </c>
      <c r="H253" s="4">
        <v>620</v>
      </c>
      <c r="I253" s="4" t="str">
        <f>IF(H253&lt;=Summary!$B$2,"Front","Back")</f>
        <v>Back</v>
      </c>
      <c r="J253" s="9">
        <f t="shared" si="25"/>
        <v>9.6703829999999993</v>
      </c>
      <c r="K253" s="9">
        <f t="shared" si="26"/>
        <v>0</v>
      </c>
      <c r="L253" s="9">
        <f t="shared" si="27"/>
        <v>0</v>
      </c>
      <c r="M253" s="9">
        <f t="shared" si="28"/>
        <v>7.6587560000000003</v>
      </c>
      <c r="N253" s="9">
        <v>9.5210319999999999</v>
      </c>
      <c r="O253" s="9">
        <v>7.8081069999999997</v>
      </c>
      <c r="P253" s="9">
        <f t="shared" si="29"/>
        <v>0.82009040616605422</v>
      </c>
      <c r="Q253" s="4">
        <f>_xlfn.RANK.EQ(P253,$P$2:$P$1001,1)+COUNTIF($P$2:P253,P253)-1</f>
        <v>172</v>
      </c>
      <c r="R253" s="4" t="str">
        <f>IF(Q253&lt;=Summary!$B$20,"Front","Back")</f>
        <v>Front</v>
      </c>
      <c r="S253" s="9">
        <f t="shared" si="30"/>
        <v>9.5210319999999999</v>
      </c>
      <c r="T253" s="9">
        <f t="shared" si="31"/>
        <v>0</v>
      </c>
    </row>
    <row r="254" spans="1:20" x14ac:dyDescent="0.2">
      <c r="A254" s="4">
        <v>253</v>
      </c>
      <c r="B254" s="4" t="s">
        <v>24</v>
      </c>
      <c r="C254" s="9">
        <v>13.648616000000001</v>
      </c>
      <c r="D254" s="9">
        <v>8.843845</v>
      </c>
      <c r="E254" s="9">
        <f t="shared" si="24"/>
        <v>0.64796643117514618</v>
      </c>
      <c r="F254" s="4">
        <f>_xlfn.RANK.EQ(E254,$E$2:$E$1001,1)+COUNTIF($E$2:E254,E254)-1</f>
        <v>34</v>
      </c>
      <c r="G254" s="4" t="str">
        <f>IF(F254&lt;=Summary!$B$2,"Front","Back")</f>
        <v>Front</v>
      </c>
      <c r="H254" s="4">
        <v>446</v>
      </c>
      <c r="I254" s="4" t="str">
        <f>IF(H254&lt;=Summary!$B$2,"Front","Back")</f>
        <v>Front</v>
      </c>
      <c r="J254" s="9">
        <f t="shared" si="25"/>
        <v>13.648616000000001</v>
      </c>
      <c r="K254" s="9">
        <f t="shared" si="26"/>
        <v>0</v>
      </c>
      <c r="L254" s="9">
        <f t="shared" si="27"/>
        <v>13.648616000000001</v>
      </c>
      <c r="M254" s="9">
        <f t="shared" si="28"/>
        <v>0</v>
      </c>
      <c r="N254" s="9">
        <v>13.499264999999999</v>
      </c>
      <c r="O254" s="9">
        <v>8.9931959999999993</v>
      </c>
      <c r="P254" s="9">
        <f t="shared" si="29"/>
        <v>0.6661989374977082</v>
      </c>
      <c r="Q254" s="4">
        <f>_xlfn.RANK.EQ(P254,$P$2:$P$1001,1)+COUNTIF($P$2:P254,P254)-1</f>
        <v>39</v>
      </c>
      <c r="R254" s="4" t="str">
        <f>IF(Q254&lt;=Summary!$B$20,"Front","Back")</f>
        <v>Front</v>
      </c>
      <c r="S254" s="9">
        <f t="shared" si="30"/>
        <v>13.499264999999999</v>
      </c>
      <c r="T254" s="9">
        <f t="shared" si="31"/>
        <v>0</v>
      </c>
    </row>
    <row r="255" spans="1:20" x14ac:dyDescent="0.2">
      <c r="A255" s="4">
        <v>254</v>
      </c>
      <c r="B255" s="4" t="s">
        <v>24</v>
      </c>
      <c r="C255" s="9">
        <v>11.756202999999999</v>
      </c>
      <c r="D255" s="9">
        <v>8.2408009999999994</v>
      </c>
      <c r="E255" s="9">
        <f t="shared" si="24"/>
        <v>0.70097471096747821</v>
      </c>
      <c r="F255" s="4">
        <f>_xlfn.RANK.EQ(E255,$E$2:$E$1001,1)+COUNTIF($E$2:E255,E255)-1</f>
        <v>58</v>
      </c>
      <c r="G255" s="4" t="str">
        <f>IF(F255&lt;=Summary!$B$2,"Front","Back")</f>
        <v>Front</v>
      </c>
      <c r="H255" s="4">
        <v>76</v>
      </c>
      <c r="I255" s="4" t="str">
        <f>IF(H255&lt;=Summary!$B$2,"Front","Back")</f>
        <v>Front</v>
      </c>
      <c r="J255" s="9">
        <f t="shared" si="25"/>
        <v>11.756202999999999</v>
      </c>
      <c r="K255" s="9">
        <f t="shared" si="26"/>
        <v>0</v>
      </c>
      <c r="L255" s="9">
        <f t="shared" si="27"/>
        <v>11.756202999999999</v>
      </c>
      <c r="M255" s="9">
        <f t="shared" si="28"/>
        <v>0</v>
      </c>
      <c r="N255" s="9">
        <v>11.606852</v>
      </c>
      <c r="O255" s="9">
        <v>8.3901520000000005</v>
      </c>
      <c r="P255" s="9">
        <f t="shared" si="29"/>
        <v>0.72286197842446864</v>
      </c>
      <c r="Q255" s="4">
        <f>_xlfn.RANK.EQ(P255,$P$2:$P$1001,1)+COUNTIF($P$2:P255,P255)-1</f>
        <v>74</v>
      </c>
      <c r="R255" s="4" t="str">
        <f>IF(Q255&lt;=Summary!$B$20,"Front","Back")</f>
        <v>Front</v>
      </c>
      <c r="S255" s="9">
        <f t="shared" si="30"/>
        <v>11.606852</v>
      </c>
      <c r="T255" s="9">
        <f t="shared" si="31"/>
        <v>0</v>
      </c>
    </row>
    <row r="256" spans="1:20" x14ac:dyDescent="0.2">
      <c r="A256" s="4">
        <v>255</v>
      </c>
      <c r="B256" s="4" t="s">
        <v>24</v>
      </c>
      <c r="C256" s="9">
        <v>12.670278</v>
      </c>
      <c r="D256" s="9">
        <v>11.018573</v>
      </c>
      <c r="E256" s="9">
        <f t="shared" si="24"/>
        <v>0.8696394033343231</v>
      </c>
      <c r="F256" s="4">
        <f>_xlfn.RANK.EQ(E256,$E$2:$E$1001,1)+COUNTIF($E$2:E256,E256)-1</f>
        <v>254</v>
      </c>
      <c r="G256" s="4" t="str">
        <f>IF(F256&lt;=Summary!$B$2,"Front","Back")</f>
        <v>Front</v>
      </c>
      <c r="H256" s="4">
        <v>539</v>
      </c>
      <c r="I256" s="4" t="str">
        <f>IF(H256&lt;=Summary!$B$2,"Front","Back")</f>
        <v>Back</v>
      </c>
      <c r="J256" s="9">
        <f t="shared" si="25"/>
        <v>12.670278</v>
      </c>
      <c r="K256" s="9">
        <f t="shared" si="26"/>
        <v>0</v>
      </c>
      <c r="L256" s="9">
        <f t="shared" si="27"/>
        <v>0</v>
      </c>
      <c r="M256" s="9">
        <f t="shared" si="28"/>
        <v>11.018573</v>
      </c>
      <c r="N256" s="9">
        <v>12.520927</v>
      </c>
      <c r="O256" s="9">
        <v>11.167923999999999</v>
      </c>
      <c r="P256" s="9">
        <f t="shared" si="29"/>
        <v>0.89194066861023935</v>
      </c>
      <c r="Q256" s="4">
        <f>_xlfn.RANK.EQ(P256,$P$2:$P$1001,1)+COUNTIF($P$2:P256,P256)-1</f>
        <v>295</v>
      </c>
      <c r="R256" s="4" t="str">
        <f>IF(Q256&lt;=Summary!$B$20,"Front","Back")</f>
        <v>Front</v>
      </c>
      <c r="S256" s="9">
        <f t="shared" si="30"/>
        <v>12.520927</v>
      </c>
      <c r="T256" s="9">
        <f t="shared" si="31"/>
        <v>0</v>
      </c>
    </row>
    <row r="257" spans="1:20" x14ac:dyDescent="0.2">
      <c r="A257" s="4">
        <v>256</v>
      </c>
      <c r="B257" s="4" t="s">
        <v>24</v>
      </c>
      <c r="C257" s="9">
        <v>8.7000119999999992</v>
      </c>
      <c r="D257" s="9">
        <v>9.1221979999999991</v>
      </c>
      <c r="E257" s="9">
        <f t="shared" si="24"/>
        <v>1.0485270595029064</v>
      </c>
      <c r="F257" s="4">
        <f>_xlfn.RANK.EQ(E257,$E$2:$E$1001,1)+COUNTIF($E$2:E257,E257)-1</f>
        <v>575</v>
      </c>
      <c r="G257" s="4" t="str">
        <f>IF(F257&lt;=Summary!$B$2,"Front","Back")</f>
        <v>Back</v>
      </c>
      <c r="H257" s="4">
        <v>485</v>
      </c>
      <c r="I257" s="4" t="str">
        <f>IF(H257&lt;=Summary!$B$2,"Front","Back")</f>
        <v>Front</v>
      </c>
      <c r="J257" s="9">
        <f t="shared" si="25"/>
        <v>0</v>
      </c>
      <c r="K257" s="9">
        <f t="shared" si="26"/>
        <v>9.1221979999999991</v>
      </c>
      <c r="L257" s="9">
        <f t="shared" si="27"/>
        <v>8.7000119999999992</v>
      </c>
      <c r="M257" s="9">
        <f t="shared" si="28"/>
        <v>0</v>
      </c>
      <c r="N257" s="9">
        <v>8.5506609999999998</v>
      </c>
      <c r="O257" s="9">
        <v>9.2715490000000003</v>
      </c>
      <c r="P257" s="9">
        <f t="shared" si="29"/>
        <v>1.0843078681285576</v>
      </c>
      <c r="Q257" s="4">
        <f>_xlfn.RANK.EQ(P257,$P$2:$P$1001,1)+COUNTIF($P$2:P257,P257)-1</f>
        <v>639</v>
      </c>
      <c r="R257" s="4" t="str">
        <f>IF(Q257&lt;=Summary!$B$20,"Front","Back")</f>
        <v>Back</v>
      </c>
      <c r="S257" s="9">
        <f t="shared" si="30"/>
        <v>0</v>
      </c>
      <c r="T257" s="9">
        <f t="shared" si="31"/>
        <v>9.2715490000000003</v>
      </c>
    </row>
    <row r="258" spans="1:20" x14ac:dyDescent="0.2">
      <c r="A258" s="4">
        <v>257</v>
      </c>
      <c r="B258" s="4" t="s">
        <v>24</v>
      </c>
      <c r="C258" s="9">
        <v>8.3419380000000007</v>
      </c>
      <c r="D258" s="9">
        <v>11.884095</v>
      </c>
      <c r="E258" s="9">
        <f t="shared" si="24"/>
        <v>1.4246203939660063</v>
      </c>
      <c r="F258" s="4">
        <f>_xlfn.RANK.EQ(E258,$E$2:$E$1001,1)+COUNTIF($E$2:E258,E258)-1</f>
        <v>935</v>
      </c>
      <c r="G258" s="4" t="str">
        <f>IF(F258&lt;=Summary!$B$2,"Front","Back")</f>
        <v>Back</v>
      </c>
      <c r="H258" s="4">
        <v>1000</v>
      </c>
      <c r="I258" s="4" t="str">
        <f>IF(H258&lt;=Summary!$B$2,"Front","Back")</f>
        <v>Back</v>
      </c>
      <c r="J258" s="9">
        <f t="shared" si="25"/>
        <v>0</v>
      </c>
      <c r="K258" s="9">
        <f t="shared" si="26"/>
        <v>11.884095</v>
      </c>
      <c r="L258" s="9">
        <f t="shared" si="27"/>
        <v>0</v>
      </c>
      <c r="M258" s="9">
        <f t="shared" si="28"/>
        <v>11.884095</v>
      </c>
      <c r="N258" s="9">
        <v>8.1925869999999996</v>
      </c>
      <c r="O258" s="9">
        <v>12.033446</v>
      </c>
      <c r="P258" s="9">
        <f t="shared" si="29"/>
        <v>1.468821264882509</v>
      </c>
      <c r="Q258" s="4">
        <f>_xlfn.RANK.EQ(P258,$P$2:$P$1001,1)+COUNTIF($P$2:P258,P258)-1</f>
        <v>956</v>
      </c>
      <c r="R258" s="4" t="str">
        <f>IF(Q258&lt;=Summary!$B$20,"Front","Back")</f>
        <v>Back</v>
      </c>
      <c r="S258" s="9">
        <f t="shared" si="30"/>
        <v>0</v>
      </c>
      <c r="T258" s="9">
        <f t="shared" si="31"/>
        <v>12.033446</v>
      </c>
    </row>
    <row r="259" spans="1:20" x14ac:dyDescent="0.2">
      <c r="A259" s="4">
        <v>258</v>
      </c>
      <c r="B259" s="4" t="s">
        <v>24</v>
      </c>
      <c r="C259" s="9">
        <v>12.186278</v>
      </c>
      <c r="D259" s="9">
        <v>10.247400000000001</v>
      </c>
      <c r="E259" s="9">
        <f t="shared" ref="E259:E322" si="32">D259/C259</f>
        <v>0.84089662159356626</v>
      </c>
      <c r="F259" s="4">
        <f>_xlfn.RANK.EQ(E259,$E$2:$E$1001,1)+COUNTIF($E$2:E259,E259)-1</f>
        <v>206</v>
      </c>
      <c r="G259" s="4" t="str">
        <f>IF(F259&lt;=Summary!$B$2,"Front","Back")</f>
        <v>Front</v>
      </c>
      <c r="H259" s="4">
        <v>942</v>
      </c>
      <c r="I259" s="4" t="str">
        <f>IF(H259&lt;=Summary!$B$2,"Front","Back")</f>
        <v>Back</v>
      </c>
      <c r="J259" s="9">
        <f t="shared" ref="J259:J322" si="33">IF(G259="Front",C259,0)</f>
        <v>12.186278</v>
      </c>
      <c r="K259" s="9">
        <f t="shared" ref="K259:K322" si="34">IF(G259="Back",D259,0)</f>
        <v>0</v>
      </c>
      <c r="L259" s="9">
        <f t="shared" ref="L259:L322" si="35">IF(I259="Front",C259,0)</f>
        <v>0</v>
      </c>
      <c r="M259" s="9">
        <f t="shared" ref="M259:M322" si="36">IF(I259="Back",D259,0)</f>
        <v>10.247400000000001</v>
      </c>
      <c r="N259" s="9">
        <v>12.036927</v>
      </c>
      <c r="O259" s="9">
        <v>10.396751</v>
      </c>
      <c r="P259" s="9">
        <f t="shared" ref="P259:P322" si="37">O259/N259</f>
        <v>0.86373797897087856</v>
      </c>
      <c r="Q259" s="4">
        <f>_xlfn.RANK.EQ(P259,$P$2:$P$1001,1)+COUNTIF($P$2:P259,P259)-1</f>
        <v>240</v>
      </c>
      <c r="R259" s="4" t="str">
        <f>IF(Q259&lt;=Summary!$B$20,"Front","Back")</f>
        <v>Front</v>
      </c>
      <c r="S259" s="9">
        <f t="shared" ref="S259:S322" si="38">IF(R259="Front",N259,0)</f>
        <v>12.036927</v>
      </c>
      <c r="T259" s="9">
        <f t="shared" ref="T259:T322" si="39">IF(R259="Back",O259,0)</f>
        <v>0</v>
      </c>
    </row>
    <row r="260" spans="1:20" x14ac:dyDescent="0.2">
      <c r="A260" s="4">
        <v>259</v>
      </c>
      <c r="B260" s="4" t="s">
        <v>24</v>
      </c>
      <c r="C260" s="9">
        <v>13.022036</v>
      </c>
      <c r="D260" s="9">
        <v>10.262452</v>
      </c>
      <c r="E260" s="9">
        <f t="shared" si="32"/>
        <v>0.78808352242306812</v>
      </c>
      <c r="F260" s="4">
        <f>_xlfn.RANK.EQ(E260,$E$2:$E$1001,1)+COUNTIF($E$2:E260,E260)-1</f>
        <v>138</v>
      </c>
      <c r="G260" s="4" t="str">
        <f>IF(F260&lt;=Summary!$B$2,"Front","Back")</f>
        <v>Front</v>
      </c>
      <c r="H260" s="4">
        <v>131</v>
      </c>
      <c r="I260" s="4" t="str">
        <f>IF(H260&lt;=Summary!$B$2,"Front","Back")</f>
        <v>Front</v>
      </c>
      <c r="J260" s="9">
        <f t="shared" si="33"/>
        <v>13.022036</v>
      </c>
      <c r="K260" s="9">
        <f t="shared" si="34"/>
        <v>0</v>
      </c>
      <c r="L260" s="9">
        <f t="shared" si="35"/>
        <v>13.022036</v>
      </c>
      <c r="M260" s="9">
        <f t="shared" si="36"/>
        <v>0</v>
      </c>
      <c r="N260" s="9">
        <v>12.872685000000001</v>
      </c>
      <c r="O260" s="9">
        <v>10.411803000000001</v>
      </c>
      <c r="P260" s="9">
        <f t="shared" si="37"/>
        <v>0.80882916034999697</v>
      </c>
      <c r="Q260" s="4">
        <f>_xlfn.RANK.EQ(P260,$P$2:$P$1001,1)+COUNTIF($P$2:P260,P260)-1</f>
        <v>153</v>
      </c>
      <c r="R260" s="4" t="str">
        <f>IF(Q260&lt;=Summary!$B$20,"Front","Back")</f>
        <v>Front</v>
      </c>
      <c r="S260" s="9">
        <f t="shared" si="38"/>
        <v>12.872685000000001</v>
      </c>
      <c r="T260" s="9">
        <f t="shared" si="39"/>
        <v>0</v>
      </c>
    </row>
    <row r="261" spans="1:20" x14ac:dyDescent="0.2">
      <c r="A261" s="4">
        <v>260</v>
      </c>
      <c r="B261" s="4" t="s">
        <v>24</v>
      </c>
      <c r="C261" s="9">
        <v>11.807683000000001</v>
      </c>
      <c r="D261" s="9">
        <v>10.221731999999999</v>
      </c>
      <c r="E261" s="9">
        <f t="shared" si="32"/>
        <v>0.86568482571898298</v>
      </c>
      <c r="F261" s="4">
        <f>_xlfn.RANK.EQ(E261,$E$2:$E$1001,1)+COUNTIF($E$2:E261,E261)-1</f>
        <v>247</v>
      </c>
      <c r="G261" s="4" t="str">
        <f>IF(F261&lt;=Summary!$B$2,"Front","Back")</f>
        <v>Front</v>
      </c>
      <c r="H261" s="4">
        <v>218</v>
      </c>
      <c r="I261" s="4" t="str">
        <f>IF(H261&lt;=Summary!$B$2,"Front","Back")</f>
        <v>Front</v>
      </c>
      <c r="J261" s="9">
        <f t="shared" si="33"/>
        <v>11.807683000000001</v>
      </c>
      <c r="K261" s="9">
        <f t="shared" si="34"/>
        <v>0</v>
      </c>
      <c r="L261" s="9">
        <f t="shared" si="35"/>
        <v>11.807683000000001</v>
      </c>
      <c r="M261" s="9">
        <f t="shared" si="36"/>
        <v>0</v>
      </c>
      <c r="N261" s="9">
        <v>11.658332</v>
      </c>
      <c r="O261" s="9">
        <v>10.371083</v>
      </c>
      <c r="P261" s="9">
        <f t="shared" si="37"/>
        <v>0.8895854913035588</v>
      </c>
      <c r="Q261" s="4">
        <f>_xlfn.RANK.EQ(P261,$P$2:$P$1001,1)+COUNTIF($P$2:P261,P261)-1</f>
        <v>290</v>
      </c>
      <c r="R261" s="4" t="str">
        <f>IF(Q261&lt;=Summary!$B$20,"Front","Back")</f>
        <v>Front</v>
      </c>
      <c r="S261" s="9">
        <f t="shared" si="38"/>
        <v>11.658332</v>
      </c>
      <c r="T261" s="9">
        <f t="shared" si="39"/>
        <v>0</v>
      </c>
    </row>
    <row r="262" spans="1:20" x14ac:dyDescent="0.2">
      <c r="A262" s="4">
        <v>261</v>
      </c>
      <c r="B262" s="4" t="s">
        <v>24</v>
      </c>
      <c r="C262" s="9">
        <v>7.9903399999999998</v>
      </c>
      <c r="D262" s="9">
        <v>10.514879000000001</v>
      </c>
      <c r="E262" s="9">
        <f t="shared" si="32"/>
        <v>1.3159488832765565</v>
      </c>
      <c r="F262" s="4">
        <f>_xlfn.RANK.EQ(E262,$E$2:$E$1001,1)+COUNTIF($E$2:E262,E262)-1</f>
        <v>890</v>
      </c>
      <c r="G262" s="4" t="str">
        <f>IF(F262&lt;=Summary!$B$2,"Front","Back")</f>
        <v>Back</v>
      </c>
      <c r="H262" s="4">
        <v>783</v>
      </c>
      <c r="I262" s="4" t="str">
        <f>IF(H262&lt;=Summary!$B$2,"Front","Back")</f>
        <v>Back</v>
      </c>
      <c r="J262" s="9">
        <f t="shared" si="33"/>
        <v>0</v>
      </c>
      <c r="K262" s="9">
        <f t="shared" si="34"/>
        <v>10.514879000000001</v>
      </c>
      <c r="L262" s="9">
        <f t="shared" si="35"/>
        <v>0</v>
      </c>
      <c r="M262" s="9">
        <f t="shared" si="36"/>
        <v>10.514879000000001</v>
      </c>
      <c r="N262" s="9">
        <v>7.8409890000000004</v>
      </c>
      <c r="O262" s="9">
        <v>10.66423</v>
      </c>
      <c r="P262" s="9">
        <f t="shared" si="37"/>
        <v>1.3600618493406889</v>
      </c>
      <c r="Q262" s="4">
        <f>_xlfn.RANK.EQ(P262,$P$2:$P$1001,1)+COUNTIF($P$2:P262,P262)-1</f>
        <v>927</v>
      </c>
      <c r="R262" s="4" t="str">
        <f>IF(Q262&lt;=Summary!$B$20,"Front","Back")</f>
        <v>Back</v>
      </c>
      <c r="S262" s="9">
        <f t="shared" si="38"/>
        <v>0</v>
      </c>
      <c r="T262" s="9">
        <f t="shared" si="39"/>
        <v>10.66423</v>
      </c>
    </row>
    <row r="263" spans="1:20" x14ac:dyDescent="0.2">
      <c r="A263" s="4">
        <v>262</v>
      </c>
      <c r="B263" s="4" t="s">
        <v>24</v>
      </c>
      <c r="C263" s="9">
        <v>10.696168999999999</v>
      </c>
      <c r="D263" s="9">
        <v>12.815173</v>
      </c>
      <c r="E263" s="9">
        <f t="shared" si="32"/>
        <v>1.1981086873253406</v>
      </c>
      <c r="F263" s="4">
        <f>_xlfn.RANK.EQ(E263,$E$2:$E$1001,1)+COUNTIF($E$2:E263,E263)-1</f>
        <v>792</v>
      </c>
      <c r="G263" s="4" t="str">
        <f>IF(F263&lt;=Summary!$B$2,"Front","Back")</f>
        <v>Back</v>
      </c>
      <c r="H263" s="4">
        <v>661</v>
      </c>
      <c r="I263" s="4" t="str">
        <f>IF(H263&lt;=Summary!$B$2,"Front","Back")</f>
        <v>Back</v>
      </c>
      <c r="J263" s="9">
        <f t="shared" si="33"/>
        <v>0</v>
      </c>
      <c r="K263" s="9">
        <f t="shared" si="34"/>
        <v>12.815173</v>
      </c>
      <c r="L263" s="9">
        <f t="shared" si="35"/>
        <v>0</v>
      </c>
      <c r="M263" s="9">
        <f t="shared" si="36"/>
        <v>12.815173</v>
      </c>
      <c r="N263" s="9">
        <v>10.546818</v>
      </c>
      <c r="O263" s="9">
        <v>12.964524000000001</v>
      </c>
      <c r="P263" s="9">
        <f t="shared" si="37"/>
        <v>1.2292355855576536</v>
      </c>
      <c r="Q263" s="4">
        <f>_xlfn.RANK.EQ(P263,$P$2:$P$1001,1)+COUNTIF($P$2:P263,P263)-1</f>
        <v>826</v>
      </c>
      <c r="R263" s="4" t="str">
        <f>IF(Q263&lt;=Summary!$B$20,"Front","Back")</f>
        <v>Back</v>
      </c>
      <c r="S263" s="9">
        <f t="shared" si="38"/>
        <v>0</v>
      </c>
      <c r="T263" s="9">
        <f t="shared" si="39"/>
        <v>12.964524000000001</v>
      </c>
    </row>
    <row r="264" spans="1:20" x14ac:dyDescent="0.2">
      <c r="A264" s="4">
        <v>263</v>
      </c>
      <c r="B264" s="4" t="s">
        <v>24</v>
      </c>
      <c r="C264" s="9">
        <v>7.6142580000000004</v>
      </c>
      <c r="D264" s="9">
        <v>10.531313000000001</v>
      </c>
      <c r="E264" s="9">
        <f t="shared" si="32"/>
        <v>1.3831043024809508</v>
      </c>
      <c r="F264" s="4">
        <f>_xlfn.RANK.EQ(E264,$E$2:$E$1001,1)+COUNTIF($E$2:E264,E264)-1</f>
        <v>922</v>
      </c>
      <c r="G264" s="4" t="str">
        <f>IF(F264&lt;=Summary!$B$2,"Front","Back")</f>
        <v>Back</v>
      </c>
      <c r="H264" s="4">
        <v>501</v>
      </c>
      <c r="I264" s="4" t="str">
        <f>IF(H264&lt;=Summary!$B$2,"Front","Back")</f>
        <v>Front</v>
      </c>
      <c r="J264" s="9">
        <f t="shared" si="33"/>
        <v>0</v>
      </c>
      <c r="K264" s="9">
        <f t="shared" si="34"/>
        <v>10.531313000000001</v>
      </c>
      <c r="L264" s="9">
        <f t="shared" si="35"/>
        <v>7.6142580000000004</v>
      </c>
      <c r="M264" s="9">
        <f t="shared" si="36"/>
        <v>0</v>
      </c>
      <c r="N264" s="9">
        <v>7.4649070000000002</v>
      </c>
      <c r="O264" s="9">
        <v>10.680664</v>
      </c>
      <c r="P264" s="9">
        <f t="shared" si="37"/>
        <v>1.4307832636093123</v>
      </c>
      <c r="Q264" s="4">
        <f>_xlfn.RANK.EQ(P264,$P$2:$P$1001,1)+COUNTIF($P$2:P264,P264)-1</f>
        <v>944</v>
      </c>
      <c r="R264" s="4" t="str">
        <f>IF(Q264&lt;=Summary!$B$20,"Front","Back")</f>
        <v>Back</v>
      </c>
      <c r="S264" s="9">
        <f t="shared" si="38"/>
        <v>0</v>
      </c>
      <c r="T264" s="9">
        <f t="shared" si="39"/>
        <v>10.680664</v>
      </c>
    </row>
    <row r="265" spans="1:20" x14ac:dyDescent="0.2">
      <c r="A265" s="4">
        <v>264</v>
      </c>
      <c r="B265" s="4" t="s">
        <v>24</v>
      </c>
      <c r="C265" s="9">
        <v>8.9960730000000009</v>
      </c>
      <c r="D265" s="9">
        <v>8.7340300000000006</v>
      </c>
      <c r="E265" s="9">
        <f t="shared" si="32"/>
        <v>0.97087140133255923</v>
      </c>
      <c r="F265" s="4">
        <f>_xlfn.RANK.EQ(E265,$E$2:$E$1001,1)+COUNTIF($E$2:E265,E265)-1</f>
        <v>450</v>
      </c>
      <c r="G265" s="4" t="str">
        <f>IF(F265&lt;=Summary!$B$2,"Front","Back")</f>
        <v>Front</v>
      </c>
      <c r="H265" s="4">
        <v>222</v>
      </c>
      <c r="I265" s="4" t="str">
        <f>IF(H265&lt;=Summary!$B$2,"Front","Back")</f>
        <v>Front</v>
      </c>
      <c r="J265" s="9">
        <f t="shared" si="33"/>
        <v>8.9960730000000009</v>
      </c>
      <c r="K265" s="9">
        <f t="shared" si="34"/>
        <v>0</v>
      </c>
      <c r="L265" s="9">
        <f t="shared" si="35"/>
        <v>8.9960730000000009</v>
      </c>
      <c r="M265" s="9">
        <f t="shared" si="36"/>
        <v>0</v>
      </c>
      <c r="N265" s="9">
        <v>8.8467219999999998</v>
      </c>
      <c r="O265" s="9">
        <v>8.883381</v>
      </c>
      <c r="P265" s="9">
        <f t="shared" si="37"/>
        <v>1.0041437947298446</v>
      </c>
      <c r="Q265" s="4">
        <f>_xlfn.RANK.EQ(P265,$P$2:$P$1001,1)+COUNTIF($P$2:P265,P265)-1</f>
        <v>502</v>
      </c>
      <c r="R265" s="4" t="str">
        <f>IF(Q265&lt;=Summary!$B$20,"Front","Back")</f>
        <v>Back</v>
      </c>
      <c r="S265" s="9">
        <f t="shared" si="38"/>
        <v>0</v>
      </c>
      <c r="T265" s="9">
        <f t="shared" si="39"/>
        <v>8.883381</v>
      </c>
    </row>
    <row r="266" spans="1:20" x14ac:dyDescent="0.2">
      <c r="A266" s="4">
        <v>265</v>
      </c>
      <c r="B266" s="4" t="s">
        <v>24</v>
      </c>
      <c r="C266" s="9">
        <v>8.9009160000000005</v>
      </c>
      <c r="D266" s="9">
        <v>8.5727030000000006</v>
      </c>
      <c r="E266" s="9">
        <f t="shared" si="32"/>
        <v>0.96312592996046698</v>
      </c>
      <c r="F266" s="4">
        <f>_xlfn.RANK.EQ(E266,$E$2:$E$1001,1)+COUNTIF($E$2:E266,E266)-1</f>
        <v>429</v>
      </c>
      <c r="G266" s="4" t="str">
        <f>IF(F266&lt;=Summary!$B$2,"Front","Back")</f>
        <v>Front</v>
      </c>
      <c r="H266" s="4">
        <v>951</v>
      </c>
      <c r="I266" s="4" t="str">
        <f>IF(H266&lt;=Summary!$B$2,"Front","Back")</f>
        <v>Back</v>
      </c>
      <c r="J266" s="9">
        <f t="shared" si="33"/>
        <v>8.9009160000000005</v>
      </c>
      <c r="K266" s="9">
        <f t="shared" si="34"/>
        <v>0</v>
      </c>
      <c r="L266" s="9">
        <f t="shared" si="35"/>
        <v>0</v>
      </c>
      <c r="M266" s="9">
        <f t="shared" si="36"/>
        <v>8.5727030000000006</v>
      </c>
      <c r="N266" s="9">
        <v>8.7515649999999994</v>
      </c>
      <c r="O266" s="9">
        <v>8.722054</v>
      </c>
      <c r="P266" s="9">
        <f t="shared" si="37"/>
        <v>0.99662791740677248</v>
      </c>
      <c r="Q266" s="4">
        <f>_xlfn.RANK.EQ(P266,$P$2:$P$1001,1)+COUNTIF($P$2:P266,P266)-1</f>
        <v>487</v>
      </c>
      <c r="R266" s="4" t="str">
        <f>IF(Q266&lt;=Summary!$B$20,"Front","Back")</f>
        <v>Front</v>
      </c>
      <c r="S266" s="9">
        <f t="shared" si="38"/>
        <v>8.7515649999999994</v>
      </c>
      <c r="T266" s="9">
        <f t="shared" si="39"/>
        <v>0</v>
      </c>
    </row>
    <row r="267" spans="1:20" x14ac:dyDescent="0.2">
      <c r="A267" s="4">
        <v>266</v>
      </c>
      <c r="B267" s="4" t="s">
        <v>24</v>
      </c>
      <c r="C267" s="9">
        <v>13.607756</v>
      </c>
      <c r="D267" s="9">
        <v>12.099807</v>
      </c>
      <c r="E267" s="9">
        <f t="shared" si="32"/>
        <v>0.88918459443276321</v>
      </c>
      <c r="F267" s="4">
        <f>_xlfn.RANK.EQ(E267,$E$2:$E$1001,1)+COUNTIF($E$2:E267,E267)-1</f>
        <v>282</v>
      </c>
      <c r="G267" s="4" t="str">
        <f>IF(F267&lt;=Summary!$B$2,"Front","Back")</f>
        <v>Front</v>
      </c>
      <c r="H267" s="4">
        <v>172</v>
      </c>
      <c r="I267" s="4" t="str">
        <f>IF(H267&lt;=Summary!$B$2,"Front","Back")</f>
        <v>Front</v>
      </c>
      <c r="J267" s="9">
        <f t="shared" si="33"/>
        <v>13.607756</v>
      </c>
      <c r="K267" s="9">
        <f t="shared" si="34"/>
        <v>0</v>
      </c>
      <c r="L267" s="9">
        <f t="shared" si="35"/>
        <v>13.607756</v>
      </c>
      <c r="M267" s="9">
        <f t="shared" si="36"/>
        <v>0</v>
      </c>
      <c r="N267" s="9">
        <v>13.458405000000001</v>
      </c>
      <c r="O267" s="9">
        <v>12.249158</v>
      </c>
      <c r="P267" s="9">
        <f t="shared" si="37"/>
        <v>0.91014930818325046</v>
      </c>
      <c r="Q267" s="4">
        <f>_xlfn.RANK.EQ(P267,$P$2:$P$1001,1)+COUNTIF($P$2:P267,P267)-1</f>
        <v>325</v>
      </c>
      <c r="R267" s="4" t="str">
        <f>IF(Q267&lt;=Summary!$B$20,"Front","Back")</f>
        <v>Front</v>
      </c>
      <c r="S267" s="9">
        <f t="shared" si="38"/>
        <v>13.458405000000001</v>
      </c>
      <c r="T267" s="9">
        <f t="shared" si="39"/>
        <v>0</v>
      </c>
    </row>
    <row r="268" spans="1:20" x14ac:dyDescent="0.2">
      <c r="A268" s="4">
        <v>267</v>
      </c>
      <c r="B268" s="4" t="s">
        <v>24</v>
      </c>
      <c r="C268" s="9">
        <v>8.9071440000000006</v>
      </c>
      <c r="D268" s="9">
        <v>10.622097999999999</v>
      </c>
      <c r="E268" s="9">
        <f t="shared" si="32"/>
        <v>1.1925369119439406</v>
      </c>
      <c r="F268" s="4">
        <f>_xlfn.RANK.EQ(E268,$E$2:$E$1001,1)+COUNTIF($E$2:E268,E268)-1</f>
        <v>781</v>
      </c>
      <c r="G268" s="4" t="str">
        <f>IF(F268&lt;=Summary!$B$2,"Front","Back")</f>
        <v>Back</v>
      </c>
      <c r="H268" s="4">
        <v>153</v>
      </c>
      <c r="I268" s="4" t="str">
        <f>IF(H268&lt;=Summary!$B$2,"Front","Back")</f>
        <v>Front</v>
      </c>
      <c r="J268" s="9">
        <f t="shared" si="33"/>
        <v>0</v>
      </c>
      <c r="K268" s="9">
        <f t="shared" si="34"/>
        <v>10.622097999999999</v>
      </c>
      <c r="L268" s="9">
        <f t="shared" si="35"/>
        <v>8.9071440000000006</v>
      </c>
      <c r="M268" s="9">
        <f t="shared" si="36"/>
        <v>0</v>
      </c>
      <c r="N268" s="9">
        <v>8.7577929999999995</v>
      </c>
      <c r="O268" s="9">
        <v>10.771449</v>
      </c>
      <c r="P268" s="9">
        <f t="shared" si="37"/>
        <v>1.2299273344323165</v>
      </c>
      <c r="Q268" s="4">
        <f>_xlfn.RANK.EQ(P268,$P$2:$P$1001,1)+COUNTIF($P$2:P268,P268)-1</f>
        <v>830</v>
      </c>
      <c r="R268" s="4" t="str">
        <f>IF(Q268&lt;=Summary!$B$20,"Front","Back")</f>
        <v>Back</v>
      </c>
      <c r="S268" s="9">
        <f t="shared" si="38"/>
        <v>0</v>
      </c>
      <c r="T268" s="9">
        <f t="shared" si="39"/>
        <v>10.771449</v>
      </c>
    </row>
    <row r="269" spans="1:20" x14ac:dyDescent="0.2">
      <c r="A269" s="4">
        <v>268</v>
      </c>
      <c r="B269" s="4" t="s">
        <v>24</v>
      </c>
      <c r="C269" s="9">
        <v>11.218392</v>
      </c>
      <c r="D269" s="9">
        <v>8.9099819999999994</v>
      </c>
      <c r="E269" s="9">
        <f t="shared" si="32"/>
        <v>0.79422986823780084</v>
      </c>
      <c r="F269" s="4">
        <f>_xlfn.RANK.EQ(E269,$E$2:$E$1001,1)+COUNTIF($E$2:E269,E269)-1</f>
        <v>152</v>
      </c>
      <c r="G269" s="4" t="str">
        <f>IF(F269&lt;=Summary!$B$2,"Front","Back")</f>
        <v>Front</v>
      </c>
      <c r="H269" s="4">
        <v>824</v>
      </c>
      <c r="I269" s="4" t="str">
        <f>IF(H269&lt;=Summary!$B$2,"Front","Back")</f>
        <v>Back</v>
      </c>
      <c r="J269" s="9">
        <f t="shared" si="33"/>
        <v>11.218392</v>
      </c>
      <c r="K269" s="9">
        <f t="shared" si="34"/>
        <v>0</v>
      </c>
      <c r="L269" s="9">
        <f t="shared" si="35"/>
        <v>0</v>
      </c>
      <c r="M269" s="9">
        <f t="shared" si="36"/>
        <v>8.9099819999999994</v>
      </c>
      <c r="N269" s="9">
        <v>11.069041</v>
      </c>
      <c r="O269" s="9">
        <v>9.0593330000000005</v>
      </c>
      <c r="P269" s="9">
        <f t="shared" si="37"/>
        <v>0.8184388331382999</v>
      </c>
      <c r="Q269" s="4">
        <f>_xlfn.RANK.EQ(P269,$P$2:$P$1001,1)+COUNTIF($P$2:P269,P269)-1</f>
        <v>171</v>
      </c>
      <c r="R269" s="4" t="str">
        <f>IF(Q269&lt;=Summary!$B$20,"Front","Back")</f>
        <v>Front</v>
      </c>
      <c r="S269" s="9">
        <f t="shared" si="38"/>
        <v>11.069041</v>
      </c>
      <c r="T269" s="9">
        <f t="shared" si="39"/>
        <v>0</v>
      </c>
    </row>
    <row r="270" spans="1:20" x14ac:dyDescent="0.2">
      <c r="A270" s="4">
        <v>269</v>
      </c>
      <c r="B270" s="4" t="s">
        <v>24</v>
      </c>
      <c r="C270" s="9">
        <v>12.626226000000001</v>
      </c>
      <c r="D270" s="9">
        <v>10.603999</v>
      </c>
      <c r="E270" s="9">
        <f t="shared" si="32"/>
        <v>0.83983915700542655</v>
      </c>
      <c r="F270" s="4">
        <f>_xlfn.RANK.EQ(E270,$E$2:$E$1001,1)+COUNTIF($E$2:E270,E270)-1</f>
        <v>205</v>
      </c>
      <c r="G270" s="4" t="str">
        <f>IF(F270&lt;=Summary!$B$2,"Front","Back")</f>
        <v>Front</v>
      </c>
      <c r="H270" s="4">
        <v>762</v>
      </c>
      <c r="I270" s="4" t="str">
        <f>IF(H270&lt;=Summary!$B$2,"Front","Back")</f>
        <v>Back</v>
      </c>
      <c r="J270" s="9">
        <f t="shared" si="33"/>
        <v>12.626226000000001</v>
      </c>
      <c r="K270" s="9">
        <f t="shared" si="34"/>
        <v>0</v>
      </c>
      <c r="L270" s="9">
        <f t="shared" si="35"/>
        <v>0</v>
      </c>
      <c r="M270" s="9">
        <f t="shared" si="36"/>
        <v>10.603999</v>
      </c>
      <c r="N270" s="9">
        <v>12.476875</v>
      </c>
      <c r="O270" s="9">
        <v>10.753349999999999</v>
      </c>
      <c r="P270" s="9">
        <f t="shared" si="37"/>
        <v>0.86186244552421976</v>
      </c>
      <c r="Q270" s="4">
        <f>_xlfn.RANK.EQ(P270,$P$2:$P$1001,1)+COUNTIF($P$2:P270,P270)-1</f>
        <v>237</v>
      </c>
      <c r="R270" s="4" t="str">
        <f>IF(Q270&lt;=Summary!$B$20,"Front","Back")</f>
        <v>Front</v>
      </c>
      <c r="S270" s="9">
        <f t="shared" si="38"/>
        <v>12.476875</v>
      </c>
      <c r="T270" s="9">
        <f t="shared" si="39"/>
        <v>0</v>
      </c>
    </row>
    <row r="271" spans="1:20" x14ac:dyDescent="0.2">
      <c r="A271" s="4">
        <v>270</v>
      </c>
      <c r="B271" s="4" t="s">
        <v>24</v>
      </c>
      <c r="C271" s="9">
        <v>10.797036</v>
      </c>
      <c r="D271" s="9">
        <v>9.3358109999999996</v>
      </c>
      <c r="E271" s="9">
        <f t="shared" si="32"/>
        <v>0.8646642467432728</v>
      </c>
      <c r="F271" s="4">
        <f>_xlfn.RANK.EQ(E271,$E$2:$E$1001,1)+COUNTIF($E$2:E271,E271)-1</f>
        <v>244</v>
      </c>
      <c r="G271" s="4" t="str">
        <f>IF(F271&lt;=Summary!$B$2,"Front","Back")</f>
        <v>Front</v>
      </c>
      <c r="H271" s="4">
        <v>725</v>
      </c>
      <c r="I271" s="4" t="str">
        <f>IF(H271&lt;=Summary!$B$2,"Front","Back")</f>
        <v>Back</v>
      </c>
      <c r="J271" s="9">
        <f t="shared" si="33"/>
        <v>10.797036</v>
      </c>
      <c r="K271" s="9">
        <f t="shared" si="34"/>
        <v>0</v>
      </c>
      <c r="L271" s="9">
        <f t="shared" si="35"/>
        <v>0</v>
      </c>
      <c r="M271" s="9">
        <f t="shared" si="36"/>
        <v>9.3358109999999996</v>
      </c>
      <c r="N271" s="9">
        <v>10.647684999999999</v>
      </c>
      <c r="O271" s="9">
        <v>9.4851620000000008</v>
      </c>
      <c r="P271" s="9">
        <f t="shared" si="37"/>
        <v>0.89081917806546695</v>
      </c>
      <c r="Q271" s="4">
        <f>_xlfn.RANK.EQ(P271,$P$2:$P$1001,1)+COUNTIF($P$2:P271,P271)-1</f>
        <v>292</v>
      </c>
      <c r="R271" s="4" t="str">
        <f>IF(Q271&lt;=Summary!$B$20,"Front","Back")</f>
        <v>Front</v>
      </c>
      <c r="S271" s="9">
        <f t="shared" si="38"/>
        <v>10.647684999999999</v>
      </c>
      <c r="T271" s="9">
        <f t="shared" si="39"/>
        <v>0</v>
      </c>
    </row>
    <row r="272" spans="1:20" x14ac:dyDescent="0.2">
      <c r="A272" s="4">
        <v>271</v>
      </c>
      <c r="B272" s="4" t="s">
        <v>24</v>
      </c>
      <c r="C272" s="9">
        <v>8.9083810000000003</v>
      </c>
      <c r="D272" s="9">
        <v>8.2196770000000008</v>
      </c>
      <c r="E272" s="9">
        <f t="shared" si="32"/>
        <v>0.9226903294773765</v>
      </c>
      <c r="F272" s="4">
        <f>_xlfn.RANK.EQ(E272,$E$2:$E$1001,1)+COUNTIF($E$2:E272,E272)-1</f>
        <v>348</v>
      </c>
      <c r="G272" s="4" t="str">
        <f>IF(F272&lt;=Summary!$B$2,"Front","Back")</f>
        <v>Front</v>
      </c>
      <c r="H272" s="4">
        <v>582</v>
      </c>
      <c r="I272" s="4" t="str">
        <f>IF(H272&lt;=Summary!$B$2,"Front","Back")</f>
        <v>Back</v>
      </c>
      <c r="J272" s="9">
        <f t="shared" si="33"/>
        <v>8.9083810000000003</v>
      </c>
      <c r="K272" s="9">
        <f t="shared" si="34"/>
        <v>0</v>
      </c>
      <c r="L272" s="9">
        <f t="shared" si="35"/>
        <v>0</v>
      </c>
      <c r="M272" s="9">
        <f t="shared" si="36"/>
        <v>8.2196770000000008</v>
      </c>
      <c r="N272" s="9">
        <v>8.7590299999999992</v>
      </c>
      <c r="O272" s="9">
        <v>8.3690280000000001</v>
      </c>
      <c r="P272" s="9">
        <f t="shared" si="37"/>
        <v>0.95547429338636825</v>
      </c>
      <c r="Q272" s="4">
        <f>_xlfn.RANK.EQ(P272,$P$2:$P$1001,1)+COUNTIF($P$2:P272,P272)-1</f>
        <v>408</v>
      </c>
      <c r="R272" s="4" t="str">
        <f>IF(Q272&lt;=Summary!$B$20,"Front","Back")</f>
        <v>Front</v>
      </c>
      <c r="S272" s="9">
        <f t="shared" si="38"/>
        <v>8.7590299999999992</v>
      </c>
      <c r="T272" s="9">
        <f t="shared" si="39"/>
        <v>0</v>
      </c>
    </row>
    <row r="273" spans="1:20" x14ac:dyDescent="0.2">
      <c r="A273" s="4">
        <v>272</v>
      </c>
      <c r="B273" s="4" t="s">
        <v>24</v>
      </c>
      <c r="C273" s="9">
        <v>10.517499000000001</v>
      </c>
      <c r="D273" s="9">
        <v>10.178473</v>
      </c>
      <c r="E273" s="9">
        <f t="shared" si="32"/>
        <v>0.96776553056957737</v>
      </c>
      <c r="F273" s="4">
        <f>_xlfn.RANK.EQ(E273,$E$2:$E$1001,1)+COUNTIF($E$2:E273,E273)-1</f>
        <v>440</v>
      </c>
      <c r="G273" s="4" t="str">
        <f>IF(F273&lt;=Summary!$B$2,"Front","Back")</f>
        <v>Front</v>
      </c>
      <c r="H273" s="4">
        <v>717</v>
      </c>
      <c r="I273" s="4" t="str">
        <f>IF(H273&lt;=Summary!$B$2,"Front","Back")</f>
        <v>Back</v>
      </c>
      <c r="J273" s="9">
        <f t="shared" si="33"/>
        <v>10.517499000000001</v>
      </c>
      <c r="K273" s="9">
        <f t="shared" si="34"/>
        <v>0</v>
      </c>
      <c r="L273" s="9">
        <f t="shared" si="35"/>
        <v>0</v>
      </c>
      <c r="M273" s="9">
        <f t="shared" si="36"/>
        <v>10.178473</v>
      </c>
      <c r="N273" s="9">
        <v>10.368148</v>
      </c>
      <c r="O273" s="9">
        <v>10.327824</v>
      </c>
      <c r="P273" s="9">
        <f t="shared" si="37"/>
        <v>0.99611078082604532</v>
      </c>
      <c r="Q273" s="4">
        <f>_xlfn.RANK.EQ(P273,$P$2:$P$1001,1)+COUNTIF($P$2:P273,P273)-1</f>
        <v>483</v>
      </c>
      <c r="R273" s="4" t="str">
        <f>IF(Q273&lt;=Summary!$B$20,"Front","Back")</f>
        <v>Front</v>
      </c>
      <c r="S273" s="9">
        <f t="shared" si="38"/>
        <v>10.368148</v>
      </c>
      <c r="T273" s="9">
        <f t="shared" si="39"/>
        <v>0</v>
      </c>
    </row>
    <row r="274" spans="1:20" x14ac:dyDescent="0.2">
      <c r="A274" s="4">
        <v>273</v>
      </c>
      <c r="B274" s="4" t="s">
        <v>24</v>
      </c>
      <c r="C274" s="9">
        <v>12.994915000000001</v>
      </c>
      <c r="D274" s="9">
        <v>9.8267690000000005</v>
      </c>
      <c r="E274" s="9">
        <f t="shared" si="32"/>
        <v>0.75620109866051455</v>
      </c>
      <c r="F274" s="4">
        <f>_xlfn.RANK.EQ(E274,$E$2:$E$1001,1)+COUNTIF($E$2:E274,E274)-1</f>
        <v>100</v>
      </c>
      <c r="G274" s="4" t="str">
        <f>IF(F274&lt;=Summary!$B$2,"Front","Back")</f>
        <v>Front</v>
      </c>
      <c r="H274" s="4">
        <v>956</v>
      </c>
      <c r="I274" s="4" t="str">
        <f>IF(H274&lt;=Summary!$B$2,"Front","Back")</f>
        <v>Back</v>
      </c>
      <c r="J274" s="9">
        <f t="shared" si="33"/>
        <v>12.994915000000001</v>
      </c>
      <c r="K274" s="9">
        <f t="shared" si="34"/>
        <v>0</v>
      </c>
      <c r="L274" s="9">
        <f t="shared" si="35"/>
        <v>0</v>
      </c>
      <c r="M274" s="9">
        <f t="shared" si="36"/>
        <v>9.8267690000000005</v>
      </c>
      <c r="N274" s="9">
        <v>12.845564</v>
      </c>
      <c r="O274" s="9">
        <v>9.9761199999999999</v>
      </c>
      <c r="P274" s="9">
        <f t="shared" si="37"/>
        <v>0.77661985102405784</v>
      </c>
      <c r="Q274" s="4">
        <f>_xlfn.RANK.EQ(P274,$P$2:$P$1001,1)+COUNTIF($P$2:P274,P274)-1</f>
        <v>118</v>
      </c>
      <c r="R274" s="4" t="str">
        <f>IF(Q274&lt;=Summary!$B$20,"Front","Back")</f>
        <v>Front</v>
      </c>
      <c r="S274" s="9">
        <f t="shared" si="38"/>
        <v>12.845564</v>
      </c>
      <c r="T274" s="9">
        <f t="shared" si="39"/>
        <v>0</v>
      </c>
    </row>
    <row r="275" spans="1:20" x14ac:dyDescent="0.2">
      <c r="A275" s="4">
        <v>274</v>
      </c>
      <c r="B275" s="4" t="s">
        <v>24</v>
      </c>
      <c r="C275" s="9">
        <v>8.9406630000000007</v>
      </c>
      <c r="D275" s="9">
        <v>10.995058999999999</v>
      </c>
      <c r="E275" s="9">
        <f t="shared" si="32"/>
        <v>1.2297811694725547</v>
      </c>
      <c r="F275" s="4">
        <f>_xlfn.RANK.EQ(E275,$E$2:$E$1001,1)+COUNTIF($E$2:E275,E275)-1</f>
        <v>821</v>
      </c>
      <c r="G275" s="4" t="str">
        <f>IF(F275&lt;=Summary!$B$2,"Front","Back")</f>
        <v>Back</v>
      </c>
      <c r="H275" s="4">
        <v>922</v>
      </c>
      <c r="I275" s="4" t="str">
        <f>IF(H275&lt;=Summary!$B$2,"Front","Back")</f>
        <v>Back</v>
      </c>
      <c r="J275" s="9">
        <f t="shared" si="33"/>
        <v>0</v>
      </c>
      <c r="K275" s="9">
        <f t="shared" si="34"/>
        <v>10.995058999999999</v>
      </c>
      <c r="L275" s="9">
        <f t="shared" si="35"/>
        <v>0</v>
      </c>
      <c r="M275" s="9">
        <f t="shared" si="36"/>
        <v>10.995058999999999</v>
      </c>
      <c r="N275" s="9">
        <v>8.7913119999999996</v>
      </c>
      <c r="O275" s="9">
        <v>11.144410000000001</v>
      </c>
      <c r="P275" s="9">
        <f t="shared" si="37"/>
        <v>1.2676617551509946</v>
      </c>
      <c r="Q275" s="4">
        <f>_xlfn.RANK.EQ(P275,$P$2:$P$1001,1)+COUNTIF($P$2:P275,P275)-1</f>
        <v>861</v>
      </c>
      <c r="R275" s="4" t="str">
        <f>IF(Q275&lt;=Summary!$B$20,"Front","Back")</f>
        <v>Back</v>
      </c>
      <c r="S275" s="9">
        <f t="shared" si="38"/>
        <v>0</v>
      </c>
      <c r="T275" s="9">
        <f t="shared" si="39"/>
        <v>11.144410000000001</v>
      </c>
    </row>
    <row r="276" spans="1:20" x14ac:dyDescent="0.2">
      <c r="A276" s="4">
        <v>275</v>
      </c>
      <c r="B276" s="4" t="s">
        <v>24</v>
      </c>
      <c r="C276" s="9">
        <v>7.7785830000000002</v>
      </c>
      <c r="D276" s="9">
        <v>11.470164</v>
      </c>
      <c r="E276" s="9">
        <f t="shared" si="32"/>
        <v>1.4745827099871531</v>
      </c>
      <c r="F276" s="4">
        <f>_xlfn.RANK.EQ(E276,$E$2:$E$1001,1)+COUNTIF($E$2:E276,E276)-1</f>
        <v>958</v>
      </c>
      <c r="G276" s="4" t="str">
        <f>IF(F276&lt;=Summary!$B$2,"Front","Back")</f>
        <v>Back</v>
      </c>
      <c r="H276" s="4">
        <v>207</v>
      </c>
      <c r="I276" s="4" t="str">
        <f>IF(H276&lt;=Summary!$B$2,"Front","Back")</f>
        <v>Front</v>
      </c>
      <c r="J276" s="9">
        <f t="shared" si="33"/>
        <v>0</v>
      </c>
      <c r="K276" s="9">
        <f t="shared" si="34"/>
        <v>11.470164</v>
      </c>
      <c r="L276" s="9">
        <f t="shared" si="35"/>
        <v>7.7785830000000002</v>
      </c>
      <c r="M276" s="9">
        <f t="shared" si="36"/>
        <v>0</v>
      </c>
      <c r="N276" s="9">
        <v>7.629232</v>
      </c>
      <c r="O276" s="9">
        <v>11.619515</v>
      </c>
      <c r="P276" s="9">
        <f t="shared" si="37"/>
        <v>1.5230255155433732</v>
      </c>
      <c r="Q276" s="4">
        <f>_xlfn.RANK.EQ(P276,$P$2:$P$1001,1)+COUNTIF($P$2:P276,P276)-1</f>
        <v>966</v>
      </c>
      <c r="R276" s="4" t="str">
        <f>IF(Q276&lt;=Summary!$B$20,"Front","Back")</f>
        <v>Back</v>
      </c>
      <c r="S276" s="9">
        <f t="shared" si="38"/>
        <v>0</v>
      </c>
      <c r="T276" s="9">
        <f t="shared" si="39"/>
        <v>11.619515</v>
      </c>
    </row>
    <row r="277" spans="1:20" x14ac:dyDescent="0.2">
      <c r="A277" s="4">
        <v>276</v>
      </c>
      <c r="B277" s="4" t="s">
        <v>24</v>
      </c>
      <c r="C277" s="9">
        <v>9.7246760000000005</v>
      </c>
      <c r="D277" s="9">
        <v>9.6625479999999992</v>
      </c>
      <c r="E277" s="9">
        <f t="shared" si="32"/>
        <v>0.99361130386246277</v>
      </c>
      <c r="F277" s="4">
        <f>_xlfn.RANK.EQ(E277,$E$2:$E$1001,1)+COUNTIF($E$2:E277,E277)-1</f>
        <v>491</v>
      </c>
      <c r="G277" s="4" t="str">
        <f>IF(F277&lt;=Summary!$B$2,"Front","Back")</f>
        <v>Front</v>
      </c>
      <c r="H277" s="4">
        <v>268</v>
      </c>
      <c r="I277" s="4" t="str">
        <f>IF(H277&lt;=Summary!$B$2,"Front","Back")</f>
        <v>Front</v>
      </c>
      <c r="J277" s="9">
        <f t="shared" si="33"/>
        <v>9.7246760000000005</v>
      </c>
      <c r="K277" s="9">
        <f t="shared" si="34"/>
        <v>0</v>
      </c>
      <c r="L277" s="9">
        <f t="shared" si="35"/>
        <v>9.7246760000000005</v>
      </c>
      <c r="M277" s="9">
        <f t="shared" si="36"/>
        <v>0</v>
      </c>
      <c r="N277" s="9">
        <v>9.5753249999999994</v>
      </c>
      <c r="O277" s="9">
        <v>9.8118990000000004</v>
      </c>
      <c r="P277" s="9">
        <f t="shared" si="37"/>
        <v>1.0247066287567264</v>
      </c>
      <c r="Q277" s="4">
        <f>_xlfn.RANK.EQ(P277,$P$2:$P$1001,1)+COUNTIF($P$2:P277,P277)-1</f>
        <v>542</v>
      </c>
      <c r="R277" s="4" t="str">
        <f>IF(Q277&lt;=Summary!$B$20,"Front","Back")</f>
        <v>Back</v>
      </c>
      <c r="S277" s="9">
        <f t="shared" si="38"/>
        <v>0</v>
      </c>
      <c r="T277" s="9">
        <f t="shared" si="39"/>
        <v>9.8118990000000004</v>
      </c>
    </row>
    <row r="278" spans="1:20" x14ac:dyDescent="0.2">
      <c r="A278" s="4">
        <v>277</v>
      </c>
      <c r="B278" s="4" t="s">
        <v>24</v>
      </c>
      <c r="C278" s="9">
        <v>10.239027999999999</v>
      </c>
      <c r="D278" s="9">
        <v>9.5354220000000005</v>
      </c>
      <c r="E278" s="9">
        <f t="shared" si="32"/>
        <v>0.93128195371670053</v>
      </c>
      <c r="F278" s="4">
        <f>_xlfn.RANK.EQ(E278,$E$2:$E$1001,1)+COUNTIF($E$2:E278,E278)-1</f>
        <v>367</v>
      </c>
      <c r="G278" s="4" t="str">
        <f>IF(F278&lt;=Summary!$B$2,"Front","Back")</f>
        <v>Front</v>
      </c>
      <c r="H278" s="4">
        <v>464</v>
      </c>
      <c r="I278" s="4" t="str">
        <f>IF(H278&lt;=Summary!$B$2,"Front","Back")</f>
        <v>Front</v>
      </c>
      <c r="J278" s="9">
        <f t="shared" si="33"/>
        <v>10.239027999999999</v>
      </c>
      <c r="K278" s="9">
        <f t="shared" si="34"/>
        <v>0</v>
      </c>
      <c r="L278" s="9">
        <f t="shared" si="35"/>
        <v>10.239027999999999</v>
      </c>
      <c r="M278" s="9">
        <f t="shared" si="36"/>
        <v>0</v>
      </c>
      <c r="N278" s="9">
        <v>10.089677</v>
      </c>
      <c r="O278" s="9">
        <v>9.6847729999999999</v>
      </c>
      <c r="P278" s="9">
        <f t="shared" si="37"/>
        <v>0.95986947847785409</v>
      </c>
      <c r="Q278" s="4">
        <f>_xlfn.RANK.EQ(P278,$P$2:$P$1001,1)+COUNTIF($P$2:P278,P278)-1</f>
        <v>421</v>
      </c>
      <c r="R278" s="4" t="str">
        <f>IF(Q278&lt;=Summary!$B$20,"Front","Back")</f>
        <v>Front</v>
      </c>
      <c r="S278" s="9">
        <f t="shared" si="38"/>
        <v>10.089677</v>
      </c>
      <c r="T278" s="9">
        <f t="shared" si="39"/>
        <v>0</v>
      </c>
    </row>
    <row r="279" spans="1:20" x14ac:dyDescent="0.2">
      <c r="A279" s="4">
        <v>278</v>
      </c>
      <c r="B279" s="4" t="s">
        <v>24</v>
      </c>
      <c r="C279" s="9">
        <v>9.7526580000000003</v>
      </c>
      <c r="D279" s="9">
        <v>8.5445910000000005</v>
      </c>
      <c r="E279" s="9">
        <f t="shared" si="32"/>
        <v>0.87612946132223646</v>
      </c>
      <c r="F279" s="4">
        <f>_xlfn.RANK.EQ(E279,$E$2:$E$1001,1)+COUNTIF($E$2:E279,E279)-1</f>
        <v>265</v>
      </c>
      <c r="G279" s="4" t="str">
        <f>IF(F279&lt;=Summary!$B$2,"Front","Back")</f>
        <v>Front</v>
      </c>
      <c r="H279" s="4">
        <v>242</v>
      </c>
      <c r="I279" s="4" t="str">
        <f>IF(H279&lt;=Summary!$B$2,"Front","Back")</f>
        <v>Front</v>
      </c>
      <c r="J279" s="9">
        <f t="shared" si="33"/>
        <v>9.7526580000000003</v>
      </c>
      <c r="K279" s="9">
        <f t="shared" si="34"/>
        <v>0</v>
      </c>
      <c r="L279" s="9">
        <f t="shared" si="35"/>
        <v>9.7526580000000003</v>
      </c>
      <c r="M279" s="9">
        <f t="shared" si="36"/>
        <v>0</v>
      </c>
      <c r="N279" s="9">
        <v>9.6033069999999991</v>
      </c>
      <c r="O279" s="9">
        <v>8.6939419999999998</v>
      </c>
      <c r="P279" s="9">
        <f t="shared" si="37"/>
        <v>0.9053070988983275</v>
      </c>
      <c r="Q279" s="4">
        <f>_xlfn.RANK.EQ(P279,$P$2:$P$1001,1)+COUNTIF($P$2:P279,P279)-1</f>
        <v>315</v>
      </c>
      <c r="R279" s="4" t="str">
        <f>IF(Q279&lt;=Summary!$B$20,"Front","Back")</f>
        <v>Front</v>
      </c>
      <c r="S279" s="9">
        <f t="shared" si="38"/>
        <v>9.6033069999999991</v>
      </c>
      <c r="T279" s="9">
        <f t="shared" si="39"/>
        <v>0</v>
      </c>
    </row>
    <row r="280" spans="1:20" x14ac:dyDescent="0.2">
      <c r="A280" s="4">
        <v>279</v>
      </c>
      <c r="B280" s="4" t="s">
        <v>24</v>
      </c>
      <c r="C280" s="9">
        <v>11.128138</v>
      </c>
      <c r="D280" s="9">
        <v>9.2161849999999994</v>
      </c>
      <c r="E280" s="9">
        <f t="shared" si="32"/>
        <v>0.82818751888231434</v>
      </c>
      <c r="F280" s="4">
        <f>_xlfn.RANK.EQ(E280,$E$2:$E$1001,1)+COUNTIF($E$2:E280,E280)-1</f>
        <v>191</v>
      </c>
      <c r="G280" s="4" t="str">
        <f>IF(F280&lt;=Summary!$B$2,"Front","Back")</f>
        <v>Front</v>
      </c>
      <c r="H280" s="4">
        <v>689</v>
      </c>
      <c r="I280" s="4" t="str">
        <f>IF(H280&lt;=Summary!$B$2,"Front","Back")</f>
        <v>Back</v>
      </c>
      <c r="J280" s="9">
        <f t="shared" si="33"/>
        <v>11.128138</v>
      </c>
      <c r="K280" s="9">
        <f t="shared" si="34"/>
        <v>0</v>
      </c>
      <c r="L280" s="9">
        <f t="shared" si="35"/>
        <v>0</v>
      </c>
      <c r="M280" s="9">
        <f t="shared" si="36"/>
        <v>9.2161849999999994</v>
      </c>
      <c r="N280" s="9">
        <v>10.978787000000001</v>
      </c>
      <c r="O280" s="9">
        <v>9.3655360000000005</v>
      </c>
      <c r="P280" s="9">
        <f t="shared" si="37"/>
        <v>0.85305744614591761</v>
      </c>
      <c r="Q280" s="4">
        <f>_xlfn.RANK.EQ(P280,$P$2:$P$1001,1)+COUNTIF($P$2:P280,P280)-1</f>
        <v>223</v>
      </c>
      <c r="R280" s="4" t="str">
        <f>IF(Q280&lt;=Summary!$B$20,"Front","Back")</f>
        <v>Front</v>
      </c>
      <c r="S280" s="9">
        <f t="shared" si="38"/>
        <v>10.978787000000001</v>
      </c>
      <c r="T280" s="9">
        <f t="shared" si="39"/>
        <v>0</v>
      </c>
    </row>
    <row r="281" spans="1:20" x14ac:dyDescent="0.2">
      <c r="A281" s="4">
        <v>280</v>
      </c>
      <c r="B281" s="4" t="s">
        <v>24</v>
      </c>
      <c r="C281" s="9">
        <v>12.326373999999999</v>
      </c>
      <c r="D281" s="9">
        <v>12.033583999999999</v>
      </c>
      <c r="E281" s="9">
        <f t="shared" si="32"/>
        <v>0.97624686708353969</v>
      </c>
      <c r="F281" s="4">
        <f>_xlfn.RANK.EQ(E281,$E$2:$E$1001,1)+COUNTIF($E$2:E281,E281)-1</f>
        <v>460</v>
      </c>
      <c r="G281" s="4" t="str">
        <f>IF(F281&lt;=Summary!$B$2,"Front","Back")</f>
        <v>Front</v>
      </c>
      <c r="H281" s="4">
        <v>95</v>
      </c>
      <c r="I281" s="4" t="str">
        <f>IF(H281&lt;=Summary!$B$2,"Front","Back")</f>
        <v>Front</v>
      </c>
      <c r="J281" s="9">
        <f t="shared" si="33"/>
        <v>12.326373999999999</v>
      </c>
      <c r="K281" s="9">
        <f t="shared" si="34"/>
        <v>0</v>
      </c>
      <c r="L281" s="9">
        <f t="shared" si="35"/>
        <v>12.326373999999999</v>
      </c>
      <c r="M281" s="9">
        <f t="shared" si="36"/>
        <v>0</v>
      </c>
      <c r="N281" s="9">
        <v>12.177023</v>
      </c>
      <c r="O281" s="9">
        <v>12.182935000000001</v>
      </c>
      <c r="P281" s="9">
        <f t="shared" si="37"/>
        <v>1.000485504544091</v>
      </c>
      <c r="Q281" s="4">
        <f>_xlfn.RANK.EQ(P281,$P$2:$P$1001,1)+COUNTIF($P$2:P281,P281)-1</f>
        <v>494</v>
      </c>
      <c r="R281" s="4" t="str">
        <f>IF(Q281&lt;=Summary!$B$20,"Front","Back")</f>
        <v>Front</v>
      </c>
      <c r="S281" s="9">
        <f t="shared" si="38"/>
        <v>12.177023</v>
      </c>
      <c r="T281" s="9">
        <f t="shared" si="39"/>
        <v>0</v>
      </c>
    </row>
    <row r="282" spans="1:20" x14ac:dyDescent="0.2">
      <c r="A282" s="4">
        <v>281</v>
      </c>
      <c r="B282" s="4" t="s">
        <v>24</v>
      </c>
      <c r="C282" s="9">
        <v>7.7198729999999998</v>
      </c>
      <c r="D282" s="9">
        <v>9.2383360000000003</v>
      </c>
      <c r="E282" s="9">
        <f t="shared" si="32"/>
        <v>1.1966953342367161</v>
      </c>
      <c r="F282" s="4">
        <f>_xlfn.RANK.EQ(E282,$E$2:$E$1001,1)+COUNTIF($E$2:E282,E282)-1</f>
        <v>790</v>
      </c>
      <c r="G282" s="4" t="str">
        <f>IF(F282&lt;=Summary!$B$2,"Front","Back")</f>
        <v>Back</v>
      </c>
      <c r="H282" s="4">
        <v>448</v>
      </c>
      <c r="I282" s="4" t="str">
        <f>IF(H282&lt;=Summary!$B$2,"Front","Back")</f>
        <v>Front</v>
      </c>
      <c r="J282" s="9">
        <f t="shared" si="33"/>
        <v>0</v>
      </c>
      <c r="K282" s="9">
        <f t="shared" si="34"/>
        <v>9.2383360000000003</v>
      </c>
      <c r="L282" s="9">
        <f t="shared" si="35"/>
        <v>7.7198729999999998</v>
      </c>
      <c r="M282" s="9">
        <f t="shared" si="36"/>
        <v>0</v>
      </c>
      <c r="N282" s="9">
        <v>7.5705220000000004</v>
      </c>
      <c r="O282" s="9">
        <v>9.3876869999999997</v>
      </c>
      <c r="P282" s="9">
        <f t="shared" si="37"/>
        <v>1.2400316649235019</v>
      </c>
      <c r="Q282" s="4">
        <f>_xlfn.RANK.EQ(P282,$P$2:$P$1001,1)+COUNTIF($P$2:P282,P282)-1</f>
        <v>848</v>
      </c>
      <c r="R282" s="4" t="str">
        <f>IF(Q282&lt;=Summary!$B$20,"Front","Back")</f>
        <v>Back</v>
      </c>
      <c r="S282" s="9">
        <f t="shared" si="38"/>
        <v>0</v>
      </c>
      <c r="T282" s="9">
        <f t="shared" si="39"/>
        <v>9.3876869999999997</v>
      </c>
    </row>
    <row r="283" spans="1:20" x14ac:dyDescent="0.2">
      <c r="A283" s="4">
        <v>282</v>
      </c>
      <c r="B283" s="4" t="s">
        <v>24</v>
      </c>
      <c r="C283" s="9">
        <v>7.8636419999999996</v>
      </c>
      <c r="D283" s="9">
        <v>8.0638880000000004</v>
      </c>
      <c r="E283" s="9">
        <f t="shared" si="32"/>
        <v>1.0254647909963348</v>
      </c>
      <c r="F283" s="4">
        <f>_xlfn.RANK.EQ(E283,$E$2:$E$1001,1)+COUNTIF($E$2:E283,E283)-1</f>
        <v>543</v>
      </c>
      <c r="G283" s="4" t="str">
        <f>IF(F283&lt;=Summary!$B$2,"Front","Back")</f>
        <v>Back</v>
      </c>
      <c r="H283" s="4">
        <v>796</v>
      </c>
      <c r="I283" s="4" t="str">
        <f>IF(H283&lt;=Summary!$B$2,"Front","Back")</f>
        <v>Back</v>
      </c>
      <c r="J283" s="9">
        <f t="shared" si="33"/>
        <v>0</v>
      </c>
      <c r="K283" s="9">
        <f t="shared" si="34"/>
        <v>8.0638880000000004</v>
      </c>
      <c r="L283" s="9">
        <f t="shared" si="35"/>
        <v>0</v>
      </c>
      <c r="M283" s="9">
        <f t="shared" si="36"/>
        <v>8.0638880000000004</v>
      </c>
      <c r="N283" s="9">
        <v>7.7142910000000002</v>
      </c>
      <c r="O283" s="9">
        <v>8.2132389999999997</v>
      </c>
      <c r="P283" s="9">
        <f t="shared" si="37"/>
        <v>1.0646784001277627</v>
      </c>
      <c r="Q283" s="4">
        <f>_xlfn.RANK.EQ(P283,$P$2:$P$1001,1)+COUNTIF($P$2:P283,P283)-1</f>
        <v>605</v>
      </c>
      <c r="R283" s="4" t="str">
        <f>IF(Q283&lt;=Summary!$B$20,"Front","Back")</f>
        <v>Back</v>
      </c>
      <c r="S283" s="9">
        <f t="shared" si="38"/>
        <v>0</v>
      </c>
      <c r="T283" s="9">
        <f t="shared" si="39"/>
        <v>8.2132389999999997</v>
      </c>
    </row>
    <row r="284" spans="1:20" x14ac:dyDescent="0.2">
      <c r="A284" s="4">
        <v>283</v>
      </c>
      <c r="B284" s="4" t="s">
        <v>24</v>
      </c>
      <c r="C284" s="9">
        <v>9.4515650000000004</v>
      </c>
      <c r="D284" s="9">
        <v>12.144308000000001</v>
      </c>
      <c r="E284" s="9">
        <f t="shared" si="32"/>
        <v>1.2848991674923678</v>
      </c>
      <c r="F284" s="4">
        <f>_xlfn.RANK.EQ(E284,$E$2:$E$1001,1)+COUNTIF($E$2:E284,E284)-1</f>
        <v>873</v>
      </c>
      <c r="G284" s="4" t="str">
        <f>IF(F284&lt;=Summary!$B$2,"Front","Back")</f>
        <v>Back</v>
      </c>
      <c r="H284" s="4">
        <v>813</v>
      </c>
      <c r="I284" s="4" t="str">
        <f>IF(H284&lt;=Summary!$B$2,"Front","Back")</f>
        <v>Back</v>
      </c>
      <c r="J284" s="9">
        <f t="shared" si="33"/>
        <v>0</v>
      </c>
      <c r="K284" s="9">
        <f t="shared" si="34"/>
        <v>12.144308000000001</v>
      </c>
      <c r="L284" s="9">
        <f t="shared" si="35"/>
        <v>0</v>
      </c>
      <c r="M284" s="9">
        <f t="shared" si="36"/>
        <v>12.144308000000001</v>
      </c>
      <c r="N284" s="9">
        <v>9.3022139999999993</v>
      </c>
      <c r="O284" s="9">
        <v>12.293659</v>
      </c>
      <c r="P284" s="9">
        <f t="shared" si="37"/>
        <v>1.3215841949024179</v>
      </c>
      <c r="Q284" s="4">
        <f>_xlfn.RANK.EQ(P284,$P$2:$P$1001,1)+COUNTIF($P$2:P284,P284)-1</f>
        <v>903</v>
      </c>
      <c r="R284" s="4" t="str">
        <f>IF(Q284&lt;=Summary!$B$20,"Front","Back")</f>
        <v>Back</v>
      </c>
      <c r="S284" s="9">
        <f t="shared" si="38"/>
        <v>0</v>
      </c>
      <c r="T284" s="9">
        <f t="shared" si="39"/>
        <v>12.293659</v>
      </c>
    </row>
    <row r="285" spans="1:20" x14ac:dyDescent="0.2">
      <c r="A285" s="4">
        <v>284</v>
      </c>
      <c r="B285" s="4" t="s">
        <v>24</v>
      </c>
      <c r="C285" s="9">
        <v>10.792684</v>
      </c>
      <c r="D285" s="9">
        <v>9.6323880000000006</v>
      </c>
      <c r="E285" s="9">
        <f t="shared" si="32"/>
        <v>0.89249235871262433</v>
      </c>
      <c r="F285" s="4">
        <f>_xlfn.RANK.EQ(E285,$E$2:$E$1001,1)+COUNTIF($E$2:E285,E285)-1</f>
        <v>290</v>
      </c>
      <c r="G285" s="4" t="str">
        <f>IF(F285&lt;=Summary!$B$2,"Front","Back")</f>
        <v>Front</v>
      </c>
      <c r="H285" s="4">
        <v>759</v>
      </c>
      <c r="I285" s="4" t="str">
        <f>IF(H285&lt;=Summary!$B$2,"Front","Back")</f>
        <v>Back</v>
      </c>
      <c r="J285" s="9">
        <f t="shared" si="33"/>
        <v>10.792684</v>
      </c>
      <c r="K285" s="9">
        <f t="shared" si="34"/>
        <v>0</v>
      </c>
      <c r="L285" s="9">
        <f t="shared" si="35"/>
        <v>0</v>
      </c>
      <c r="M285" s="9">
        <f t="shared" si="36"/>
        <v>9.6323880000000006</v>
      </c>
      <c r="N285" s="9">
        <v>10.643333</v>
      </c>
      <c r="O285" s="9">
        <v>9.781739</v>
      </c>
      <c r="P285" s="9">
        <f t="shared" si="37"/>
        <v>0.91904847851702087</v>
      </c>
      <c r="Q285" s="4">
        <f>_xlfn.RANK.EQ(P285,$P$2:$P$1001,1)+COUNTIF($P$2:P285,P285)-1</f>
        <v>336</v>
      </c>
      <c r="R285" s="4" t="str">
        <f>IF(Q285&lt;=Summary!$B$20,"Front","Back")</f>
        <v>Front</v>
      </c>
      <c r="S285" s="9">
        <f t="shared" si="38"/>
        <v>10.643333</v>
      </c>
      <c r="T285" s="9">
        <f t="shared" si="39"/>
        <v>0</v>
      </c>
    </row>
    <row r="286" spans="1:20" x14ac:dyDescent="0.2">
      <c r="A286" s="4">
        <v>285</v>
      </c>
      <c r="B286" s="4" t="s">
        <v>24</v>
      </c>
      <c r="C286" s="9">
        <v>12.163646</v>
      </c>
      <c r="D286" s="9">
        <v>7.9460069999999998</v>
      </c>
      <c r="E286" s="9">
        <f t="shared" si="32"/>
        <v>0.65325865287431084</v>
      </c>
      <c r="F286" s="4">
        <f>_xlfn.RANK.EQ(E286,$E$2:$E$1001,1)+COUNTIF($E$2:E286,E286)-1</f>
        <v>37</v>
      </c>
      <c r="G286" s="4" t="str">
        <f>IF(F286&lt;=Summary!$B$2,"Front","Back")</f>
        <v>Front</v>
      </c>
      <c r="H286" s="4">
        <v>197</v>
      </c>
      <c r="I286" s="4" t="str">
        <f>IF(H286&lt;=Summary!$B$2,"Front","Back")</f>
        <v>Front</v>
      </c>
      <c r="J286" s="9">
        <f t="shared" si="33"/>
        <v>12.163646</v>
      </c>
      <c r="K286" s="9">
        <f t="shared" si="34"/>
        <v>0</v>
      </c>
      <c r="L286" s="9">
        <f t="shared" si="35"/>
        <v>12.163646</v>
      </c>
      <c r="M286" s="9">
        <f t="shared" si="36"/>
        <v>0</v>
      </c>
      <c r="N286" s="9">
        <v>12.014295000000001</v>
      </c>
      <c r="O286" s="9">
        <v>8.0953579999999992</v>
      </c>
      <c r="P286" s="9">
        <f t="shared" si="37"/>
        <v>0.67381048992054871</v>
      </c>
      <c r="Q286" s="4">
        <f>_xlfn.RANK.EQ(P286,$P$2:$P$1001,1)+COUNTIF($P$2:P286,P286)-1</f>
        <v>42</v>
      </c>
      <c r="R286" s="4" t="str">
        <f>IF(Q286&lt;=Summary!$B$20,"Front","Back")</f>
        <v>Front</v>
      </c>
      <c r="S286" s="9">
        <f t="shared" si="38"/>
        <v>12.014295000000001</v>
      </c>
      <c r="T286" s="9">
        <f t="shared" si="39"/>
        <v>0</v>
      </c>
    </row>
    <row r="287" spans="1:20" x14ac:dyDescent="0.2">
      <c r="A287" s="4">
        <v>286</v>
      </c>
      <c r="B287" s="4" t="s">
        <v>24</v>
      </c>
      <c r="C287" s="9">
        <v>8.4076950000000004</v>
      </c>
      <c r="D287" s="9">
        <v>10.900392999999999</v>
      </c>
      <c r="E287" s="9">
        <f t="shared" si="32"/>
        <v>1.296478166727028</v>
      </c>
      <c r="F287" s="4">
        <f>_xlfn.RANK.EQ(E287,$E$2:$E$1001,1)+COUNTIF($E$2:E287,E287)-1</f>
        <v>881</v>
      </c>
      <c r="G287" s="4" t="str">
        <f>IF(F287&lt;=Summary!$B$2,"Front","Back")</f>
        <v>Back</v>
      </c>
      <c r="H287" s="4">
        <v>145</v>
      </c>
      <c r="I287" s="4" t="str">
        <f>IF(H287&lt;=Summary!$B$2,"Front","Back")</f>
        <v>Front</v>
      </c>
      <c r="J287" s="9">
        <f t="shared" si="33"/>
        <v>0</v>
      </c>
      <c r="K287" s="9">
        <f t="shared" si="34"/>
        <v>10.900392999999999</v>
      </c>
      <c r="L287" s="9">
        <f t="shared" si="35"/>
        <v>8.4076950000000004</v>
      </c>
      <c r="M287" s="9">
        <f t="shared" si="36"/>
        <v>0</v>
      </c>
      <c r="N287" s="9">
        <v>8.2583439999999992</v>
      </c>
      <c r="O287" s="9">
        <v>11.049744</v>
      </c>
      <c r="P287" s="9">
        <f t="shared" si="37"/>
        <v>1.3380096542357647</v>
      </c>
      <c r="Q287" s="4">
        <f>_xlfn.RANK.EQ(P287,$P$2:$P$1001,1)+COUNTIF($P$2:P287,P287)-1</f>
        <v>919</v>
      </c>
      <c r="R287" s="4" t="str">
        <f>IF(Q287&lt;=Summary!$B$20,"Front","Back")</f>
        <v>Back</v>
      </c>
      <c r="S287" s="9">
        <f t="shared" si="38"/>
        <v>0</v>
      </c>
      <c r="T287" s="9">
        <f t="shared" si="39"/>
        <v>11.049744</v>
      </c>
    </row>
    <row r="288" spans="1:20" x14ac:dyDescent="0.2">
      <c r="A288" s="4">
        <v>287</v>
      </c>
      <c r="B288" s="4" t="s">
        <v>24</v>
      </c>
      <c r="C288" s="9">
        <v>9.9174399999999991</v>
      </c>
      <c r="D288" s="9">
        <v>8.4445979999999992</v>
      </c>
      <c r="E288" s="9">
        <f t="shared" si="32"/>
        <v>0.85148969895456894</v>
      </c>
      <c r="F288" s="4">
        <f>_xlfn.RANK.EQ(E288,$E$2:$E$1001,1)+COUNTIF($E$2:E288,E288)-1</f>
        <v>222</v>
      </c>
      <c r="G288" s="4" t="str">
        <f>IF(F288&lt;=Summary!$B$2,"Front","Back")</f>
        <v>Front</v>
      </c>
      <c r="H288" s="4">
        <v>987</v>
      </c>
      <c r="I288" s="4" t="str">
        <f>IF(H288&lt;=Summary!$B$2,"Front","Back")</f>
        <v>Back</v>
      </c>
      <c r="J288" s="9">
        <f t="shared" si="33"/>
        <v>9.9174399999999991</v>
      </c>
      <c r="K288" s="9">
        <f t="shared" si="34"/>
        <v>0</v>
      </c>
      <c r="L288" s="9">
        <f t="shared" si="35"/>
        <v>0</v>
      </c>
      <c r="M288" s="9">
        <f t="shared" si="36"/>
        <v>8.4445979999999992</v>
      </c>
      <c r="N288" s="9">
        <v>9.7680889999999998</v>
      </c>
      <c r="O288" s="9">
        <v>8.5939490000000003</v>
      </c>
      <c r="P288" s="9">
        <f t="shared" si="37"/>
        <v>0.87979839250031411</v>
      </c>
      <c r="Q288" s="4">
        <f>_xlfn.RANK.EQ(P288,$P$2:$P$1001,1)+COUNTIF($P$2:P288,P288)-1</f>
        <v>270</v>
      </c>
      <c r="R288" s="4" t="str">
        <f>IF(Q288&lt;=Summary!$B$20,"Front","Back")</f>
        <v>Front</v>
      </c>
      <c r="S288" s="9">
        <f t="shared" si="38"/>
        <v>9.7680889999999998</v>
      </c>
      <c r="T288" s="9">
        <f t="shared" si="39"/>
        <v>0</v>
      </c>
    </row>
    <row r="289" spans="1:20" x14ac:dyDescent="0.2">
      <c r="A289" s="4">
        <v>288</v>
      </c>
      <c r="B289" s="4" t="s">
        <v>24</v>
      </c>
      <c r="C289" s="9">
        <v>9.1010860000000005</v>
      </c>
      <c r="D289" s="9">
        <v>11.219301</v>
      </c>
      <c r="E289" s="9">
        <f t="shared" si="32"/>
        <v>1.2327431034054617</v>
      </c>
      <c r="F289" s="4">
        <f>_xlfn.RANK.EQ(E289,$E$2:$E$1001,1)+COUNTIF($E$2:E289,E289)-1</f>
        <v>826</v>
      </c>
      <c r="G289" s="4" t="str">
        <f>IF(F289&lt;=Summary!$B$2,"Front","Back")</f>
        <v>Back</v>
      </c>
      <c r="H289" s="4">
        <v>294</v>
      </c>
      <c r="I289" s="4" t="str">
        <f>IF(H289&lt;=Summary!$B$2,"Front","Back")</f>
        <v>Front</v>
      </c>
      <c r="J289" s="9">
        <f t="shared" si="33"/>
        <v>0</v>
      </c>
      <c r="K289" s="9">
        <f t="shared" si="34"/>
        <v>11.219301</v>
      </c>
      <c r="L289" s="9">
        <f t="shared" si="35"/>
        <v>9.1010860000000005</v>
      </c>
      <c r="M289" s="9">
        <f t="shared" si="36"/>
        <v>0</v>
      </c>
      <c r="N289" s="9">
        <v>8.9517349999999993</v>
      </c>
      <c r="O289" s="9">
        <v>11.368652000000001</v>
      </c>
      <c r="P289" s="9">
        <f t="shared" si="37"/>
        <v>1.2699942525108263</v>
      </c>
      <c r="Q289" s="4">
        <f>_xlfn.RANK.EQ(P289,$P$2:$P$1001,1)+COUNTIF($P$2:P289,P289)-1</f>
        <v>864</v>
      </c>
      <c r="R289" s="4" t="str">
        <f>IF(Q289&lt;=Summary!$B$20,"Front","Back")</f>
        <v>Back</v>
      </c>
      <c r="S289" s="9">
        <f t="shared" si="38"/>
        <v>0</v>
      </c>
      <c r="T289" s="9">
        <f t="shared" si="39"/>
        <v>11.368652000000001</v>
      </c>
    </row>
    <row r="290" spans="1:20" x14ac:dyDescent="0.2">
      <c r="A290" s="4">
        <v>289</v>
      </c>
      <c r="B290" s="4" t="s">
        <v>24</v>
      </c>
      <c r="C290" s="9">
        <v>10.736532</v>
      </c>
      <c r="D290" s="9">
        <v>10.136896</v>
      </c>
      <c r="E290" s="9">
        <f t="shared" si="32"/>
        <v>0.94414993593834584</v>
      </c>
      <c r="F290" s="4">
        <f>_xlfn.RANK.EQ(E290,$E$2:$E$1001,1)+COUNTIF($E$2:E290,E290)-1</f>
        <v>387</v>
      </c>
      <c r="G290" s="4" t="str">
        <f>IF(F290&lt;=Summary!$B$2,"Front","Back")</f>
        <v>Front</v>
      </c>
      <c r="H290" s="4">
        <v>14</v>
      </c>
      <c r="I290" s="4" t="str">
        <f>IF(H290&lt;=Summary!$B$2,"Front","Back")</f>
        <v>Front</v>
      </c>
      <c r="J290" s="9">
        <f t="shared" si="33"/>
        <v>10.736532</v>
      </c>
      <c r="K290" s="9">
        <f t="shared" si="34"/>
        <v>0</v>
      </c>
      <c r="L290" s="9">
        <f t="shared" si="35"/>
        <v>10.736532</v>
      </c>
      <c r="M290" s="9">
        <f t="shared" si="36"/>
        <v>0</v>
      </c>
      <c r="N290" s="9">
        <v>10.587180999999999</v>
      </c>
      <c r="O290" s="9">
        <v>10.286246999999999</v>
      </c>
      <c r="P290" s="9">
        <f t="shared" si="37"/>
        <v>0.97157562527739916</v>
      </c>
      <c r="Q290" s="4">
        <f>_xlfn.RANK.EQ(P290,$P$2:$P$1001,1)+COUNTIF($P$2:P290,P290)-1</f>
        <v>435</v>
      </c>
      <c r="R290" s="4" t="str">
        <f>IF(Q290&lt;=Summary!$B$20,"Front","Back")</f>
        <v>Front</v>
      </c>
      <c r="S290" s="9">
        <f t="shared" si="38"/>
        <v>10.587180999999999</v>
      </c>
      <c r="T290" s="9">
        <f t="shared" si="39"/>
        <v>0</v>
      </c>
    </row>
    <row r="291" spans="1:20" x14ac:dyDescent="0.2">
      <c r="A291" s="4">
        <v>290</v>
      </c>
      <c r="B291" s="4" t="s">
        <v>24</v>
      </c>
      <c r="C291" s="9">
        <v>10.676983</v>
      </c>
      <c r="D291" s="9">
        <v>9.9081119999999991</v>
      </c>
      <c r="E291" s="9">
        <f t="shared" si="32"/>
        <v>0.92798799061495174</v>
      </c>
      <c r="F291" s="4">
        <f>_xlfn.RANK.EQ(E291,$E$2:$E$1001,1)+COUNTIF($E$2:E291,E291)-1</f>
        <v>359</v>
      </c>
      <c r="G291" s="4" t="str">
        <f>IF(F291&lt;=Summary!$B$2,"Front","Back")</f>
        <v>Front</v>
      </c>
      <c r="H291" s="4">
        <v>782</v>
      </c>
      <c r="I291" s="4" t="str">
        <f>IF(H291&lt;=Summary!$B$2,"Front","Back")</f>
        <v>Back</v>
      </c>
      <c r="J291" s="9">
        <f t="shared" si="33"/>
        <v>10.676983</v>
      </c>
      <c r="K291" s="9">
        <f t="shared" si="34"/>
        <v>0</v>
      </c>
      <c r="L291" s="9">
        <f t="shared" si="35"/>
        <v>0</v>
      </c>
      <c r="M291" s="9">
        <f t="shared" si="36"/>
        <v>9.9081119999999991</v>
      </c>
      <c r="N291" s="9">
        <v>10.527632000000001</v>
      </c>
      <c r="O291" s="9">
        <v>10.057463</v>
      </c>
      <c r="P291" s="9">
        <f t="shared" si="37"/>
        <v>0.95533952934525068</v>
      </c>
      <c r="Q291" s="4">
        <f>_xlfn.RANK.EQ(P291,$P$2:$P$1001,1)+COUNTIF($P$2:P291,P291)-1</f>
        <v>407</v>
      </c>
      <c r="R291" s="4" t="str">
        <f>IF(Q291&lt;=Summary!$B$20,"Front","Back")</f>
        <v>Front</v>
      </c>
      <c r="S291" s="9">
        <f t="shared" si="38"/>
        <v>10.527632000000001</v>
      </c>
      <c r="T291" s="9">
        <f t="shared" si="39"/>
        <v>0</v>
      </c>
    </row>
    <row r="292" spans="1:20" x14ac:dyDescent="0.2">
      <c r="A292" s="4">
        <v>291</v>
      </c>
      <c r="B292" s="4" t="s">
        <v>24</v>
      </c>
      <c r="C292" s="9">
        <v>11.177326000000001</v>
      </c>
      <c r="D292" s="9">
        <v>8.7570560000000004</v>
      </c>
      <c r="E292" s="9">
        <f t="shared" si="32"/>
        <v>0.78346609913677023</v>
      </c>
      <c r="F292" s="4">
        <f>_xlfn.RANK.EQ(E292,$E$2:$E$1001,1)+COUNTIF($E$2:E292,E292)-1</f>
        <v>127</v>
      </c>
      <c r="G292" s="4" t="str">
        <f>IF(F292&lt;=Summary!$B$2,"Front","Back")</f>
        <v>Front</v>
      </c>
      <c r="H292" s="4">
        <v>715</v>
      </c>
      <c r="I292" s="4" t="str">
        <f>IF(H292&lt;=Summary!$B$2,"Front","Back")</f>
        <v>Back</v>
      </c>
      <c r="J292" s="9">
        <f t="shared" si="33"/>
        <v>11.177326000000001</v>
      </c>
      <c r="K292" s="9">
        <f t="shared" si="34"/>
        <v>0</v>
      </c>
      <c r="L292" s="9">
        <f t="shared" si="35"/>
        <v>0</v>
      </c>
      <c r="M292" s="9">
        <f t="shared" si="36"/>
        <v>8.7570560000000004</v>
      </c>
      <c r="N292" s="9">
        <v>11.027975</v>
      </c>
      <c r="O292" s="9">
        <v>8.9064069999999997</v>
      </c>
      <c r="P292" s="9">
        <f t="shared" si="37"/>
        <v>0.80761944055912349</v>
      </c>
      <c r="Q292" s="4">
        <f>_xlfn.RANK.EQ(P292,$P$2:$P$1001,1)+COUNTIF($P$2:P292,P292)-1</f>
        <v>150</v>
      </c>
      <c r="R292" s="4" t="str">
        <f>IF(Q292&lt;=Summary!$B$20,"Front","Back")</f>
        <v>Front</v>
      </c>
      <c r="S292" s="9">
        <f t="shared" si="38"/>
        <v>11.027975</v>
      </c>
      <c r="T292" s="9">
        <f t="shared" si="39"/>
        <v>0</v>
      </c>
    </row>
    <row r="293" spans="1:20" x14ac:dyDescent="0.2">
      <c r="A293" s="4">
        <v>292</v>
      </c>
      <c r="B293" s="4" t="s">
        <v>24</v>
      </c>
      <c r="C293" s="9">
        <v>7.604965</v>
      </c>
      <c r="D293" s="9">
        <v>10.28973</v>
      </c>
      <c r="E293" s="9">
        <f t="shared" si="32"/>
        <v>1.3530279232054323</v>
      </c>
      <c r="F293" s="4">
        <f>_xlfn.RANK.EQ(E293,$E$2:$E$1001,1)+COUNTIF($E$2:E293,E293)-1</f>
        <v>908</v>
      </c>
      <c r="G293" s="4" t="str">
        <f>IF(F293&lt;=Summary!$B$2,"Front","Back")</f>
        <v>Back</v>
      </c>
      <c r="H293" s="4">
        <v>283</v>
      </c>
      <c r="I293" s="4" t="str">
        <f>IF(H293&lt;=Summary!$B$2,"Front","Back")</f>
        <v>Front</v>
      </c>
      <c r="J293" s="9">
        <f t="shared" si="33"/>
        <v>0</v>
      </c>
      <c r="K293" s="9">
        <f t="shared" si="34"/>
        <v>10.28973</v>
      </c>
      <c r="L293" s="9">
        <f t="shared" si="35"/>
        <v>7.604965</v>
      </c>
      <c r="M293" s="9">
        <f t="shared" si="36"/>
        <v>0</v>
      </c>
      <c r="N293" s="9">
        <v>7.4556139999999997</v>
      </c>
      <c r="O293" s="9">
        <v>10.439081</v>
      </c>
      <c r="P293" s="9">
        <f t="shared" si="37"/>
        <v>1.4001638228588551</v>
      </c>
      <c r="Q293" s="4">
        <f>_xlfn.RANK.EQ(P293,$P$2:$P$1001,1)+COUNTIF($P$2:P293,P293)-1</f>
        <v>938</v>
      </c>
      <c r="R293" s="4" t="str">
        <f>IF(Q293&lt;=Summary!$B$20,"Front","Back")</f>
        <v>Back</v>
      </c>
      <c r="S293" s="9">
        <f t="shared" si="38"/>
        <v>0</v>
      </c>
      <c r="T293" s="9">
        <f t="shared" si="39"/>
        <v>10.439081</v>
      </c>
    </row>
    <row r="294" spans="1:20" x14ac:dyDescent="0.2">
      <c r="A294" s="4">
        <v>293</v>
      </c>
      <c r="B294" s="4" t="s">
        <v>24</v>
      </c>
      <c r="C294" s="9">
        <v>11.464237000000001</v>
      </c>
      <c r="D294" s="9">
        <v>9.2953489999999999</v>
      </c>
      <c r="E294" s="9">
        <f t="shared" si="32"/>
        <v>0.81081270388949556</v>
      </c>
      <c r="F294" s="4">
        <f>_xlfn.RANK.EQ(E294,$E$2:$E$1001,1)+COUNTIF($E$2:E294,E294)-1</f>
        <v>164</v>
      </c>
      <c r="G294" s="4" t="str">
        <f>IF(F294&lt;=Summary!$B$2,"Front","Back")</f>
        <v>Front</v>
      </c>
      <c r="H294" s="4">
        <v>850</v>
      </c>
      <c r="I294" s="4" t="str">
        <f>IF(H294&lt;=Summary!$B$2,"Front","Back")</f>
        <v>Back</v>
      </c>
      <c r="J294" s="9">
        <f t="shared" si="33"/>
        <v>11.464237000000001</v>
      </c>
      <c r="K294" s="9">
        <f t="shared" si="34"/>
        <v>0</v>
      </c>
      <c r="L294" s="9">
        <f t="shared" si="35"/>
        <v>0</v>
      </c>
      <c r="M294" s="9">
        <f t="shared" si="36"/>
        <v>9.2953489999999999</v>
      </c>
      <c r="N294" s="9">
        <v>11.314886</v>
      </c>
      <c r="O294" s="9">
        <v>9.4446999999999992</v>
      </c>
      <c r="P294" s="9">
        <f t="shared" si="37"/>
        <v>0.83471455213954426</v>
      </c>
      <c r="Q294" s="4">
        <f>_xlfn.RANK.EQ(P294,$P$2:$P$1001,1)+COUNTIF($P$2:P294,P294)-1</f>
        <v>184</v>
      </c>
      <c r="R294" s="4" t="str">
        <f>IF(Q294&lt;=Summary!$B$20,"Front","Back")</f>
        <v>Front</v>
      </c>
      <c r="S294" s="9">
        <f t="shared" si="38"/>
        <v>11.314886</v>
      </c>
      <c r="T294" s="9">
        <f t="shared" si="39"/>
        <v>0</v>
      </c>
    </row>
    <row r="295" spans="1:20" x14ac:dyDescent="0.2">
      <c r="A295" s="4">
        <v>294</v>
      </c>
      <c r="B295" s="4" t="s">
        <v>24</v>
      </c>
      <c r="C295" s="9">
        <v>11.612748</v>
      </c>
      <c r="D295" s="9">
        <v>11.19211</v>
      </c>
      <c r="E295" s="9">
        <f t="shared" si="32"/>
        <v>0.96377791027584514</v>
      </c>
      <c r="F295" s="4">
        <f>_xlfn.RANK.EQ(E295,$E$2:$E$1001,1)+COUNTIF($E$2:E295,E295)-1</f>
        <v>432</v>
      </c>
      <c r="G295" s="4" t="str">
        <f>IF(F295&lt;=Summary!$B$2,"Front","Back")</f>
        <v>Front</v>
      </c>
      <c r="H295" s="4">
        <v>425</v>
      </c>
      <c r="I295" s="4" t="str">
        <f>IF(H295&lt;=Summary!$B$2,"Front","Back")</f>
        <v>Front</v>
      </c>
      <c r="J295" s="9">
        <f t="shared" si="33"/>
        <v>11.612748</v>
      </c>
      <c r="K295" s="9">
        <f t="shared" si="34"/>
        <v>0</v>
      </c>
      <c r="L295" s="9">
        <f t="shared" si="35"/>
        <v>11.612748</v>
      </c>
      <c r="M295" s="9">
        <f t="shared" si="36"/>
        <v>0</v>
      </c>
      <c r="N295" s="9">
        <v>11.463397000000001</v>
      </c>
      <c r="O295" s="9">
        <v>11.341461000000001</v>
      </c>
      <c r="P295" s="9">
        <f t="shared" si="37"/>
        <v>0.98936301342438027</v>
      </c>
      <c r="Q295" s="4">
        <f>_xlfn.RANK.EQ(P295,$P$2:$P$1001,1)+COUNTIF($P$2:P295,P295)-1</f>
        <v>467</v>
      </c>
      <c r="R295" s="4" t="str">
        <f>IF(Q295&lt;=Summary!$B$20,"Front","Back")</f>
        <v>Front</v>
      </c>
      <c r="S295" s="9">
        <f t="shared" si="38"/>
        <v>11.463397000000001</v>
      </c>
      <c r="T295" s="9">
        <f t="shared" si="39"/>
        <v>0</v>
      </c>
    </row>
    <row r="296" spans="1:20" x14ac:dyDescent="0.2">
      <c r="A296" s="4">
        <v>295</v>
      </c>
      <c r="B296" s="4" t="s">
        <v>24</v>
      </c>
      <c r="C296" s="9">
        <v>8.5737959999999998</v>
      </c>
      <c r="D296" s="9">
        <v>10.983411</v>
      </c>
      <c r="E296" s="9">
        <f t="shared" si="32"/>
        <v>1.2810441256125058</v>
      </c>
      <c r="F296" s="4">
        <f>_xlfn.RANK.EQ(E296,$E$2:$E$1001,1)+COUNTIF($E$2:E296,E296)-1</f>
        <v>869</v>
      </c>
      <c r="G296" s="4" t="str">
        <f>IF(F296&lt;=Summary!$B$2,"Front","Back")</f>
        <v>Back</v>
      </c>
      <c r="H296" s="4">
        <v>955</v>
      </c>
      <c r="I296" s="4" t="str">
        <f>IF(H296&lt;=Summary!$B$2,"Front","Back")</f>
        <v>Back</v>
      </c>
      <c r="J296" s="9">
        <f t="shared" si="33"/>
        <v>0</v>
      </c>
      <c r="K296" s="9">
        <f t="shared" si="34"/>
        <v>10.983411</v>
      </c>
      <c r="L296" s="9">
        <f t="shared" si="35"/>
        <v>0</v>
      </c>
      <c r="M296" s="9">
        <f t="shared" si="36"/>
        <v>10.983411</v>
      </c>
      <c r="N296" s="9">
        <v>8.4244450000000004</v>
      </c>
      <c r="O296" s="9">
        <v>11.132762</v>
      </c>
      <c r="P296" s="9">
        <f t="shared" si="37"/>
        <v>1.3214831362778199</v>
      </c>
      <c r="Q296" s="4">
        <f>_xlfn.RANK.EQ(P296,$P$2:$P$1001,1)+COUNTIF($P$2:P296,P296)-1</f>
        <v>902</v>
      </c>
      <c r="R296" s="4" t="str">
        <f>IF(Q296&lt;=Summary!$B$20,"Front","Back")</f>
        <v>Back</v>
      </c>
      <c r="S296" s="9">
        <f t="shared" si="38"/>
        <v>0</v>
      </c>
      <c r="T296" s="9">
        <f t="shared" si="39"/>
        <v>11.132762</v>
      </c>
    </row>
    <row r="297" spans="1:20" x14ac:dyDescent="0.2">
      <c r="A297" s="4">
        <v>296</v>
      </c>
      <c r="B297" s="4" t="s">
        <v>24</v>
      </c>
      <c r="C297" s="9">
        <v>11.567637</v>
      </c>
      <c r="D297" s="9">
        <v>8.4362809999999993</v>
      </c>
      <c r="E297" s="9">
        <f t="shared" si="32"/>
        <v>0.72930028838214755</v>
      </c>
      <c r="F297" s="4">
        <f>_xlfn.RANK.EQ(E297,$E$2:$E$1001,1)+COUNTIF($E$2:E297,E297)-1</f>
        <v>80</v>
      </c>
      <c r="G297" s="4" t="str">
        <f>IF(F297&lt;=Summary!$B$2,"Front","Back")</f>
        <v>Front</v>
      </c>
      <c r="H297" s="4">
        <v>765</v>
      </c>
      <c r="I297" s="4" t="str">
        <f>IF(H297&lt;=Summary!$B$2,"Front","Back")</f>
        <v>Back</v>
      </c>
      <c r="J297" s="9">
        <f t="shared" si="33"/>
        <v>11.567637</v>
      </c>
      <c r="K297" s="9">
        <f t="shared" si="34"/>
        <v>0</v>
      </c>
      <c r="L297" s="9">
        <f t="shared" si="35"/>
        <v>0</v>
      </c>
      <c r="M297" s="9">
        <f t="shared" si="36"/>
        <v>8.4362809999999993</v>
      </c>
      <c r="N297" s="9">
        <v>11.418286</v>
      </c>
      <c r="O297" s="9">
        <v>8.5856320000000004</v>
      </c>
      <c r="P297" s="9">
        <f t="shared" si="37"/>
        <v>0.75191950875989622</v>
      </c>
      <c r="Q297" s="4">
        <f>_xlfn.RANK.EQ(P297,$P$2:$P$1001,1)+COUNTIF($P$2:P297,P297)-1</f>
        <v>95</v>
      </c>
      <c r="R297" s="4" t="str">
        <f>IF(Q297&lt;=Summary!$B$20,"Front","Back")</f>
        <v>Front</v>
      </c>
      <c r="S297" s="9">
        <f t="shared" si="38"/>
        <v>11.418286</v>
      </c>
      <c r="T297" s="9">
        <f t="shared" si="39"/>
        <v>0</v>
      </c>
    </row>
    <row r="298" spans="1:20" x14ac:dyDescent="0.2">
      <c r="A298" s="4">
        <v>297</v>
      </c>
      <c r="B298" s="4" t="s">
        <v>24</v>
      </c>
      <c r="C298" s="9">
        <v>9.9194030000000009</v>
      </c>
      <c r="D298" s="9">
        <v>9.0560670000000005</v>
      </c>
      <c r="E298" s="9">
        <f t="shared" si="32"/>
        <v>0.91296492339307111</v>
      </c>
      <c r="F298" s="4">
        <f>_xlfn.RANK.EQ(E298,$E$2:$E$1001,1)+COUNTIF($E$2:E298,E298)-1</f>
        <v>330</v>
      </c>
      <c r="G298" s="4" t="str">
        <f>IF(F298&lt;=Summary!$B$2,"Front","Back")</f>
        <v>Front</v>
      </c>
      <c r="H298" s="4">
        <v>109</v>
      </c>
      <c r="I298" s="4" t="str">
        <f>IF(H298&lt;=Summary!$B$2,"Front","Back")</f>
        <v>Front</v>
      </c>
      <c r="J298" s="9">
        <f t="shared" si="33"/>
        <v>9.9194030000000009</v>
      </c>
      <c r="K298" s="9">
        <f t="shared" si="34"/>
        <v>0</v>
      </c>
      <c r="L298" s="9">
        <f t="shared" si="35"/>
        <v>9.9194030000000009</v>
      </c>
      <c r="M298" s="9">
        <f t="shared" si="36"/>
        <v>0</v>
      </c>
      <c r="N298" s="9">
        <v>9.7700519999999997</v>
      </c>
      <c r="O298" s="9">
        <v>9.2054179999999999</v>
      </c>
      <c r="P298" s="9">
        <f t="shared" si="37"/>
        <v>0.94220767709322328</v>
      </c>
      <c r="Q298" s="4">
        <f>_xlfn.RANK.EQ(P298,$P$2:$P$1001,1)+COUNTIF($P$2:P298,P298)-1</f>
        <v>382</v>
      </c>
      <c r="R298" s="4" t="str">
        <f>IF(Q298&lt;=Summary!$B$20,"Front","Back")</f>
        <v>Front</v>
      </c>
      <c r="S298" s="9">
        <f t="shared" si="38"/>
        <v>9.7700519999999997</v>
      </c>
      <c r="T298" s="9">
        <f t="shared" si="39"/>
        <v>0</v>
      </c>
    </row>
    <row r="299" spans="1:20" x14ac:dyDescent="0.2">
      <c r="A299" s="4">
        <v>298</v>
      </c>
      <c r="B299" s="4" t="s">
        <v>24</v>
      </c>
      <c r="C299" s="9">
        <v>11.302277</v>
      </c>
      <c r="D299" s="9">
        <v>10.328287</v>
      </c>
      <c r="E299" s="9">
        <f t="shared" si="32"/>
        <v>0.91382355962431283</v>
      </c>
      <c r="F299" s="4">
        <f>_xlfn.RANK.EQ(E299,$E$2:$E$1001,1)+COUNTIF($E$2:E299,E299)-1</f>
        <v>332</v>
      </c>
      <c r="G299" s="4" t="str">
        <f>IF(F299&lt;=Summary!$B$2,"Front","Back")</f>
        <v>Front</v>
      </c>
      <c r="H299" s="4">
        <v>770</v>
      </c>
      <c r="I299" s="4" t="str">
        <f>IF(H299&lt;=Summary!$B$2,"Front","Back")</f>
        <v>Back</v>
      </c>
      <c r="J299" s="9">
        <f t="shared" si="33"/>
        <v>11.302277</v>
      </c>
      <c r="K299" s="9">
        <f t="shared" si="34"/>
        <v>0</v>
      </c>
      <c r="L299" s="9">
        <f t="shared" si="35"/>
        <v>0</v>
      </c>
      <c r="M299" s="9">
        <f t="shared" si="36"/>
        <v>10.328287</v>
      </c>
      <c r="N299" s="9">
        <v>11.152926000000001</v>
      </c>
      <c r="O299" s="9">
        <v>10.477638000000001</v>
      </c>
      <c r="P299" s="9">
        <f t="shared" si="37"/>
        <v>0.93945194292511225</v>
      </c>
      <c r="Q299" s="4">
        <f>_xlfn.RANK.EQ(P299,$P$2:$P$1001,1)+COUNTIF($P$2:P299,P299)-1</f>
        <v>378</v>
      </c>
      <c r="R299" s="4" t="str">
        <f>IF(Q299&lt;=Summary!$B$20,"Front","Back")</f>
        <v>Front</v>
      </c>
      <c r="S299" s="9">
        <f t="shared" si="38"/>
        <v>11.152926000000001</v>
      </c>
      <c r="T299" s="9">
        <f t="shared" si="39"/>
        <v>0</v>
      </c>
    </row>
    <row r="300" spans="1:20" x14ac:dyDescent="0.2">
      <c r="A300" s="4">
        <v>299</v>
      </c>
      <c r="B300" s="4" t="s">
        <v>24</v>
      </c>
      <c r="C300" s="9">
        <v>10.614896999999999</v>
      </c>
      <c r="D300" s="9">
        <v>8.1875970000000002</v>
      </c>
      <c r="E300" s="9">
        <f t="shared" si="32"/>
        <v>0.77133080047785685</v>
      </c>
      <c r="F300" s="4">
        <f>_xlfn.RANK.EQ(E300,$E$2:$E$1001,1)+COUNTIF($E$2:E300,E300)-1</f>
        <v>117</v>
      </c>
      <c r="G300" s="4" t="str">
        <f>IF(F300&lt;=Summary!$B$2,"Front","Back")</f>
        <v>Front</v>
      </c>
      <c r="H300" s="4">
        <v>747</v>
      </c>
      <c r="I300" s="4" t="str">
        <f>IF(H300&lt;=Summary!$B$2,"Front","Back")</f>
        <v>Back</v>
      </c>
      <c r="J300" s="9">
        <f t="shared" si="33"/>
        <v>10.614896999999999</v>
      </c>
      <c r="K300" s="9">
        <f t="shared" si="34"/>
        <v>0</v>
      </c>
      <c r="L300" s="9">
        <f t="shared" si="35"/>
        <v>0</v>
      </c>
      <c r="M300" s="9">
        <f t="shared" si="36"/>
        <v>8.1875970000000002</v>
      </c>
      <c r="N300" s="9">
        <v>10.465546</v>
      </c>
      <c r="O300" s="9">
        <v>8.3369479999999996</v>
      </c>
      <c r="P300" s="9">
        <f t="shared" si="37"/>
        <v>0.79660898724251938</v>
      </c>
      <c r="Q300" s="4">
        <f>_xlfn.RANK.EQ(P300,$P$2:$P$1001,1)+COUNTIF($P$2:P300,P300)-1</f>
        <v>139</v>
      </c>
      <c r="R300" s="4" t="str">
        <f>IF(Q300&lt;=Summary!$B$20,"Front","Back")</f>
        <v>Front</v>
      </c>
      <c r="S300" s="9">
        <f t="shared" si="38"/>
        <v>10.465546</v>
      </c>
      <c r="T300" s="9">
        <f t="shared" si="39"/>
        <v>0</v>
      </c>
    </row>
    <row r="301" spans="1:20" x14ac:dyDescent="0.2">
      <c r="A301" s="4">
        <v>300</v>
      </c>
      <c r="B301" s="4" t="s">
        <v>24</v>
      </c>
      <c r="C301" s="9">
        <v>9.5428990000000002</v>
      </c>
      <c r="D301" s="9">
        <v>11.211162</v>
      </c>
      <c r="E301" s="9">
        <f t="shared" si="32"/>
        <v>1.1748172122538445</v>
      </c>
      <c r="F301" s="4">
        <f>_xlfn.RANK.EQ(E301,$E$2:$E$1001,1)+COUNTIF($E$2:E301,E301)-1</f>
        <v>754</v>
      </c>
      <c r="G301" s="4" t="str">
        <f>IF(F301&lt;=Summary!$B$2,"Front","Back")</f>
        <v>Back</v>
      </c>
      <c r="H301" s="4">
        <v>466</v>
      </c>
      <c r="I301" s="4" t="str">
        <f>IF(H301&lt;=Summary!$B$2,"Front","Back")</f>
        <v>Front</v>
      </c>
      <c r="J301" s="9">
        <f t="shared" si="33"/>
        <v>0</v>
      </c>
      <c r="K301" s="9">
        <f t="shared" si="34"/>
        <v>11.211162</v>
      </c>
      <c r="L301" s="9">
        <f t="shared" si="35"/>
        <v>9.5428990000000002</v>
      </c>
      <c r="M301" s="9">
        <f t="shared" si="36"/>
        <v>0</v>
      </c>
      <c r="N301" s="9">
        <v>9.3935479999999991</v>
      </c>
      <c r="O301" s="9">
        <v>11.360512999999999</v>
      </c>
      <c r="P301" s="9">
        <f t="shared" si="37"/>
        <v>1.2093953211289281</v>
      </c>
      <c r="Q301" s="4">
        <f>_xlfn.RANK.EQ(P301,$P$2:$P$1001,1)+COUNTIF($P$2:P301,P301)-1</f>
        <v>801</v>
      </c>
      <c r="R301" s="4" t="str">
        <f>IF(Q301&lt;=Summary!$B$20,"Front","Back")</f>
        <v>Back</v>
      </c>
      <c r="S301" s="9">
        <f t="shared" si="38"/>
        <v>0</v>
      </c>
      <c r="T301" s="9">
        <f t="shared" si="39"/>
        <v>11.360512999999999</v>
      </c>
    </row>
    <row r="302" spans="1:20" x14ac:dyDescent="0.2">
      <c r="A302" s="4">
        <v>301</v>
      </c>
      <c r="B302" s="4" t="s">
        <v>24</v>
      </c>
      <c r="C302" s="9">
        <v>11.374344000000001</v>
      </c>
      <c r="D302" s="9">
        <v>9.5354299999999999</v>
      </c>
      <c r="E302" s="9">
        <f t="shared" si="32"/>
        <v>0.83832790708633387</v>
      </c>
      <c r="F302" s="4">
        <f>_xlfn.RANK.EQ(E302,$E$2:$E$1001,1)+COUNTIF($E$2:E302,E302)-1</f>
        <v>199</v>
      </c>
      <c r="G302" s="4" t="str">
        <f>IF(F302&lt;=Summary!$B$2,"Front","Back")</f>
        <v>Front</v>
      </c>
      <c r="H302" s="4">
        <v>205</v>
      </c>
      <c r="I302" s="4" t="str">
        <f>IF(H302&lt;=Summary!$B$2,"Front","Back")</f>
        <v>Front</v>
      </c>
      <c r="J302" s="9">
        <f t="shared" si="33"/>
        <v>11.374344000000001</v>
      </c>
      <c r="K302" s="9">
        <f t="shared" si="34"/>
        <v>0</v>
      </c>
      <c r="L302" s="9">
        <f t="shared" si="35"/>
        <v>11.374344000000001</v>
      </c>
      <c r="M302" s="9">
        <f t="shared" si="36"/>
        <v>0</v>
      </c>
      <c r="N302" s="9">
        <v>11.224993</v>
      </c>
      <c r="O302" s="9">
        <v>9.6847809999999992</v>
      </c>
      <c r="P302" s="9">
        <f t="shared" si="37"/>
        <v>0.862787264098962</v>
      </c>
      <c r="Q302" s="4">
        <f>_xlfn.RANK.EQ(P302,$P$2:$P$1001,1)+COUNTIF($P$2:P302,P302)-1</f>
        <v>238</v>
      </c>
      <c r="R302" s="4" t="str">
        <f>IF(Q302&lt;=Summary!$B$20,"Front","Back")</f>
        <v>Front</v>
      </c>
      <c r="S302" s="9">
        <f t="shared" si="38"/>
        <v>11.224993</v>
      </c>
      <c r="T302" s="9">
        <f t="shared" si="39"/>
        <v>0</v>
      </c>
    </row>
    <row r="303" spans="1:20" x14ac:dyDescent="0.2">
      <c r="A303" s="4">
        <v>302</v>
      </c>
      <c r="B303" s="4" t="s">
        <v>24</v>
      </c>
      <c r="C303" s="9">
        <v>8.5089129999999997</v>
      </c>
      <c r="D303" s="9">
        <v>8.6685820000000007</v>
      </c>
      <c r="E303" s="9">
        <f t="shared" si="32"/>
        <v>1.0187649115697859</v>
      </c>
      <c r="F303" s="4">
        <f>_xlfn.RANK.EQ(E303,$E$2:$E$1001,1)+COUNTIF($E$2:E303,E303)-1</f>
        <v>534</v>
      </c>
      <c r="G303" s="4" t="str">
        <f>IF(F303&lt;=Summary!$B$2,"Front","Back")</f>
        <v>Back</v>
      </c>
      <c r="H303" s="4">
        <v>181</v>
      </c>
      <c r="I303" s="4" t="str">
        <f>IF(H303&lt;=Summary!$B$2,"Front","Back")</f>
        <v>Front</v>
      </c>
      <c r="J303" s="9">
        <f t="shared" si="33"/>
        <v>0</v>
      </c>
      <c r="K303" s="9">
        <f t="shared" si="34"/>
        <v>8.6685820000000007</v>
      </c>
      <c r="L303" s="9">
        <f t="shared" si="35"/>
        <v>8.5089129999999997</v>
      </c>
      <c r="M303" s="9">
        <f t="shared" si="36"/>
        <v>0</v>
      </c>
      <c r="N303" s="9">
        <v>8.3595620000000004</v>
      </c>
      <c r="O303" s="9">
        <v>8.817933</v>
      </c>
      <c r="P303" s="9">
        <f t="shared" si="37"/>
        <v>1.0548319397595232</v>
      </c>
      <c r="Q303" s="4">
        <f>_xlfn.RANK.EQ(P303,$P$2:$P$1001,1)+COUNTIF($P$2:P303,P303)-1</f>
        <v>593</v>
      </c>
      <c r="R303" s="4" t="str">
        <f>IF(Q303&lt;=Summary!$B$20,"Front","Back")</f>
        <v>Back</v>
      </c>
      <c r="S303" s="9">
        <f t="shared" si="38"/>
        <v>0</v>
      </c>
      <c r="T303" s="9">
        <f t="shared" si="39"/>
        <v>8.817933</v>
      </c>
    </row>
    <row r="304" spans="1:20" x14ac:dyDescent="0.2">
      <c r="A304" s="4">
        <v>303</v>
      </c>
      <c r="B304" s="4" t="s">
        <v>24</v>
      </c>
      <c r="C304" s="9">
        <v>9.1644190000000005</v>
      </c>
      <c r="D304" s="9">
        <v>8.2598540000000007</v>
      </c>
      <c r="E304" s="9">
        <f t="shared" si="32"/>
        <v>0.90129597959237784</v>
      </c>
      <c r="F304" s="4">
        <f>_xlfn.RANK.EQ(E304,$E$2:$E$1001,1)+COUNTIF($E$2:E304,E304)-1</f>
        <v>309</v>
      </c>
      <c r="G304" s="4" t="str">
        <f>IF(F304&lt;=Summary!$B$2,"Front","Back")</f>
        <v>Front</v>
      </c>
      <c r="H304" s="4">
        <v>888</v>
      </c>
      <c r="I304" s="4" t="str">
        <f>IF(H304&lt;=Summary!$B$2,"Front","Back")</f>
        <v>Back</v>
      </c>
      <c r="J304" s="9">
        <f t="shared" si="33"/>
        <v>9.1644190000000005</v>
      </c>
      <c r="K304" s="9">
        <f t="shared" si="34"/>
        <v>0</v>
      </c>
      <c r="L304" s="9">
        <f t="shared" si="35"/>
        <v>0</v>
      </c>
      <c r="M304" s="9">
        <f t="shared" si="36"/>
        <v>8.2598540000000007</v>
      </c>
      <c r="N304" s="9">
        <v>9.0150679999999994</v>
      </c>
      <c r="O304" s="9">
        <v>8.409205</v>
      </c>
      <c r="P304" s="9">
        <f t="shared" si="37"/>
        <v>0.9327944059878418</v>
      </c>
      <c r="Q304" s="4">
        <f>_xlfn.RANK.EQ(P304,$P$2:$P$1001,1)+COUNTIF($P$2:P304,P304)-1</f>
        <v>363</v>
      </c>
      <c r="R304" s="4" t="str">
        <f>IF(Q304&lt;=Summary!$B$20,"Front","Back")</f>
        <v>Front</v>
      </c>
      <c r="S304" s="9">
        <f t="shared" si="38"/>
        <v>9.0150679999999994</v>
      </c>
      <c r="T304" s="9">
        <f t="shared" si="39"/>
        <v>0</v>
      </c>
    </row>
    <row r="305" spans="1:20" x14ac:dyDescent="0.2">
      <c r="A305" s="4">
        <v>304</v>
      </c>
      <c r="B305" s="4" t="s">
        <v>24</v>
      </c>
      <c r="C305" s="9">
        <v>10.736246</v>
      </c>
      <c r="D305" s="9">
        <v>10.146518</v>
      </c>
      <c r="E305" s="9">
        <f t="shared" si="32"/>
        <v>0.9450713033214776</v>
      </c>
      <c r="F305" s="4">
        <f>_xlfn.RANK.EQ(E305,$E$2:$E$1001,1)+COUNTIF($E$2:E305,E305)-1</f>
        <v>390</v>
      </c>
      <c r="G305" s="4" t="str">
        <f>IF(F305&lt;=Summary!$B$2,"Front","Back")</f>
        <v>Front</v>
      </c>
      <c r="H305" s="4">
        <v>134</v>
      </c>
      <c r="I305" s="4" t="str">
        <f>IF(H305&lt;=Summary!$B$2,"Front","Back")</f>
        <v>Front</v>
      </c>
      <c r="J305" s="9">
        <f t="shared" si="33"/>
        <v>10.736246</v>
      </c>
      <c r="K305" s="9">
        <f t="shared" si="34"/>
        <v>0</v>
      </c>
      <c r="L305" s="9">
        <f t="shared" si="35"/>
        <v>10.736246</v>
      </c>
      <c r="M305" s="9">
        <f t="shared" si="36"/>
        <v>0</v>
      </c>
      <c r="N305" s="9">
        <v>10.586895</v>
      </c>
      <c r="O305" s="9">
        <v>10.295869</v>
      </c>
      <c r="P305" s="9">
        <f t="shared" si="37"/>
        <v>0.97251073142786426</v>
      </c>
      <c r="Q305" s="4">
        <f>_xlfn.RANK.EQ(P305,$P$2:$P$1001,1)+COUNTIF($P$2:P305,P305)-1</f>
        <v>438</v>
      </c>
      <c r="R305" s="4" t="str">
        <f>IF(Q305&lt;=Summary!$B$20,"Front","Back")</f>
        <v>Front</v>
      </c>
      <c r="S305" s="9">
        <f t="shared" si="38"/>
        <v>10.586895</v>
      </c>
      <c r="T305" s="9">
        <f t="shared" si="39"/>
        <v>0</v>
      </c>
    </row>
    <row r="306" spans="1:20" x14ac:dyDescent="0.2">
      <c r="A306" s="4">
        <v>305</v>
      </c>
      <c r="B306" s="4" t="s">
        <v>24</v>
      </c>
      <c r="C306" s="9">
        <v>11.677471000000001</v>
      </c>
      <c r="D306" s="9">
        <v>10.027156</v>
      </c>
      <c r="E306" s="9">
        <f t="shared" si="32"/>
        <v>0.85867530735036712</v>
      </c>
      <c r="F306" s="4">
        <f>_xlfn.RANK.EQ(E306,$E$2:$E$1001,1)+COUNTIF($E$2:E306,E306)-1</f>
        <v>237</v>
      </c>
      <c r="G306" s="4" t="str">
        <f>IF(F306&lt;=Summary!$B$2,"Front","Back")</f>
        <v>Front</v>
      </c>
      <c r="H306" s="4">
        <v>509</v>
      </c>
      <c r="I306" s="4" t="str">
        <f>IF(H306&lt;=Summary!$B$2,"Front","Back")</f>
        <v>Back</v>
      </c>
      <c r="J306" s="9">
        <f t="shared" si="33"/>
        <v>11.677471000000001</v>
      </c>
      <c r="K306" s="9">
        <f t="shared" si="34"/>
        <v>0</v>
      </c>
      <c r="L306" s="9">
        <f t="shared" si="35"/>
        <v>0</v>
      </c>
      <c r="M306" s="9">
        <f t="shared" si="36"/>
        <v>10.027156</v>
      </c>
      <c r="N306" s="9">
        <v>11.528119999999999</v>
      </c>
      <c r="O306" s="9">
        <v>10.176507000000001</v>
      </c>
      <c r="P306" s="9">
        <f t="shared" si="37"/>
        <v>0.88275512399246381</v>
      </c>
      <c r="Q306" s="4">
        <f>_xlfn.RANK.EQ(P306,$P$2:$P$1001,1)+COUNTIF($P$2:P306,P306)-1</f>
        <v>278</v>
      </c>
      <c r="R306" s="4" t="str">
        <f>IF(Q306&lt;=Summary!$B$20,"Front","Back")</f>
        <v>Front</v>
      </c>
      <c r="S306" s="9">
        <f t="shared" si="38"/>
        <v>11.528119999999999</v>
      </c>
      <c r="T306" s="9">
        <f t="shared" si="39"/>
        <v>0</v>
      </c>
    </row>
    <row r="307" spans="1:20" x14ac:dyDescent="0.2">
      <c r="A307" s="4">
        <v>306</v>
      </c>
      <c r="B307" s="4" t="s">
        <v>24</v>
      </c>
      <c r="C307" s="9">
        <v>10.491326000000001</v>
      </c>
      <c r="D307" s="9">
        <v>9.7000799999999998</v>
      </c>
      <c r="E307" s="9">
        <f t="shared" si="32"/>
        <v>0.92458093476458547</v>
      </c>
      <c r="F307" s="4">
        <f>_xlfn.RANK.EQ(E307,$E$2:$E$1001,1)+COUNTIF($E$2:E307,E307)-1</f>
        <v>355</v>
      </c>
      <c r="G307" s="4" t="str">
        <f>IF(F307&lt;=Summary!$B$2,"Front","Back")</f>
        <v>Front</v>
      </c>
      <c r="H307" s="4">
        <v>49</v>
      </c>
      <c r="I307" s="4" t="str">
        <f>IF(H307&lt;=Summary!$B$2,"Front","Back")</f>
        <v>Front</v>
      </c>
      <c r="J307" s="9">
        <f t="shared" si="33"/>
        <v>10.491326000000001</v>
      </c>
      <c r="K307" s="9">
        <f t="shared" si="34"/>
        <v>0</v>
      </c>
      <c r="L307" s="9">
        <f t="shared" si="35"/>
        <v>10.491326000000001</v>
      </c>
      <c r="M307" s="9">
        <f t="shared" si="36"/>
        <v>0</v>
      </c>
      <c r="N307" s="9">
        <v>10.341975</v>
      </c>
      <c r="O307" s="9">
        <v>9.8494309999999992</v>
      </c>
      <c r="P307" s="9">
        <f t="shared" si="37"/>
        <v>0.95237428054119255</v>
      </c>
      <c r="Q307" s="4">
        <f>_xlfn.RANK.EQ(P307,$P$2:$P$1001,1)+COUNTIF($P$2:P307,P307)-1</f>
        <v>400</v>
      </c>
      <c r="R307" s="4" t="str">
        <f>IF(Q307&lt;=Summary!$B$20,"Front","Back")</f>
        <v>Front</v>
      </c>
      <c r="S307" s="9">
        <f t="shared" si="38"/>
        <v>10.341975</v>
      </c>
      <c r="T307" s="9">
        <f t="shared" si="39"/>
        <v>0</v>
      </c>
    </row>
    <row r="308" spans="1:20" x14ac:dyDescent="0.2">
      <c r="A308" s="4">
        <v>307</v>
      </c>
      <c r="B308" s="4" t="s">
        <v>24</v>
      </c>
      <c r="C308" s="9">
        <v>9.7759440000000009</v>
      </c>
      <c r="D308" s="9">
        <v>10.579632</v>
      </c>
      <c r="E308" s="9">
        <f t="shared" si="32"/>
        <v>1.0822107818948226</v>
      </c>
      <c r="F308" s="4">
        <f>_xlfn.RANK.EQ(E308,$E$2:$E$1001,1)+COUNTIF($E$2:E308,E308)-1</f>
        <v>626</v>
      </c>
      <c r="G308" s="4" t="str">
        <f>IF(F308&lt;=Summary!$B$2,"Front","Back")</f>
        <v>Back</v>
      </c>
      <c r="H308" s="4">
        <v>253</v>
      </c>
      <c r="I308" s="4" t="str">
        <f>IF(H308&lt;=Summary!$B$2,"Front","Back")</f>
        <v>Front</v>
      </c>
      <c r="J308" s="9">
        <f t="shared" si="33"/>
        <v>0</v>
      </c>
      <c r="K308" s="9">
        <f t="shared" si="34"/>
        <v>10.579632</v>
      </c>
      <c r="L308" s="9">
        <f t="shared" si="35"/>
        <v>9.7759440000000009</v>
      </c>
      <c r="M308" s="9">
        <f t="shared" si="36"/>
        <v>0</v>
      </c>
      <c r="N308" s="9">
        <v>9.6265929999999997</v>
      </c>
      <c r="O308" s="9">
        <v>10.728982999999999</v>
      </c>
      <c r="P308" s="9">
        <f t="shared" si="37"/>
        <v>1.1145150729858424</v>
      </c>
      <c r="Q308" s="4">
        <f>_xlfn.RANK.EQ(P308,$P$2:$P$1001,1)+COUNTIF($P$2:P308,P308)-1</f>
        <v>676</v>
      </c>
      <c r="R308" s="4" t="str">
        <f>IF(Q308&lt;=Summary!$B$20,"Front","Back")</f>
        <v>Back</v>
      </c>
      <c r="S308" s="9">
        <f t="shared" si="38"/>
        <v>0</v>
      </c>
      <c r="T308" s="9">
        <f t="shared" si="39"/>
        <v>10.728982999999999</v>
      </c>
    </row>
    <row r="309" spans="1:20" x14ac:dyDescent="0.2">
      <c r="A309" s="4">
        <v>308</v>
      </c>
      <c r="B309" s="4" t="s">
        <v>24</v>
      </c>
      <c r="C309" s="9">
        <v>11.030181000000001</v>
      </c>
      <c r="D309" s="9">
        <v>10.813670999999999</v>
      </c>
      <c r="E309" s="9">
        <f t="shared" si="32"/>
        <v>0.98037112899597922</v>
      </c>
      <c r="F309" s="4">
        <f>_xlfn.RANK.EQ(E309,$E$2:$E$1001,1)+COUNTIF($E$2:E309,E309)-1</f>
        <v>468</v>
      </c>
      <c r="G309" s="4" t="str">
        <f>IF(F309&lt;=Summary!$B$2,"Front","Back")</f>
        <v>Front</v>
      </c>
      <c r="H309" s="4">
        <v>587</v>
      </c>
      <c r="I309" s="4" t="str">
        <f>IF(H309&lt;=Summary!$B$2,"Front","Back")</f>
        <v>Back</v>
      </c>
      <c r="J309" s="9">
        <f t="shared" si="33"/>
        <v>11.030181000000001</v>
      </c>
      <c r="K309" s="9">
        <f t="shared" si="34"/>
        <v>0</v>
      </c>
      <c r="L309" s="9">
        <f t="shared" si="35"/>
        <v>0</v>
      </c>
      <c r="M309" s="9">
        <f t="shared" si="36"/>
        <v>10.813670999999999</v>
      </c>
      <c r="N309" s="9">
        <v>10.88083</v>
      </c>
      <c r="O309" s="9">
        <v>10.963022</v>
      </c>
      <c r="P309" s="9">
        <f t="shared" si="37"/>
        <v>1.0075538355070339</v>
      </c>
      <c r="Q309" s="4">
        <f>_xlfn.RANK.EQ(P309,$P$2:$P$1001,1)+COUNTIF($P$2:P309,P309)-1</f>
        <v>508</v>
      </c>
      <c r="R309" s="4" t="str">
        <f>IF(Q309&lt;=Summary!$B$20,"Front","Back")</f>
        <v>Back</v>
      </c>
      <c r="S309" s="9">
        <f t="shared" si="38"/>
        <v>0</v>
      </c>
      <c r="T309" s="9">
        <f t="shared" si="39"/>
        <v>10.963022</v>
      </c>
    </row>
    <row r="310" spans="1:20" x14ac:dyDescent="0.2">
      <c r="A310" s="4">
        <v>309</v>
      </c>
      <c r="B310" s="4" t="s">
        <v>24</v>
      </c>
      <c r="C310" s="9">
        <v>10.509351000000001</v>
      </c>
      <c r="D310" s="9">
        <v>9.7383439999999997</v>
      </c>
      <c r="E310" s="9">
        <f t="shared" si="32"/>
        <v>0.92663609770003863</v>
      </c>
      <c r="F310" s="4">
        <f>_xlfn.RANK.EQ(E310,$E$2:$E$1001,1)+COUNTIF($E$2:E310,E310)-1</f>
        <v>357</v>
      </c>
      <c r="G310" s="4" t="str">
        <f>IF(F310&lt;=Summary!$B$2,"Front","Back")</f>
        <v>Front</v>
      </c>
      <c r="H310" s="4">
        <v>627</v>
      </c>
      <c r="I310" s="4" t="str">
        <f>IF(H310&lt;=Summary!$B$2,"Front","Back")</f>
        <v>Back</v>
      </c>
      <c r="J310" s="9">
        <f t="shared" si="33"/>
        <v>10.509351000000001</v>
      </c>
      <c r="K310" s="9">
        <f t="shared" si="34"/>
        <v>0</v>
      </c>
      <c r="L310" s="9">
        <f t="shared" si="35"/>
        <v>0</v>
      </c>
      <c r="M310" s="9">
        <f t="shared" si="36"/>
        <v>9.7383439999999997</v>
      </c>
      <c r="N310" s="9">
        <v>10.36</v>
      </c>
      <c r="O310" s="9">
        <v>9.8876950000000008</v>
      </c>
      <c r="P310" s="9">
        <f t="shared" si="37"/>
        <v>0.95441071428571445</v>
      </c>
      <c r="Q310" s="4">
        <f>_xlfn.RANK.EQ(P310,$P$2:$P$1001,1)+COUNTIF($P$2:P310,P310)-1</f>
        <v>405</v>
      </c>
      <c r="R310" s="4" t="str">
        <f>IF(Q310&lt;=Summary!$B$20,"Front","Back")</f>
        <v>Front</v>
      </c>
      <c r="S310" s="9">
        <f t="shared" si="38"/>
        <v>10.36</v>
      </c>
      <c r="T310" s="9">
        <f t="shared" si="39"/>
        <v>0</v>
      </c>
    </row>
    <row r="311" spans="1:20" x14ac:dyDescent="0.2">
      <c r="A311" s="4">
        <v>310</v>
      </c>
      <c r="B311" s="4" t="s">
        <v>24</v>
      </c>
      <c r="C311" s="9">
        <v>8.7725600000000004</v>
      </c>
      <c r="D311" s="9">
        <v>9.7909919999999993</v>
      </c>
      <c r="E311" s="9">
        <f t="shared" si="32"/>
        <v>1.1160929078854973</v>
      </c>
      <c r="F311" s="4">
        <f>_xlfn.RANK.EQ(E311,$E$2:$E$1001,1)+COUNTIF($E$2:E311,E311)-1</f>
        <v>666</v>
      </c>
      <c r="G311" s="4" t="str">
        <f>IF(F311&lt;=Summary!$B$2,"Front","Back")</f>
        <v>Back</v>
      </c>
      <c r="H311" s="4">
        <v>933</v>
      </c>
      <c r="I311" s="4" t="str">
        <f>IF(H311&lt;=Summary!$B$2,"Front","Back")</f>
        <v>Back</v>
      </c>
      <c r="J311" s="9">
        <f t="shared" si="33"/>
        <v>0</v>
      </c>
      <c r="K311" s="9">
        <f t="shared" si="34"/>
        <v>9.7909919999999993</v>
      </c>
      <c r="L311" s="9">
        <f t="shared" si="35"/>
        <v>0</v>
      </c>
      <c r="M311" s="9">
        <f t="shared" si="36"/>
        <v>9.7909919999999993</v>
      </c>
      <c r="N311" s="9">
        <v>8.6232089999999992</v>
      </c>
      <c r="O311" s="9">
        <v>9.9403430000000004</v>
      </c>
      <c r="P311" s="9">
        <f t="shared" si="37"/>
        <v>1.1527429058022369</v>
      </c>
      <c r="Q311" s="4">
        <f>_xlfn.RANK.EQ(P311,$P$2:$P$1001,1)+COUNTIF($P$2:P311,P311)-1</f>
        <v>720</v>
      </c>
      <c r="R311" s="4" t="str">
        <f>IF(Q311&lt;=Summary!$B$20,"Front","Back")</f>
        <v>Back</v>
      </c>
      <c r="S311" s="9">
        <f t="shared" si="38"/>
        <v>0</v>
      </c>
      <c r="T311" s="9">
        <f t="shared" si="39"/>
        <v>9.9403430000000004</v>
      </c>
    </row>
    <row r="312" spans="1:20" x14ac:dyDescent="0.2">
      <c r="A312" s="4">
        <v>311</v>
      </c>
      <c r="B312" s="4" t="s">
        <v>24</v>
      </c>
      <c r="C312" s="9">
        <v>9.5815249999999992</v>
      </c>
      <c r="D312" s="9">
        <v>11.013743</v>
      </c>
      <c r="E312" s="9">
        <f t="shared" si="32"/>
        <v>1.1494770404502415</v>
      </c>
      <c r="F312" s="4">
        <f>_xlfn.RANK.EQ(E312,$E$2:$E$1001,1)+COUNTIF($E$2:E312,E312)-1</f>
        <v>722</v>
      </c>
      <c r="G312" s="4" t="str">
        <f>IF(F312&lt;=Summary!$B$2,"Front","Back")</f>
        <v>Back</v>
      </c>
      <c r="H312" s="4">
        <v>865</v>
      </c>
      <c r="I312" s="4" t="str">
        <f>IF(H312&lt;=Summary!$B$2,"Front","Back")</f>
        <v>Back</v>
      </c>
      <c r="J312" s="9">
        <f t="shared" si="33"/>
        <v>0</v>
      </c>
      <c r="K312" s="9">
        <f t="shared" si="34"/>
        <v>11.013743</v>
      </c>
      <c r="L312" s="9">
        <f t="shared" si="35"/>
        <v>0</v>
      </c>
      <c r="M312" s="9">
        <f t="shared" si="36"/>
        <v>11.013743</v>
      </c>
      <c r="N312" s="9">
        <v>9.4321739999999998</v>
      </c>
      <c r="O312" s="9">
        <v>11.163093999999999</v>
      </c>
      <c r="P312" s="9">
        <f t="shared" si="37"/>
        <v>1.1835123058586492</v>
      </c>
      <c r="Q312" s="4">
        <f>_xlfn.RANK.EQ(P312,$P$2:$P$1001,1)+COUNTIF($P$2:P312,P312)-1</f>
        <v>763</v>
      </c>
      <c r="R312" s="4" t="str">
        <f>IF(Q312&lt;=Summary!$B$20,"Front","Back")</f>
        <v>Back</v>
      </c>
      <c r="S312" s="9">
        <f t="shared" si="38"/>
        <v>0</v>
      </c>
      <c r="T312" s="9">
        <f t="shared" si="39"/>
        <v>11.163093999999999</v>
      </c>
    </row>
    <row r="313" spans="1:20" x14ac:dyDescent="0.2">
      <c r="A313" s="4">
        <v>312</v>
      </c>
      <c r="B313" s="4" t="s">
        <v>24</v>
      </c>
      <c r="C313" s="9">
        <v>8.9186750000000004</v>
      </c>
      <c r="D313" s="9">
        <v>10.474401</v>
      </c>
      <c r="E313" s="9">
        <f t="shared" si="32"/>
        <v>1.1744346553720144</v>
      </c>
      <c r="F313" s="4">
        <f>_xlfn.RANK.EQ(E313,$E$2:$E$1001,1)+COUNTIF($E$2:E313,E313)-1</f>
        <v>752</v>
      </c>
      <c r="G313" s="4" t="str">
        <f>IF(F313&lt;=Summary!$B$2,"Front","Back")</f>
        <v>Back</v>
      </c>
      <c r="H313" s="4">
        <v>750</v>
      </c>
      <c r="I313" s="4" t="str">
        <f>IF(H313&lt;=Summary!$B$2,"Front","Back")</f>
        <v>Back</v>
      </c>
      <c r="J313" s="9">
        <f t="shared" si="33"/>
        <v>0</v>
      </c>
      <c r="K313" s="9">
        <f t="shared" si="34"/>
        <v>10.474401</v>
      </c>
      <c r="L313" s="9">
        <f t="shared" si="35"/>
        <v>0</v>
      </c>
      <c r="M313" s="9">
        <f t="shared" si="36"/>
        <v>10.474401</v>
      </c>
      <c r="N313" s="9">
        <v>8.7693239999999992</v>
      </c>
      <c r="O313" s="9">
        <v>10.623752</v>
      </c>
      <c r="P313" s="9">
        <f t="shared" si="37"/>
        <v>1.2114676114145173</v>
      </c>
      <c r="Q313" s="4">
        <f>_xlfn.RANK.EQ(P313,$P$2:$P$1001,1)+COUNTIF($P$2:P313,P313)-1</f>
        <v>803</v>
      </c>
      <c r="R313" s="4" t="str">
        <f>IF(Q313&lt;=Summary!$B$20,"Front","Back")</f>
        <v>Back</v>
      </c>
      <c r="S313" s="9">
        <f t="shared" si="38"/>
        <v>0</v>
      </c>
      <c r="T313" s="9">
        <f t="shared" si="39"/>
        <v>10.623752</v>
      </c>
    </row>
    <row r="314" spans="1:20" x14ac:dyDescent="0.2">
      <c r="A314" s="4">
        <v>313</v>
      </c>
      <c r="B314" s="4" t="s">
        <v>24</v>
      </c>
      <c r="C314" s="9">
        <v>9.0414759999999994</v>
      </c>
      <c r="D314" s="9">
        <v>8.191459</v>
      </c>
      <c r="E314" s="9">
        <f t="shared" si="32"/>
        <v>0.90598692071958165</v>
      </c>
      <c r="F314" s="4">
        <f>_xlfn.RANK.EQ(E314,$E$2:$E$1001,1)+COUNTIF($E$2:E314,E314)-1</f>
        <v>314</v>
      </c>
      <c r="G314" s="4" t="str">
        <f>IF(F314&lt;=Summary!$B$2,"Front","Back")</f>
        <v>Front</v>
      </c>
      <c r="H314" s="4">
        <v>224</v>
      </c>
      <c r="I314" s="4" t="str">
        <f>IF(H314&lt;=Summary!$B$2,"Front","Back")</f>
        <v>Front</v>
      </c>
      <c r="J314" s="9">
        <f t="shared" si="33"/>
        <v>9.0414759999999994</v>
      </c>
      <c r="K314" s="9">
        <f t="shared" si="34"/>
        <v>0</v>
      </c>
      <c r="L314" s="9">
        <f t="shared" si="35"/>
        <v>9.0414759999999994</v>
      </c>
      <c r="M314" s="9">
        <f t="shared" si="36"/>
        <v>0</v>
      </c>
      <c r="N314" s="9">
        <v>8.8921250000000001</v>
      </c>
      <c r="O314" s="9">
        <v>8.3408099999999994</v>
      </c>
      <c r="P314" s="9">
        <f t="shared" si="37"/>
        <v>0.93799963450806179</v>
      </c>
      <c r="Q314" s="4">
        <f>_xlfn.RANK.EQ(P314,$P$2:$P$1001,1)+COUNTIF($P$2:P314,P314)-1</f>
        <v>373</v>
      </c>
      <c r="R314" s="4" t="str">
        <f>IF(Q314&lt;=Summary!$B$20,"Front","Back")</f>
        <v>Front</v>
      </c>
      <c r="S314" s="9">
        <f t="shared" si="38"/>
        <v>8.8921250000000001</v>
      </c>
      <c r="T314" s="9">
        <f t="shared" si="39"/>
        <v>0</v>
      </c>
    </row>
    <row r="315" spans="1:20" x14ac:dyDescent="0.2">
      <c r="A315" s="4">
        <v>314</v>
      </c>
      <c r="B315" s="4" t="s">
        <v>24</v>
      </c>
      <c r="C315" s="9">
        <v>11.029505</v>
      </c>
      <c r="D315" s="9">
        <v>10.270844</v>
      </c>
      <c r="E315" s="9">
        <f t="shared" si="32"/>
        <v>0.93121531745984976</v>
      </c>
      <c r="F315" s="4">
        <f>_xlfn.RANK.EQ(E315,$E$2:$E$1001,1)+COUNTIF($E$2:E315,E315)-1</f>
        <v>366</v>
      </c>
      <c r="G315" s="4" t="str">
        <f>IF(F315&lt;=Summary!$B$2,"Front","Back")</f>
        <v>Front</v>
      </c>
      <c r="H315" s="4">
        <v>637</v>
      </c>
      <c r="I315" s="4" t="str">
        <f>IF(H315&lt;=Summary!$B$2,"Front","Back")</f>
        <v>Back</v>
      </c>
      <c r="J315" s="9">
        <f t="shared" si="33"/>
        <v>11.029505</v>
      </c>
      <c r="K315" s="9">
        <f t="shared" si="34"/>
        <v>0</v>
      </c>
      <c r="L315" s="9">
        <f t="shared" si="35"/>
        <v>0</v>
      </c>
      <c r="M315" s="9">
        <f t="shared" si="36"/>
        <v>10.270844</v>
      </c>
      <c r="N315" s="9">
        <v>10.880153999999999</v>
      </c>
      <c r="O315" s="9">
        <v>10.420195</v>
      </c>
      <c r="P315" s="9">
        <f t="shared" si="37"/>
        <v>0.95772495499604149</v>
      </c>
      <c r="Q315" s="4">
        <f>_xlfn.RANK.EQ(P315,$P$2:$P$1001,1)+COUNTIF($P$2:P315,P315)-1</f>
        <v>413</v>
      </c>
      <c r="R315" s="4" t="str">
        <f>IF(Q315&lt;=Summary!$B$20,"Front","Back")</f>
        <v>Front</v>
      </c>
      <c r="S315" s="9">
        <f t="shared" si="38"/>
        <v>10.880153999999999</v>
      </c>
      <c r="T315" s="9">
        <f t="shared" si="39"/>
        <v>0</v>
      </c>
    </row>
    <row r="316" spans="1:20" x14ac:dyDescent="0.2">
      <c r="A316" s="4">
        <v>315</v>
      </c>
      <c r="B316" s="4" t="s">
        <v>24</v>
      </c>
      <c r="C316" s="9">
        <v>10.143896</v>
      </c>
      <c r="D316" s="9">
        <v>8.8580559999999995</v>
      </c>
      <c r="E316" s="9">
        <f t="shared" si="32"/>
        <v>0.87324002533148992</v>
      </c>
      <c r="F316" s="4">
        <f>_xlfn.RANK.EQ(E316,$E$2:$E$1001,1)+COUNTIF($E$2:E316,E316)-1</f>
        <v>258</v>
      </c>
      <c r="G316" s="4" t="str">
        <f>IF(F316&lt;=Summary!$B$2,"Front","Back")</f>
        <v>Front</v>
      </c>
      <c r="H316" s="4">
        <v>859</v>
      </c>
      <c r="I316" s="4" t="str">
        <f>IF(H316&lt;=Summary!$B$2,"Front","Back")</f>
        <v>Back</v>
      </c>
      <c r="J316" s="9">
        <f t="shared" si="33"/>
        <v>10.143896</v>
      </c>
      <c r="K316" s="9">
        <f t="shared" si="34"/>
        <v>0</v>
      </c>
      <c r="L316" s="9">
        <f t="shared" si="35"/>
        <v>0</v>
      </c>
      <c r="M316" s="9">
        <f t="shared" si="36"/>
        <v>8.8580559999999995</v>
      </c>
      <c r="N316" s="9">
        <v>9.9945450000000005</v>
      </c>
      <c r="O316" s="9">
        <v>9.0074070000000006</v>
      </c>
      <c r="P316" s="9">
        <f t="shared" si="37"/>
        <v>0.90123232223177741</v>
      </c>
      <c r="Q316" s="4">
        <f>_xlfn.RANK.EQ(P316,$P$2:$P$1001,1)+COUNTIF($P$2:P316,P316)-1</f>
        <v>306</v>
      </c>
      <c r="R316" s="4" t="str">
        <f>IF(Q316&lt;=Summary!$B$20,"Front","Back")</f>
        <v>Front</v>
      </c>
      <c r="S316" s="9">
        <f t="shared" si="38"/>
        <v>9.9945450000000005</v>
      </c>
      <c r="T316" s="9">
        <f t="shared" si="39"/>
        <v>0</v>
      </c>
    </row>
    <row r="317" spans="1:20" x14ac:dyDescent="0.2">
      <c r="A317" s="4">
        <v>316</v>
      </c>
      <c r="B317" s="4" t="s">
        <v>24</v>
      </c>
      <c r="C317" s="9">
        <v>8.0659690000000008</v>
      </c>
      <c r="D317" s="9">
        <v>6.127624</v>
      </c>
      <c r="E317" s="9">
        <f t="shared" si="32"/>
        <v>0.75968851355615175</v>
      </c>
      <c r="F317" s="4">
        <f>_xlfn.RANK.EQ(E317,$E$2:$E$1001,1)+COUNTIF($E$2:E317,E317)-1</f>
        <v>105</v>
      </c>
      <c r="G317" s="4" t="str">
        <f>IF(F317&lt;=Summary!$B$2,"Front","Back")</f>
        <v>Front</v>
      </c>
      <c r="H317" s="4">
        <v>894</v>
      </c>
      <c r="I317" s="4" t="str">
        <f>IF(H317&lt;=Summary!$B$2,"Front","Back")</f>
        <v>Back</v>
      </c>
      <c r="J317" s="9">
        <f t="shared" si="33"/>
        <v>8.0659690000000008</v>
      </c>
      <c r="K317" s="9">
        <f t="shared" si="34"/>
        <v>0</v>
      </c>
      <c r="L317" s="9">
        <f t="shared" si="35"/>
        <v>0</v>
      </c>
      <c r="M317" s="9">
        <f t="shared" si="36"/>
        <v>6.127624</v>
      </c>
      <c r="N317" s="9">
        <v>7.9166179999999997</v>
      </c>
      <c r="O317" s="9">
        <v>6.2769750000000002</v>
      </c>
      <c r="P317" s="9">
        <f t="shared" si="37"/>
        <v>0.79288592679348691</v>
      </c>
      <c r="Q317" s="4">
        <f>_xlfn.RANK.EQ(P317,$P$2:$P$1001,1)+COUNTIF($P$2:P317,P317)-1</f>
        <v>135</v>
      </c>
      <c r="R317" s="4" t="str">
        <f>IF(Q317&lt;=Summary!$B$20,"Front","Back")</f>
        <v>Front</v>
      </c>
      <c r="S317" s="9">
        <f t="shared" si="38"/>
        <v>7.9166179999999997</v>
      </c>
      <c r="T317" s="9">
        <f t="shared" si="39"/>
        <v>0</v>
      </c>
    </row>
    <row r="318" spans="1:20" x14ac:dyDescent="0.2">
      <c r="A318" s="4">
        <v>317</v>
      </c>
      <c r="B318" s="4" t="s">
        <v>24</v>
      </c>
      <c r="C318" s="9">
        <v>9.6011609999999994</v>
      </c>
      <c r="D318" s="9">
        <v>8.9235190000000006</v>
      </c>
      <c r="E318" s="9">
        <f t="shared" si="32"/>
        <v>0.92942082733536091</v>
      </c>
      <c r="F318" s="4">
        <f>_xlfn.RANK.EQ(E318,$E$2:$E$1001,1)+COUNTIF($E$2:E318,E318)-1</f>
        <v>363</v>
      </c>
      <c r="G318" s="4" t="str">
        <f>IF(F318&lt;=Summary!$B$2,"Front","Back")</f>
        <v>Front</v>
      </c>
      <c r="H318" s="4">
        <v>310</v>
      </c>
      <c r="I318" s="4" t="str">
        <f>IF(H318&lt;=Summary!$B$2,"Front","Back")</f>
        <v>Front</v>
      </c>
      <c r="J318" s="9">
        <f t="shared" si="33"/>
        <v>9.6011609999999994</v>
      </c>
      <c r="K318" s="9">
        <f t="shared" si="34"/>
        <v>0</v>
      </c>
      <c r="L318" s="9">
        <f t="shared" si="35"/>
        <v>9.6011609999999994</v>
      </c>
      <c r="M318" s="9">
        <f t="shared" si="36"/>
        <v>0</v>
      </c>
      <c r="N318" s="9">
        <v>9.45181</v>
      </c>
      <c r="O318" s="9">
        <v>9.07287</v>
      </c>
      <c r="P318" s="9">
        <f t="shared" si="37"/>
        <v>0.95990820805750432</v>
      </c>
      <c r="Q318" s="4">
        <f>_xlfn.RANK.EQ(P318,$P$2:$P$1001,1)+COUNTIF($P$2:P318,P318)-1</f>
        <v>422</v>
      </c>
      <c r="R318" s="4" t="str">
        <f>IF(Q318&lt;=Summary!$B$20,"Front","Back")</f>
        <v>Front</v>
      </c>
      <c r="S318" s="9">
        <f t="shared" si="38"/>
        <v>9.45181</v>
      </c>
      <c r="T318" s="9">
        <f t="shared" si="39"/>
        <v>0</v>
      </c>
    </row>
    <row r="319" spans="1:20" x14ac:dyDescent="0.2">
      <c r="A319" s="4">
        <v>318</v>
      </c>
      <c r="B319" s="4" t="s">
        <v>24</v>
      </c>
      <c r="C319" s="9">
        <v>12.335769000000001</v>
      </c>
      <c r="D319" s="9">
        <v>8.5984200000000008</v>
      </c>
      <c r="E319" s="9">
        <f t="shared" si="32"/>
        <v>0.69703153488039538</v>
      </c>
      <c r="F319" s="4">
        <f>_xlfn.RANK.EQ(E319,$E$2:$E$1001,1)+COUNTIF($E$2:E319,E319)-1</f>
        <v>54</v>
      </c>
      <c r="G319" s="4" t="str">
        <f>IF(F319&lt;=Summary!$B$2,"Front","Back")</f>
        <v>Front</v>
      </c>
      <c r="H319" s="4">
        <v>732</v>
      </c>
      <c r="I319" s="4" t="str">
        <f>IF(H319&lt;=Summary!$B$2,"Front","Back")</f>
        <v>Back</v>
      </c>
      <c r="J319" s="9">
        <f t="shared" si="33"/>
        <v>12.335769000000001</v>
      </c>
      <c r="K319" s="9">
        <f t="shared" si="34"/>
        <v>0</v>
      </c>
      <c r="L319" s="9">
        <f t="shared" si="35"/>
        <v>0</v>
      </c>
      <c r="M319" s="9">
        <f t="shared" si="36"/>
        <v>8.5984200000000008</v>
      </c>
      <c r="N319" s="9">
        <v>12.186418</v>
      </c>
      <c r="O319" s="9">
        <v>8.7477710000000002</v>
      </c>
      <c r="P319" s="9">
        <f t="shared" si="37"/>
        <v>0.71782955418072814</v>
      </c>
      <c r="Q319" s="4">
        <f>_xlfn.RANK.EQ(P319,$P$2:$P$1001,1)+COUNTIF($P$2:P319,P319)-1</f>
        <v>69</v>
      </c>
      <c r="R319" s="4" t="str">
        <f>IF(Q319&lt;=Summary!$B$20,"Front","Back")</f>
        <v>Front</v>
      </c>
      <c r="S319" s="9">
        <f t="shared" si="38"/>
        <v>12.186418</v>
      </c>
      <c r="T319" s="9">
        <f t="shared" si="39"/>
        <v>0</v>
      </c>
    </row>
    <row r="320" spans="1:20" x14ac:dyDescent="0.2">
      <c r="A320" s="4">
        <v>319</v>
      </c>
      <c r="B320" s="4" t="s">
        <v>24</v>
      </c>
      <c r="C320" s="9">
        <v>10.735742999999999</v>
      </c>
      <c r="D320" s="9">
        <v>8.4258760000000006</v>
      </c>
      <c r="E320" s="9">
        <f t="shared" si="32"/>
        <v>0.78484330334658725</v>
      </c>
      <c r="F320" s="4">
        <f>_xlfn.RANK.EQ(E320,$E$2:$E$1001,1)+COUNTIF($E$2:E320,E320)-1</f>
        <v>132</v>
      </c>
      <c r="G320" s="4" t="str">
        <f>IF(F320&lt;=Summary!$B$2,"Front","Back")</f>
        <v>Front</v>
      </c>
      <c r="H320" s="4">
        <v>301</v>
      </c>
      <c r="I320" s="4" t="str">
        <f>IF(H320&lt;=Summary!$B$2,"Front","Back")</f>
        <v>Front</v>
      </c>
      <c r="J320" s="9">
        <f t="shared" si="33"/>
        <v>10.735742999999999</v>
      </c>
      <c r="K320" s="9">
        <f t="shared" si="34"/>
        <v>0</v>
      </c>
      <c r="L320" s="9">
        <f t="shared" si="35"/>
        <v>10.735742999999999</v>
      </c>
      <c r="M320" s="9">
        <f t="shared" si="36"/>
        <v>0</v>
      </c>
      <c r="N320" s="9">
        <v>10.586392</v>
      </c>
      <c r="O320" s="9">
        <v>8.5752269999999999</v>
      </c>
      <c r="P320" s="9">
        <f t="shared" si="37"/>
        <v>0.81002356610259663</v>
      </c>
      <c r="Q320" s="4">
        <f>_xlfn.RANK.EQ(P320,$P$2:$P$1001,1)+COUNTIF($P$2:P320,P320)-1</f>
        <v>156</v>
      </c>
      <c r="R320" s="4" t="str">
        <f>IF(Q320&lt;=Summary!$B$20,"Front","Back")</f>
        <v>Front</v>
      </c>
      <c r="S320" s="9">
        <f t="shared" si="38"/>
        <v>10.586392</v>
      </c>
      <c r="T320" s="9">
        <f t="shared" si="39"/>
        <v>0</v>
      </c>
    </row>
    <row r="321" spans="1:20" x14ac:dyDescent="0.2">
      <c r="A321" s="4">
        <v>320</v>
      </c>
      <c r="B321" s="4" t="s">
        <v>24</v>
      </c>
      <c r="C321" s="9">
        <v>10.166467000000001</v>
      </c>
      <c r="D321" s="9">
        <v>5.8985969999999996</v>
      </c>
      <c r="E321" s="9">
        <f t="shared" si="32"/>
        <v>0.58020126362481672</v>
      </c>
      <c r="F321" s="4">
        <f>_xlfn.RANK.EQ(E321,$E$2:$E$1001,1)+COUNTIF($E$2:E321,E321)-1</f>
        <v>10</v>
      </c>
      <c r="G321" s="4" t="str">
        <f>IF(F321&lt;=Summary!$B$2,"Front","Back")</f>
        <v>Front</v>
      </c>
      <c r="H321" s="4">
        <v>906</v>
      </c>
      <c r="I321" s="4" t="str">
        <f>IF(H321&lt;=Summary!$B$2,"Front","Back")</f>
        <v>Back</v>
      </c>
      <c r="J321" s="9">
        <f t="shared" si="33"/>
        <v>10.166467000000001</v>
      </c>
      <c r="K321" s="9">
        <f t="shared" si="34"/>
        <v>0</v>
      </c>
      <c r="L321" s="9">
        <f t="shared" si="35"/>
        <v>0</v>
      </c>
      <c r="M321" s="9">
        <f t="shared" si="36"/>
        <v>5.8985969999999996</v>
      </c>
      <c r="N321" s="9">
        <v>10.017116</v>
      </c>
      <c r="O321" s="9">
        <v>6.0479479999999999</v>
      </c>
      <c r="P321" s="9">
        <f t="shared" si="37"/>
        <v>0.60376140198436357</v>
      </c>
      <c r="Q321" s="4">
        <f>_xlfn.RANK.EQ(P321,$P$2:$P$1001,1)+COUNTIF($P$2:P321,P321)-1</f>
        <v>13</v>
      </c>
      <c r="R321" s="4" t="str">
        <f>IF(Q321&lt;=Summary!$B$20,"Front","Back")</f>
        <v>Front</v>
      </c>
      <c r="S321" s="9">
        <f t="shared" si="38"/>
        <v>10.017116</v>
      </c>
      <c r="T321" s="9">
        <f t="shared" si="39"/>
        <v>0</v>
      </c>
    </row>
    <row r="322" spans="1:20" x14ac:dyDescent="0.2">
      <c r="A322" s="4">
        <v>321</v>
      </c>
      <c r="B322" s="4" t="s">
        <v>24</v>
      </c>
      <c r="C322" s="9">
        <v>10.564382999999999</v>
      </c>
      <c r="D322" s="9">
        <v>10.99597</v>
      </c>
      <c r="E322" s="9">
        <f t="shared" si="32"/>
        <v>1.0408530247341468</v>
      </c>
      <c r="F322" s="4">
        <f>_xlfn.RANK.EQ(E322,$E$2:$E$1001,1)+COUNTIF($E$2:E322,E322)-1</f>
        <v>562</v>
      </c>
      <c r="G322" s="4" t="str">
        <f>IF(F322&lt;=Summary!$B$2,"Front","Back")</f>
        <v>Back</v>
      </c>
      <c r="H322" s="4">
        <v>935</v>
      </c>
      <c r="I322" s="4" t="str">
        <f>IF(H322&lt;=Summary!$B$2,"Front","Back")</f>
        <v>Back</v>
      </c>
      <c r="J322" s="9">
        <f t="shared" si="33"/>
        <v>0</v>
      </c>
      <c r="K322" s="9">
        <f t="shared" si="34"/>
        <v>10.99597</v>
      </c>
      <c r="L322" s="9">
        <f t="shared" si="35"/>
        <v>0</v>
      </c>
      <c r="M322" s="9">
        <f t="shared" si="36"/>
        <v>10.99597</v>
      </c>
      <c r="N322" s="9">
        <v>10.415032</v>
      </c>
      <c r="O322" s="9">
        <v>11.145320999999999</v>
      </c>
      <c r="P322" s="9">
        <f t="shared" si="37"/>
        <v>1.0701187475948224</v>
      </c>
      <c r="Q322" s="4">
        <f>_xlfn.RANK.EQ(P322,$P$2:$P$1001,1)+COUNTIF($P$2:P322,P322)-1</f>
        <v>615</v>
      </c>
      <c r="R322" s="4" t="str">
        <f>IF(Q322&lt;=Summary!$B$20,"Front","Back")</f>
        <v>Back</v>
      </c>
      <c r="S322" s="9">
        <f t="shared" si="38"/>
        <v>0</v>
      </c>
      <c r="T322" s="9">
        <f t="shared" si="39"/>
        <v>11.145320999999999</v>
      </c>
    </row>
    <row r="323" spans="1:20" x14ac:dyDescent="0.2">
      <c r="A323" s="4">
        <v>322</v>
      </c>
      <c r="B323" s="4" t="s">
        <v>24</v>
      </c>
      <c r="C323" s="9">
        <v>14.120457999999999</v>
      </c>
      <c r="D323" s="9">
        <v>10.555799</v>
      </c>
      <c r="E323" s="9">
        <f t="shared" ref="E323:E386" si="40">D323/C323</f>
        <v>0.7475535850182764</v>
      </c>
      <c r="F323" s="4">
        <f>_xlfn.RANK.EQ(E323,$E$2:$E$1001,1)+COUNTIF($E$2:E323,E323)-1</f>
        <v>93</v>
      </c>
      <c r="G323" s="4" t="str">
        <f>IF(F323&lt;=Summary!$B$2,"Front","Back")</f>
        <v>Front</v>
      </c>
      <c r="H323" s="4">
        <v>499</v>
      </c>
      <c r="I323" s="4" t="str">
        <f>IF(H323&lt;=Summary!$B$2,"Front","Back")</f>
        <v>Front</v>
      </c>
      <c r="J323" s="9">
        <f t="shared" ref="J323:J386" si="41">IF(G323="Front",C323,0)</f>
        <v>14.120457999999999</v>
      </c>
      <c r="K323" s="9">
        <f t="shared" ref="K323:K386" si="42">IF(G323="Back",D323,0)</f>
        <v>0</v>
      </c>
      <c r="L323" s="9">
        <f t="shared" ref="L323:L386" si="43">IF(I323="Front",C323,0)</f>
        <v>14.120457999999999</v>
      </c>
      <c r="M323" s="9">
        <f t="shared" ref="M323:M386" si="44">IF(I323="Back",D323,0)</f>
        <v>0</v>
      </c>
      <c r="N323" s="9">
        <v>13.971107</v>
      </c>
      <c r="O323" s="9">
        <v>10.70515</v>
      </c>
      <c r="P323" s="9">
        <f t="shared" ref="P323:P386" si="45">O323/N323</f>
        <v>0.76623491610221006</v>
      </c>
      <c r="Q323" s="4">
        <f>_xlfn.RANK.EQ(P323,$P$2:$P$1001,1)+COUNTIF($P$2:P323,P323)-1</f>
        <v>109</v>
      </c>
      <c r="R323" s="4" t="str">
        <f>IF(Q323&lt;=Summary!$B$20,"Front","Back")</f>
        <v>Front</v>
      </c>
      <c r="S323" s="9">
        <f t="shared" ref="S323:S386" si="46">IF(R323="Front",N323,0)</f>
        <v>13.971107</v>
      </c>
      <c r="T323" s="9">
        <f t="shared" ref="T323:T386" si="47">IF(R323="Back",O323,0)</f>
        <v>0</v>
      </c>
    </row>
    <row r="324" spans="1:20" x14ac:dyDescent="0.2">
      <c r="A324" s="4">
        <v>323</v>
      </c>
      <c r="B324" s="4" t="s">
        <v>24</v>
      </c>
      <c r="C324" s="9">
        <v>10.011739</v>
      </c>
      <c r="D324" s="9">
        <v>12.874048999999999</v>
      </c>
      <c r="E324" s="9">
        <f t="shared" si="40"/>
        <v>1.2858953874047254</v>
      </c>
      <c r="F324" s="4">
        <f>_xlfn.RANK.EQ(E324,$E$2:$E$1001,1)+COUNTIF($E$2:E324,E324)-1</f>
        <v>874</v>
      </c>
      <c r="G324" s="4" t="str">
        <f>IF(F324&lt;=Summary!$B$2,"Front","Back")</f>
        <v>Back</v>
      </c>
      <c r="H324" s="4">
        <v>838</v>
      </c>
      <c r="I324" s="4" t="str">
        <f>IF(H324&lt;=Summary!$B$2,"Front","Back")</f>
        <v>Back</v>
      </c>
      <c r="J324" s="9">
        <f t="shared" si="41"/>
        <v>0</v>
      </c>
      <c r="K324" s="9">
        <f t="shared" si="42"/>
        <v>12.874048999999999</v>
      </c>
      <c r="L324" s="9">
        <f t="shared" si="43"/>
        <v>0</v>
      </c>
      <c r="M324" s="9">
        <f t="shared" si="44"/>
        <v>12.874048999999999</v>
      </c>
      <c r="N324" s="9">
        <v>9.8623879999999993</v>
      </c>
      <c r="O324" s="9">
        <v>13.023400000000001</v>
      </c>
      <c r="P324" s="9">
        <f t="shared" si="45"/>
        <v>1.320511827358648</v>
      </c>
      <c r="Q324" s="4">
        <f>_xlfn.RANK.EQ(P324,$P$2:$P$1001,1)+COUNTIF($P$2:P324,P324)-1</f>
        <v>901</v>
      </c>
      <c r="R324" s="4" t="str">
        <f>IF(Q324&lt;=Summary!$B$20,"Front","Back")</f>
        <v>Back</v>
      </c>
      <c r="S324" s="9">
        <f t="shared" si="46"/>
        <v>0</v>
      </c>
      <c r="T324" s="9">
        <f t="shared" si="47"/>
        <v>13.023400000000001</v>
      </c>
    </row>
    <row r="325" spans="1:20" x14ac:dyDescent="0.2">
      <c r="A325" s="4">
        <v>324</v>
      </c>
      <c r="B325" s="4" t="s">
        <v>24</v>
      </c>
      <c r="C325" s="9">
        <v>10.77178</v>
      </c>
      <c r="D325" s="9">
        <v>11.800036</v>
      </c>
      <c r="E325" s="9">
        <f t="shared" si="40"/>
        <v>1.0954583179381681</v>
      </c>
      <c r="F325" s="4">
        <f>_xlfn.RANK.EQ(E325,$E$2:$E$1001,1)+COUNTIF($E$2:E325,E325)-1</f>
        <v>641</v>
      </c>
      <c r="G325" s="4" t="str">
        <f>IF(F325&lt;=Summary!$B$2,"Front","Back")</f>
        <v>Back</v>
      </c>
      <c r="H325" s="4">
        <v>920</v>
      </c>
      <c r="I325" s="4" t="str">
        <f>IF(H325&lt;=Summary!$B$2,"Front","Back")</f>
        <v>Back</v>
      </c>
      <c r="J325" s="9">
        <f t="shared" si="41"/>
        <v>0</v>
      </c>
      <c r="K325" s="9">
        <f t="shared" si="42"/>
        <v>11.800036</v>
      </c>
      <c r="L325" s="9">
        <f t="shared" si="43"/>
        <v>0</v>
      </c>
      <c r="M325" s="9">
        <f t="shared" si="44"/>
        <v>11.800036</v>
      </c>
      <c r="N325" s="9">
        <v>10.622429</v>
      </c>
      <c r="O325" s="9">
        <v>11.949387</v>
      </c>
      <c r="P325" s="9">
        <f t="shared" si="45"/>
        <v>1.1249203925015643</v>
      </c>
      <c r="Q325" s="4">
        <f>_xlfn.RANK.EQ(P325,$P$2:$P$1001,1)+COUNTIF($P$2:P325,P325)-1</f>
        <v>686</v>
      </c>
      <c r="R325" s="4" t="str">
        <f>IF(Q325&lt;=Summary!$B$20,"Front","Back")</f>
        <v>Back</v>
      </c>
      <c r="S325" s="9">
        <f t="shared" si="46"/>
        <v>0</v>
      </c>
      <c r="T325" s="9">
        <f t="shared" si="47"/>
        <v>11.949387</v>
      </c>
    </row>
    <row r="326" spans="1:20" x14ac:dyDescent="0.2">
      <c r="A326" s="4">
        <v>325</v>
      </c>
      <c r="B326" s="4" t="s">
        <v>24</v>
      </c>
      <c r="C326" s="9">
        <v>10.521305</v>
      </c>
      <c r="D326" s="9">
        <v>4.8811859999999996</v>
      </c>
      <c r="E326" s="9">
        <f t="shared" si="40"/>
        <v>0.46393351395097848</v>
      </c>
      <c r="F326" s="4">
        <f>_xlfn.RANK.EQ(E326,$E$2:$E$1001,1)+COUNTIF($E$2:E326,E326)-1</f>
        <v>1</v>
      </c>
      <c r="G326" s="4" t="str">
        <f>IF(F326&lt;=Summary!$B$2,"Front","Back")</f>
        <v>Front</v>
      </c>
      <c r="H326" s="4">
        <v>753</v>
      </c>
      <c r="I326" s="4" t="str">
        <f>IF(H326&lt;=Summary!$B$2,"Front","Back")</f>
        <v>Back</v>
      </c>
      <c r="J326" s="9">
        <f t="shared" si="41"/>
        <v>10.521305</v>
      </c>
      <c r="K326" s="9">
        <f t="shared" si="42"/>
        <v>0</v>
      </c>
      <c r="L326" s="9">
        <f t="shared" si="43"/>
        <v>0</v>
      </c>
      <c r="M326" s="9">
        <f t="shared" si="44"/>
        <v>4.8811859999999996</v>
      </c>
      <c r="N326" s="9">
        <v>10.371954000000001</v>
      </c>
      <c r="O326" s="9">
        <v>5.0305369999999998</v>
      </c>
      <c r="P326" s="9">
        <f t="shared" si="45"/>
        <v>0.48501343141321296</v>
      </c>
      <c r="Q326" s="4">
        <f>_xlfn.RANK.EQ(P326,$P$2:$P$1001,1)+COUNTIF($P$2:P326,P326)-1</f>
        <v>1</v>
      </c>
      <c r="R326" s="4" t="str">
        <f>IF(Q326&lt;=Summary!$B$20,"Front","Back")</f>
        <v>Front</v>
      </c>
      <c r="S326" s="9">
        <f t="shared" si="46"/>
        <v>10.371954000000001</v>
      </c>
      <c r="T326" s="9">
        <f t="shared" si="47"/>
        <v>0</v>
      </c>
    </row>
    <row r="327" spans="1:20" x14ac:dyDescent="0.2">
      <c r="A327" s="4">
        <v>326</v>
      </c>
      <c r="B327" s="4" t="s">
        <v>24</v>
      </c>
      <c r="C327" s="9">
        <v>10.514697999999999</v>
      </c>
      <c r="D327" s="9">
        <v>9.0523170000000004</v>
      </c>
      <c r="E327" s="9">
        <f t="shared" si="40"/>
        <v>0.86092030413046583</v>
      </c>
      <c r="F327" s="4">
        <f>_xlfn.RANK.EQ(E327,$E$2:$E$1001,1)+COUNTIF($E$2:E327,E327)-1</f>
        <v>239</v>
      </c>
      <c r="G327" s="4" t="str">
        <f>IF(F327&lt;=Summary!$B$2,"Front","Back")</f>
        <v>Front</v>
      </c>
      <c r="H327" s="4">
        <v>918</v>
      </c>
      <c r="I327" s="4" t="str">
        <f>IF(H327&lt;=Summary!$B$2,"Front","Back")</f>
        <v>Back</v>
      </c>
      <c r="J327" s="9">
        <f t="shared" si="41"/>
        <v>10.514697999999999</v>
      </c>
      <c r="K327" s="9">
        <f t="shared" si="42"/>
        <v>0</v>
      </c>
      <c r="L327" s="9">
        <f t="shared" si="43"/>
        <v>0</v>
      </c>
      <c r="M327" s="9">
        <f t="shared" si="44"/>
        <v>9.0523170000000004</v>
      </c>
      <c r="N327" s="9">
        <v>10.365347</v>
      </c>
      <c r="O327" s="9">
        <v>9.2016679999999997</v>
      </c>
      <c r="P327" s="9">
        <f t="shared" si="45"/>
        <v>0.88773371504108833</v>
      </c>
      <c r="Q327" s="4">
        <f>_xlfn.RANK.EQ(P327,$P$2:$P$1001,1)+COUNTIF($P$2:P327,P327)-1</f>
        <v>288</v>
      </c>
      <c r="R327" s="4" t="str">
        <f>IF(Q327&lt;=Summary!$B$20,"Front","Back")</f>
        <v>Front</v>
      </c>
      <c r="S327" s="9">
        <f t="shared" si="46"/>
        <v>10.365347</v>
      </c>
      <c r="T327" s="9">
        <f t="shared" si="47"/>
        <v>0</v>
      </c>
    </row>
    <row r="328" spans="1:20" x14ac:dyDescent="0.2">
      <c r="A328" s="4">
        <v>327</v>
      </c>
      <c r="B328" s="4" t="s">
        <v>24</v>
      </c>
      <c r="C328" s="9">
        <v>8.6630909999999997</v>
      </c>
      <c r="D328" s="9">
        <v>9.2465349999999997</v>
      </c>
      <c r="E328" s="9">
        <f t="shared" si="40"/>
        <v>1.067348247871343</v>
      </c>
      <c r="F328" s="4">
        <f>_xlfn.RANK.EQ(E328,$E$2:$E$1001,1)+COUNTIF($E$2:E328,E328)-1</f>
        <v>604</v>
      </c>
      <c r="G328" s="4" t="str">
        <f>IF(F328&lt;=Summary!$B$2,"Front","Back")</f>
        <v>Back</v>
      </c>
      <c r="H328" s="4">
        <v>403</v>
      </c>
      <c r="I328" s="4" t="str">
        <f>IF(H328&lt;=Summary!$B$2,"Front","Back")</f>
        <v>Front</v>
      </c>
      <c r="J328" s="9">
        <f t="shared" si="41"/>
        <v>0</v>
      </c>
      <c r="K328" s="9">
        <f t="shared" si="42"/>
        <v>9.2465349999999997</v>
      </c>
      <c r="L328" s="9">
        <f t="shared" si="43"/>
        <v>8.6630909999999997</v>
      </c>
      <c r="M328" s="9">
        <f t="shared" si="44"/>
        <v>0</v>
      </c>
      <c r="N328" s="9">
        <v>8.5137400000000003</v>
      </c>
      <c r="O328" s="9">
        <v>9.3958860000000008</v>
      </c>
      <c r="P328" s="9">
        <f t="shared" si="45"/>
        <v>1.1036143927345679</v>
      </c>
      <c r="Q328" s="4">
        <f>_xlfn.RANK.EQ(P328,$P$2:$P$1001,1)+COUNTIF($P$2:P328,P328)-1</f>
        <v>666</v>
      </c>
      <c r="R328" s="4" t="str">
        <f>IF(Q328&lt;=Summary!$B$20,"Front","Back")</f>
        <v>Back</v>
      </c>
      <c r="S328" s="9">
        <f t="shared" si="46"/>
        <v>0</v>
      </c>
      <c r="T328" s="9">
        <f t="shared" si="47"/>
        <v>9.3958860000000008</v>
      </c>
    </row>
    <row r="329" spans="1:20" x14ac:dyDescent="0.2">
      <c r="A329" s="4">
        <v>328</v>
      </c>
      <c r="B329" s="4" t="s">
        <v>24</v>
      </c>
      <c r="C329" s="9">
        <v>10.483052000000001</v>
      </c>
      <c r="D329" s="9">
        <v>8.0142629999999997</v>
      </c>
      <c r="E329" s="9">
        <f t="shared" si="40"/>
        <v>0.76449711400840126</v>
      </c>
      <c r="F329" s="4">
        <f>_xlfn.RANK.EQ(E329,$E$2:$E$1001,1)+COUNTIF($E$2:E329,E329)-1</f>
        <v>109</v>
      </c>
      <c r="G329" s="4" t="str">
        <f>IF(F329&lt;=Summary!$B$2,"Front","Back")</f>
        <v>Front</v>
      </c>
      <c r="H329" s="4">
        <v>298</v>
      </c>
      <c r="I329" s="4" t="str">
        <f>IF(H329&lt;=Summary!$B$2,"Front","Back")</f>
        <v>Front</v>
      </c>
      <c r="J329" s="9">
        <f t="shared" si="41"/>
        <v>10.483052000000001</v>
      </c>
      <c r="K329" s="9">
        <f t="shared" si="42"/>
        <v>0</v>
      </c>
      <c r="L329" s="9">
        <f t="shared" si="43"/>
        <v>10.483052000000001</v>
      </c>
      <c r="M329" s="9">
        <f t="shared" si="44"/>
        <v>0</v>
      </c>
      <c r="N329" s="9">
        <v>10.333701</v>
      </c>
      <c r="O329" s="9">
        <v>8.1636140000000008</v>
      </c>
      <c r="P329" s="9">
        <f t="shared" si="45"/>
        <v>0.78999905261435388</v>
      </c>
      <c r="Q329" s="4">
        <f>_xlfn.RANK.EQ(P329,$P$2:$P$1001,1)+COUNTIF($P$2:P329,P329)-1</f>
        <v>128</v>
      </c>
      <c r="R329" s="4" t="str">
        <f>IF(Q329&lt;=Summary!$B$20,"Front","Back")</f>
        <v>Front</v>
      </c>
      <c r="S329" s="9">
        <f t="shared" si="46"/>
        <v>10.333701</v>
      </c>
      <c r="T329" s="9">
        <f t="shared" si="47"/>
        <v>0</v>
      </c>
    </row>
    <row r="330" spans="1:20" x14ac:dyDescent="0.2">
      <c r="A330" s="4">
        <v>329</v>
      </c>
      <c r="B330" s="4" t="s">
        <v>24</v>
      </c>
      <c r="C330" s="9">
        <v>12.182708999999999</v>
      </c>
      <c r="D330" s="9">
        <v>11.133407999999999</v>
      </c>
      <c r="E330" s="9">
        <f t="shared" si="40"/>
        <v>0.91386964918886271</v>
      </c>
      <c r="F330" s="4">
        <f>_xlfn.RANK.EQ(E330,$E$2:$E$1001,1)+COUNTIF($E$2:E330,E330)-1</f>
        <v>333</v>
      </c>
      <c r="G330" s="4" t="str">
        <f>IF(F330&lt;=Summary!$B$2,"Front","Back")</f>
        <v>Front</v>
      </c>
      <c r="H330" s="4">
        <v>742</v>
      </c>
      <c r="I330" s="4" t="str">
        <f>IF(H330&lt;=Summary!$B$2,"Front","Back")</f>
        <v>Back</v>
      </c>
      <c r="J330" s="9">
        <f t="shared" si="41"/>
        <v>12.182708999999999</v>
      </c>
      <c r="K330" s="9">
        <f t="shared" si="42"/>
        <v>0</v>
      </c>
      <c r="L330" s="9">
        <f t="shared" si="43"/>
        <v>0</v>
      </c>
      <c r="M330" s="9">
        <f t="shared" si="44"/>
        <v>11.133407999999999</v>
      </c>
      <c r="N330" s="9">
        <v>12.033358</v>
      </c>
      <c r="O330" s="9">
        <v>11.282759</v>
      </c>
      <c r="P330" s="9">
        <f t="shared" si="45"/>
        <v>0.93762347966378135</v>
      </c>
      <c r="Q330" s="4">
        <f>_xlfn.RANK.EQ(P330,$P$2:$P$1001,1)+COUNTIF($P$2:P330,P330)-1</f>
        <v>372</v>
      </c>
      <c r="R330" s="4" t="str">
        <f>IF(Q330&lt;=Summary!$B$20,"Front","Back")</f>
        <v>Front</v>
      </c>
      <c r="S330" s="9">
        <f t="shared" si="46"/>
        <v>12.033358</v>
      </c>
      <c r="T330" s="9">
        <f t="shared" si="47"/>
        <v>0</v>
      </c>
    </row>
    <row r="331" spans="1:20" x14ac:dyDescent="0.2">
      <c r="A331" s="4">
        <v>330</v>
      </c>
      <c r="B331" s="4" t="s">
        <v>24</v>
      </c>
      <c r="C331" s="9">
        <v>11.883105</v>
      </c>
      <c r="D331" s="9">
        <v>8.6364629999999991</v>
      </c>
      <c r="E331" s="9">
        <f t="shared" si="40"/>
        <v>0.72678504481783157</v>
      </c>
      <c r="F331" s="4">
        <f>_xlfn.RANK.EQ(E331,$E$2:$E$1001,1)+COUNTIF($E$2:E331,E331)-1</f>
        <v>77</v>
      </c>
      <c r="G331" s="4" t="str">
        <f>IF(F331&lt;=Summary!$B$2,"Front","Back")</f>
        <v>Front</v>
      </c>
      <c r="H331" s="4">
        <v>382</v>
      </c>
      <c r="I331" s="4" t="str">
        <f>IF(H331&lt;=Summary!$B$2,"Front","Back")</f>
        <v>Front</v>
      </c>
      <c r="J331" s="9">
        <f t="shared" si="41"/>
        <v>11.883105</v>
      </c>
      <c r="K331" s="9">
        <f t="shared" si="42"/>
        <v>0</v>
      </c>
      <c r="L331" s="9">
        <f t="shared" si="43"/>
        <v>11.883105</v>
      </c>
      <c r="M331" s="9">
        <f t="shared" si="44"/>
        <v>0</v>
      </c>
      <c r="N331" s="9">
        <v>11.733753999999999</v>
      </c>
      <c r="O331" s="9">
        <v>8.7858140000000002</v>
      </c>
      <c r="P331" s="9">
        <f t="shared" si="45"/>
        <v>0.748764121013616</v>
      </c>
      <c r="Q331" s="4">
        <f>_xlfn.RANK.EQ(P331,$P$2:$P$1001,1)+COUNTIF($P$2:P331,P331)-1</f>
        <v>91</v>
      </c>
      <c r="R331" s="4" t="str">
        <f>IF(Q331&lt;=Summary!$B$20,"Front","Back")</f>
        <v>Front</v>
      </c>
      <c r="S331" s="9">
        <f t="shared" si="46"/>
        <v>11.733753999999999</v>
      </c>
      <c r="T331" s="9">
        <f t="shared" si="47"/>
        <v>0</v>
      </c>
    </row>
    <row r="332" spans="1:20" x14ac:dyDescent="0.2">
      <c r="A332" s="4">
        <v>331</v>
      </c>
      <c r="B332" s="4" t="s">
        <v>24</v>
      </c>
      <c r="C332" s="9">
        <v>10.08362</v>
      </c>
      <c r="D332" s="9">
        <v>9.2825469999999992</v>
      </c>
      <c r="E332" s="9">
        <f t="shared" si="40"/>
        <v>0.92055700234637949</v>
      </c>
      <c r="F332" s="4">
        <f>_xlfn.RANK.EQ(E332,$E$2:$E$1001,1)+COUNTIF($E$2:E332,E332)-1</f>
        <v>346</v>
      </c>
      <c r="G332" s="4" t="str">
        <f>IF(F332&lt;=Summary!$B$2,"Front","Back")</f>
        <v>Front</v>
      </c>
      <c r="H332" s="4">
        <v>141</v>
      </c>
      <c r="I332" s="4" t="str">
        <f>IF(H332&lt;=Summary!$B$2,"Front","Back")</f>
        <v>Front</v>
      </c>
      <c r="J332" s="9">
        <f t="shared" si="41"/>
        <v>10.08362</v>
      </c>
      <c r="K332" s="9">
        <f t="shared" si="42"/>
        <v>0</v>
      </c>
      <c r="L332" s="9">
        <f t="shared" si="43"/>
        <v>10.08362</v>
      </c>
      <c r="M332" s="9">
        <f t="shared" si="44"/>
        <v>0</v>
      </c>
      <c r="N332" s="9">
        <v>9.9342690000000005</v>
      </c>
      <c r="O332" s="9">
        <v>9.4318980000000003</v>
      </c>
      <c r="P332" s="9">
        <f t="shared" si="45"/>
        <v>0.94943050163026588</v>
      </c>
      <c r="Q332" s="4">
        <f>_xlfn.RANK.EQ(P332,$P$2:$P$1001,1)+COUNTIF($P$2:P332,P332)-1</f>
        <v>396</v>
      </c>
      <c r="R332" s="4" t="str">
        <f>IF(Q332&lt;=Summary!$B$20,"Front","Back")</f>
        <v>Front</v>
      </c>
      <c r="S332" s="9">
        <f t="shared" si="46"/>
        <v>9.9342690000000005</v>
      </c>
      <c r="T332" s="9">
        <f t="shared" si="47"/>
        <v>0</v>
      </c>
    </row>
    <row r="333" spans="1:20" x14ac:dyDescent="0.2">
      <c r="A333" s="4">
        <v>332</v>
      </c>
      <c r="B333" s="4" t="s">
        <v>24</v>
      </c>
      <c r="C333" s="9">
        <v>10.484572999999999</v>
      </c>
      <c r="D333" s="9">
        <v>7.7728960000000002</v>
      </c>
      <c r="E333" s="9">
        <f t="shared" si="40"/>
        <v>0.74136505129965724</v>
      </c>
      <c r="F333" s="4">
        <f>_xlfn.RANK.EQ(E333,$E$2:$E$1001,1)+COUNTIF($E$2:E333,E333)-1</f>
        <v>91</v>
      </c>
      <c r="G333" s="4" t="str">
        <f>IF(F333&lt;=Summary!$B$2,"Front","Back")</f>
        <v>Front</v>
      </c>
      <c r="H333" s="4">
        <v>46</v>
      </c>
      <c r="I333" s="4" t="str">
        <f>IF(H333&lt;=Summary!$B$2,"Front","Back")</f>
        <v>Front</v>
      </c>
      <c r="J333" s="9">
        <f t="shared" si="41"/>
        <v>10.484572999999999</v>
      </c>
      <c r="K333" s="9">
        <f t="shared" si="42"/>
        <v>0</v>
      </c>
      <c r="L333" s="9">
        <f t="shared" si="43"/>
        <v>10.484572999999999</v>
      </c>
      <c r="M333" s="9">
        <f t="shared" si="44"/>
        <v>0</v>
      </c>
      <c r="N333" s="9">
        <v>10.335222</v>
      </c>
      <c r="O333" s="9">
        <v>7.9222469999999996</v>
      </c>
      <c r="P333" s="9">
        <f t="shared" si="45"/>
        <v>0.76652896280312122</v>
      </c>
      <c r="Q333" s="4">
        <f>_xlfn.RANK.EQ(P333,$P$2:$P$1001,1)+COUNTIF($P$2:P333,P333)-1</f>
        <v>110</v>
      </c>
      <c r="R333" s="4" t="str">
        <f>IF(Q333&lt;=Summary!$B$20,"Front","Back")</f>
        <v>Front</v>
      </c>
      <c r="S333" s="9">
        <f t="shared" si="46"/>
        <v>10.335222</v>
      </c>
      <c r="T333" s="9">
        <f t="shared" si="47"/>
        <v>0</v>
      </c>
    </row>
    <row r="334" spans="1:20" x14ac:dyDescent="0.2">
      <c r="A334" s="4">
        <v>333</v>
      </c>
      <c r="B334" s="4" t="s">
        <v>24</v>
      </c>
      <c r="C334" s="9">
        <v>9.5355860000000003</v>
      </c>
      <c r="D334" s="9">
        <v>11.200142</v>
      </c>
      <c r="E334" s="9">
        <f t="shared" si="40"/>
        <v>1.1745625281970085</v>
      </c>
      <c r="F334" s="4">
        <f>_xlfn.RANK.EQ(E334,$E$2:$E$1001,1)+COUNTIF($E$2:E334,E334)-1</f>
        <v>753</v>
      </c>
      <c r="G334" s="4" t="str">
        <f>IF(F334&lt;=Summary!$B$2,"Front","Back")</f>
        <v>Back</v>
      </c>
      <c r="H334" s="4">
        <v>886</v>
      </c>
      <c r="I334" s="4" t="str">
        <f>IF(H334&lt;=Summary!$B$2,"Front","Back")</f>
        <v>Back</v>
      </c>
      <c r="J334" s="9">
        <f t="shared" si="41"/>
        <v>0</v>
      </c>
      <c r="K334" s="9">
        <f t="shared" si="42"/>
        <v>11.200142</v>
      </c>
      <c r="L334" s="9">
        <f t="shared" si="43"/>
        <v>0</v>
      </c>
      <c r="M334" s="9">
        <f t="shared" si="44"/>
        <v>11.200142</v>
      </c>
      <c r="N334" s="9">
        <v>9.3862349999999992</v>
      </c>
      <c r="O334" s="9">
        <v>11.349493000000001</v>
      </c>
      <c r="P334" s="9">
        <f t="shared" si="45"/>
        <v>1.2091635250981891</v>
      </c>
      <c r="Q334" s="4">
        <f>_xlfn.RANK.EQ(P334,$P$2:$P$1001,1)+COUNTIF($P$2:P334,P334)-1</f>
        <v>800</v>
      </c>
      <c r="R334" s="4" t="str">
        <f>IF(Q334&lt;=Summary!$B$20,"Front","Back")</f>
        <v>Back</v>
      </c>
      <c r="S334" s="9">
        <f t="shared" si="46"/>
        <v>0</v>
      </c>
      <c r="T334" s="9">
        <f t="shared" si="47"/>
        <v>11.349493000000001</v>
      </c>
    </row>
    <row r="335" spans="1:20" x14ac:dyDescent="0.2">
      <c r="A335" s="4">
        <v>334</v>
      </c>
      <c r="B335" s="4" t="s">
        <v>24</v>
      </c>
      <c r="C335" s="9">
        <v>11.501423000000001</v>
      </c>
      <c r="D335" s="9">
        <v>7.8717139999999999</v>
      </c>
      <c r="E335" s="9">
        <f t="shared" si="40"/>
        <v>0.68441218099708179</v>
      </c>
      <c r="F335" s="4">
        <f>_xlfn.RANK.EQ(E335,$E$2:$E$1001,1)+COUNTIF($E$2:E335,E335)-1</f>
        <v>49</v>
      </c>
      <c r="G335" s="4" t="str">
        <f>IF(F335&lt;=Summary!$B$2,"Front","Back")</f>
        <v>Front</v>
      </c>
      <c r="H335" s="4">
        <v>155</v>
      </c>
      <c r="I335" s="4" t="str">
        <f>IF(H335&lt;=Summary!$B$2,"Front","Back")</f>
        <v>Front</v>
      </c>
      <c r="J335" s="9">
        <f t="shared" si="41"/>
        <v>11.501423000000001</v>
      </c>
      <c r="K335" s="9">
        <f t="shared" si="42"/>
        <v>0</v>
      </c>
      <c r="L335" s="9">
        <f t="shared" si="43"/>
        <v>11.501423000000001</v>
      </c>
      <c r="M335" s="9">
        <f t="shared" si="44"/>
        <v>0</v>
      </c>
      <c r="N335" s="9">
        <v>11.352072</v>
      </c>
      <c r="O335" s="9">
        <v>8.0210650000000001</v>
      </c>
      <c r="P335" s="9">
        <f t="shared" si="45"/>
        <v>0.70657277367514937</v>
      </c>
      <c r="Q335" s="4">
        <f>_xlfn.RANK.EQ(P335,$P$2:$P$1001,1)+COUNTIF($P$2:P335,P335)-1</f>
        <v>63</v>
      </c>
      <c r="R335" s="4" t="str">
        <f>IF(Q335&lt;=Summary!$B$20,"Front","Back")</f>
        <v>Front</v>
      </c>
      <c r="S335" s="9">
        <f t="shared" si="46"/>
        <v>11.352072</v>
      </c>
      <c r="T335" s="9">
        <f t="shared" si="47"/>
        <v>0</v>
      </c>
    </row>
    <row r="336" spans="1:20" x14ac:dyDescent="0.2">
      <c r="A336" s="4">
        <v>335</v>
      </c>
      <c r="B336" s="4" t="s">
        <v>24</v>
      </c>
      <c r="C336" s="9">
        <v>8.6197850000000003</v>
      </c>
      <c r="D336" s="9">
        <v>10.52774</v>
      </c>
      <c r="E336" s="9">
        <f t="shared" si="40"/>
        <v>1.2213460080500846</v>
      </c>
      <c r="F336" s="4">
        <f>_xlfn.RANK.EQ(E336,$E$2:$E$1001,1)+COUNTIF($E$2:E336,E336)-1</f>
        <v>813</v>
      </c>
      <c r="G336" s="4" t="str">
        <f>IF(F336&lt;=Summary!$B$2,"Front","Back")</f>
        <v>Back</v>
      </c>
      <c r="H336" s="4">
        <v>557</v>
      </c>
      <c r="I336" s="4" t="str">
        <f>IF(H336&lt;=Summary!$B$2,"Front","Back")</f>
        <v>Back</v>
      </c>
      <c r="J336" s="9">
        <f t="shared" si="41"/>
        <v>0</v>
      </c>
      <c r="K336" s="9">
        <f t="shared" si="42"/>
        <v>10.52774</v>
      </c>
      <c r="L336" s="9">
        <f t="shared" si="43"/>
        <v>0</v>
      </c>
      <c r="M336" s="9">
        <f t="shared" si="44"/>
        <v>10.52774</v>
      </c>
      <c r="N336" s="9">
        <v>8.4704339999999991</v>
      </c>
      <c r="O336" s="9">
        <v>10.677091000000001</v>
      </c>
      <c r="P336" s="9">
        <f t="shared" si="45"/>
        <v>1.2605128615605767</v>
      </c>
      <c r="Q336" s="4">
        <f>_xlfn.RANK.EQ(P336,$P$2:$P$1001,1)+COUNTIF($P$2:P336,P336)-1</f>
        <v>858</v>
      </c>
      <c r="R336" s="4" t="str">
        <f>IF(Q336&lt;=Summary!$B$20,"Front","Back")</f>
        <v>Back</v>
      </c>
      <c r="S336" s="9">
        <f t="shared" si="46"/>
        <v>0</v>
      </c>
      <c r="T336" s="9">
        <f t="shared" si="47"/>
        <v>10.677091000000001</v>
      </c>
    </row>
    <row r="337" spans="1:20" x14ac:dyDescent="0.2">
      <c r="A337" s="4">
        <v>336</v>
      </c>
      <c r="B337" s="4" t="s">
        <v>24</v>
      </c>
      <c r="C337" s="9">
        <v>8.9440500000000007</v>
      </c>
      <c r="D337" s="9">
        <v>10.044636000000001</v>
      </c>
      <c r="E337" s="9">
        <f t="shared" si="40"/>
        <v>1.1230523085179533</v>
      </c>
      <c r="F337" s="4">
        <f>_xlfn.RANK.EQ(E337,$E$2:$E$1001,1)+COUNTIF($E$2:E337,E337)-1</f>
        <v>674</v>
      </c>
      <c r="G337" s="4" t="str">
        <f>IF(F337&lt;=Summary!$B$2,"Front","Back")</f>
        <v>Back</v>
      </c>
      <c r="H337" s="4">
        <v>243</v>
      </c>
      <c r="I337" s="4" t="str">
        <f>IF(H337&lt;=Summary!$B$2,"Front","Back")</f>
        <v>Front</v>
      </c>
      <c r="J337" s="9">
        <f t="shared" si="41"/>
        <v>0</v>
      </c>
      <c r="K337" s="9">
        <f t="shared" si="42"/>
        <v>10.044636000000001</v>
      </c>
      <c r="L337" s="9">
        <f t="shared" si="43"/>
        <v>8.9440500000000007</v>
      </c>
      <c r="M337" s="9">
        <f t="shared" si="44"/>
        <v>0</v>
      </c>
      <c r="N337" s="9">
        <v>8.7946989999999996</v>
      </c>
      <c r="O337" s="9">
        <v>10.193987</v>
      </c>
      <c r="P337" s="9">
        <f t="shared" si="45"/>
        <v>1.1591058431903127</v>
      </c>
      <c r="Q337" s="4">
        <f>_xlfn.RANK.EQ(P337,$P$2:$P$1001,1)+COUNTIF($P$2:P337,P337)-1</f>
        <v>730</v>
      </c>
      <c r="R337" s="4" t="str">
        <f>IF(Q337&lt;=Summary!$B$20,"Front","Back")</f>
        <v>Back</v>
      </c>
      <c r="S337" s="9">
        <f t="shared" si="46"/>
        <v>0</v>
      </c>
      <c r="T337" s="9">
        <f t="shared" si="47"/>
        <v>10.193987</v>
      </c>
    </row>
    <row r="338" spans="1:20" x14ac:dyDescent="0.2">
      <c r="A338" s="4">
        <v>337</v>
      </c>
      <c r="B338" s="4" t="s">
        <v>24</v>
      </c>
      <c r="C338" s="9">
        <v>9.3844639999999995</v>
      </c>
      <c r="D338" s="9">
        <v>10.951279</v>
      </c>
      <c r="E338" s="9">
        <f t="shared" si="40"/>
        <v>1.1669583899517331</v>
      </c>
      <c r="F338" s="4">
        <f>_xlfn.RANK.EQ(E338,$E$2:$E$1001,1)+COUNTIF($E$2:E338,E338)-1</f>
        <v>745</v>
      </c>
      <c r="G338" s="4" t="str">
        <f>IF(F338&lt;=Summary!$B$2,"Front","Back")</f>
        <v>Back</v>
      </c>
      <c r="H338" s="4">
        <v>921</v>
      </c>
      <c r="I338" s="4" t="str">
        <f>IF(H338&lt;=Summary!$B$2,"Front","Back")</f>
        <v>Back</v>
      </c>
      <c r="J338" s="9">
        <f t="shared" si="41"/>
        <v>0</v>
      </c>
      <c r="K338" s="9">
        <f t="shared" si="42"/>
        <v>10.951279</v>
      </c>
      <c r="L338" s="9">
        <f t="shared" si="43"/>
        <v>0</v>
      </c>
      <c r="M338" s="9">
        <f t="shared" si="44"/>
        <v>10.951279</v>
      </c>
      <c r="N338" s="9">
        <v>9.2351130000000001</v>
      </c>
      <c r="O338" s="9">
        <v>11.100630000000001</v>
      </c>
      <c r="P338" s="9">
        <f t="shared" si="45"/>
        <v>1.2020026176182144</v>
      </c>
      <c r="Q338" s="4">
        <f>_xlfn.RANK.EQ(P338,$P$2:$P$1001,1)+COUNTIF($P$2:P338,P338)-1</f>
        <v>783</v>
      </c>
      <c r="R338" s="4" t="str">
        <f>IF(Q338&lt;=Summary!$B$20,"Front","Back")</f>
        <v>Back</v>
      </c>
      <c r="S338" s="9">
        <f t="shared" si="46"/>
        <v>0</v>
      </c>
      <c r="T338" s="9">
        <f t="shared" si="47"/>
        <v>11.100630000000001</v>
      </c>
    </row>
    <row r="339" spans="1:20" x14ac:dyDescent="0.2">
      <c r="A339" s="4">
        <v>338</v>
      </c>
      <c r="B339" s="4" t="s">
        <v>24</v>
      </c>
      <c r="C339" s="9">
        <v>6.2516150000000001</v>
      </c>
      <c r="D339" s="9">
        <v>9.1479700000000008</v>
      </c>
      <c r="E339" s="9">
        <f t="shared" si="40"/>
        <v>1.4632970840334858</v>
      </c>
      <c r="F339" s="4">
        <f>_xlfn.RANK.EQ(E339,$E$2:$E$1001,1)+COUNTIF($E$2:E339,E339)-1</f>
        <v>953</v>
      </c>
      <c r="G339" s="4" t="str">
        <f>IF(F339&lt;=Summary!$B$2,"Front","Back")</f>
        <v>Back</v>
      </c>
      <c r="H339" s="4">
        <v>718</v>
      </c>
      <c r="I339" s="4" t="str">
        <f>IF(H339&lt;=Summary!$B$2,"Front","Back")</f>
        <v>Back</v>
      </c>
      <c r="J339" s="9">
        <f t="shared" si="41"/>
        <v>0</v>
      </c>
      <c r="K339" s="9">
        <f t="shared" si="42"/>
        <v>9.1479700000000008</v>
      </c>
      <c r="L339" s="9">
        <f t="shared" si="43"/>
        <v>0</v>
      </c>
      <c r="M339" s="9">
        <f t="shared" si="44"/>
        <v>9.1479700000000008</v>
      </c>
      <c r="N339" s="9">
        <v>6.1022639999999999</v>
      </c>
      <c r="O339" s="9">
        <v>9.2973210000000002</v>
      </c>
      <c r="P339" s="9">
        <f t="shared" si="45"/>
        <v>1.5235855085915655</v>
      </c>
      <c r="Q339" s="4">
        <f>_xlfn.RANK.EQ(P339,$P$2:$P$1001,1)+COUNTIF($P$2:P339,P339)-1</f>
        <v>967</v>
      </c>
      <c r="R339" s="4" t="str">
        <f>IF(Q339&lt;=Summary!$B$20,"Front","Back")</f>
        <v>Back</v>
      </c>
      <c r="S339" s="9">
        <f t="shared" si="46"/>
        <v>0</v>
      </c>
      <c r="T339" s="9">
        <f t="shared" si="47"/>
        <v>9.2973210000000002</v>
      </c>
    </row>
    <row r="340" spans="1:20" x14ac:dyDescent="0.2">
      <c r="A340" s="4">
        <v>339</v>
      </c>
      <c r="B340" s="4" t="s">
        <v>24</v>
      </c>
      <c r="C340" s="9">
        <v>9.3801989999999993</v>
      </c>
      <c r="D340" s="9">
        <v>9.501125</v>
      </c>
      <c r="E340" s="9">
        <f t="shared" si="40"/>
        <v>1.0128916241542425</v>
      </c>
      <c r="F340" s="4">
        <f>_xlfn.RANK.EQ(E340,$E$2:$E$1001,1)+COUNTIF($E$2:E340,E340)-1</f>
        <v>524</v>
      </c>
      <c r="G340" s="4" t="str">
        <f>IF(F340&lt;=Summary!$B$2,"Front","Back")</f>
        <v>Back</v>
      </c>
      <c r="H340" s="4">
        <v>432</v>
      </c>
      <c r="I340" s="4" t="str">
        <f>IF(H340&lt;=Summary!$B$2,"Front","Back")</f>
        <v>Front</v>
      </c>
      <c r="J340" s="9">
        <f t="shared" si="41"/>
        <v>0</v>
      </c>
      <c r="K340" s="9">
        <f t="shared" si="42"/>
        <v>9.501125</v>
      </c>
      <c r="L340" s="9">
        <f t="shared" si="43"/>
        <v>9.3801989999999993</v>
      </c>
      <c r="M340" s="9">
        <f t="shared" si="44"/>
        <v>0</v>
      </c>
      <c r="N340" s="9">
        <v>9.2308479999999999</v>
      </c>
      <c r="O340" s="9">
        <v>9.6504759999999994</v>
      </c>
      <c r="P340" s="9">
        <f t="shared" si="45"/>
        <v>1.0454593120805369</v>
      </c>
      <c r="Q340" s="4">
        <f>_xlfn.RANK.EQ(P340,$P$2:$P$1001,1)+COUNTIF($P$2:P340,P340)-1</f>
        <v>578</v>
      </c>
      <c r="R340" s="4" t="str">
        <f>IF(Q340&lt;=Summary!$B$20,"Front","Back")</f>
        <v>Back</v>
      </c>
      <c r="S340" s="9">
        <f t="shared" si="46"/>
        <v>0</v>
      </c>
      <c r="T340" s="9">
        <f t="shared" si="47"/>
        <v>9.6504759999999994</v>
      </c>
    </row>
    <row r="341" spans="1:20" x14ac:dyDescent="0.2">
      <c r="A341" s="4">
        <v>340</v>
      </c>
      <c r="B341" s="4" t="s">
        <v>24</v>
      </c>
      <c r="C341" s="9">
        <v>9.0321540000000002</v>
      </c>
      <c r="D341" s="9">
        <v>12.31549</v>
      </c>
      <c r="E341" s="9">
        <f t="shared" si="40"/>
        <v>1.3635163882281016</v>
      </c>
      <c r="F341" s="4">
        <f>_xlfn.RANK.EQ(E341,$E$2:$E$1001,1)+COUNTIF($E$2:E341,E341)-1</f>
        <v>912</v>
      </c>
      <c r="G341" s="4" t="str">
        <f>IF(F341&lt;=Summary!$B$2,"Front","Back")</f>
        <v>Back</v>
      </c>
      <c r="H341" s="4">
        <v>249</v>
      </c>
      <c r="I341" s="4" t="str">
        <f>IF(H341&lt;=Summary!$B$2,"Front","Back")</f>
        <v>Front</v>
      </c>
      <c r="J341" s="9">
        <f t="shared" si="41"/>
        <v>0</v>
      </c>
      <c r="K341" s="9">
        <f t="shared" si="42"/>
        <v>12.31549</v>
      </c>
      <c r="L341" s="9">
        <f t="shared" si="43"/>
        <v>9.0321540000000002</v>
      </c>
      <c r="M341" s="9">
        <f t="shared" si="44"/>
        <v>0</v>
      </c>
      <c r="N341" s="9">
        <v>8.8828029999999991</v>
      </c>
      <c r="O341" s="9">
        <v>12.464841</v>
      </c>
      <c r="P341" s="9">
        <f t="shared" si="45"/>
        <v>1.4032553688289611</v>
      </c>
      <c r="Q341" s="4">
        <f>_xlfn.RANK.EQ(P341,$P$2:$P$1001,1)+COUNTIF($P$2:P341,P341)-1</f>
        <v>939</v>
      </c>
      <c r="R341" s="4" t="str">
        <f>IF(Q341&lt;=Summary!$B$20,"Front","Back")</f>
        <v>Back</v>
      </c>
      <c r="S341" s="9">
        <f t="shared" si="46"/>
        <v>0</v>
      </c>
      <c r="T341" s="9">
        <f t="shared" si="47"/>
        <v>12.464841</v>
      </c>
    </row>
    <row r="342" spans="1:20" x14ac:dyDescent="0.2">
      <c r="A342" s="4">
        <v>341</v>
      </c>
      <c r="B342" s="4" t="s">
        <v>24</v>
      </c>
      <c r="C342" s="9">
        <v>9.0622030000000002</v>
      </c>
      <c r="D342" s="9">
        <v>6.8980069999999998</v>
      </c>
      <c r="E342" s="9">
        <f t="shared" si="40"/>
        <v>0.76118433895157722</v>
      </c>
      <c r="F342" s="4">
        <f>_xlfn.RANK.EQ(E342,$E$2:$E$1001,1)+COUNTIF($E$2:E342,E342)-1</f>
        <v>106</v>
      </c>
      <c r="G342" s="4" t="str">
        <f>IF(F342&lt;=Summary!$B$2,"Front","Back")</f>
        <v>Front</v>
      </c>
      <c r="H342" s="4">
        <v>273</v>
      </c>
      <c r="I342" s="4" t="str">
        <f>IF(H342&lt;=Summary!$B$2,"Front","Back")</f>
        <v>Front</v>
      </c>
      <c r="J342" s="9">
        <f t="shared" si="41"/>
        <v>9.0622030000000002</v>
      </c>
      <c r="K342" s="9">
        <f t="shared" si="42"/>
        <v>0</v>
      </c>
      <c r="L342" s="9">
        <f t="shared" si="43"/>
        <v>9.0622030000000002</v>
      </c>
      <c r="M342" s="9">
        <f t="shared" si="44"/>
        <v>0</v>
      </c>
      <c r="N342" s="9">
        <v>8.9128520000000009</v>
      </c>
      <c r="O342" s="9">
        <v>7.047358</v>
      </c>
      <c r="P342" s="9">
        <f t="shared" si="45"/>
        <v>0.79069617671201087</v>
      </c>
      <c r="Q342" s="4">
        <f>_xlfn.RANK.EQ(P342,$P$2:$P$1001,1)+COUNTIF($P$2:P342,P342)-1</f>
        <v>131</v>
      </c>
      <c r="R342" s="4" t="str">
        <f>IF(Q342&lt;=Summary!$B$20,"Front","Back")</f>
        <v>Front</v>
      </c>
      <c r="S342" s="9">
        <f t="shared" si="46"/>
        <v>8.9128520000000009</v>
      </c>
      <c r="T342" s="9">
        <f t="shared" si="47"/>
        <v>0</v>
      </c>
    </row>
    <row r="343" spans="1:20" x14ac:dyDescent="0.2">
      <c r="A343" s="4">
        <v>342</v>
      </c>
      <c r="B343" s="4" t="s">
        <v>24</v>
      </c>
      <c r="C343" s="9">
        <v>11.447710000000001</v>
      </c>
      <c r="D343" s="9">
        <v>13.482885</v>
      </c>
      <c r="E343" s="9">
        <f t="shared" si="40"/>
        <v>1.177780097504217</v>
      </c>
      <c r="F343" s="4">
        <f>_xlfn.RANK.EQ(E343,$E$2:$E$1001,1)+COUNTIF($E$2:E343,E343)-1</f>
        <v>759</v>
      </c>
      <c r="G343" s="4" t="str">
        <f>IF(F343&lt;=Summary!$B$2,"Front","Back")</f>
        <v>Back</v>
      </c>
      <c r="H343" s="4">
        <v>415</v>
      </c>
      <c r="I343" s="4" t="str">
        <f>IF(H343&lt;=Summary!$B$2,"Front","Back")</f>
        <v>Front</v>
      </c>
      <c r="J343" s="9">
        <f t="shared" si="41"/>
        <v>0</v>
      </c>
      <c r="K343" s="9">
        <f t="shared" si="42"/>
        <v>13.482885</v>
      </c>
      <c r="L343" s="9">
        <f t="shared" si="43"/>
        <v>11.447710000000001</v>
      </c>
      <c r="M343" s="9">
        <f t="shared" si="44"/>
        <v>0</v>
      </c>
      <c r="N343" s="9">
        <v>11.298359</v>
      </c>
      <c r="O343" s="9">
        <v>13.632236000000001</v>
      </c>
      <c r="P343" s="9">
        <f t="shared" si="45"/>
        <v>1.2065677856403749</v>
      </c>
      <c r="Q343" s="4">
        <f>_xlfn.RANK.EQ(P343,$P$2:$P$1001,1)+COUNTIF($P$2:P343,P343)-1</f>
        <v>791</v>
      </c>
      <c r="R343" s="4" t="str">
        <f>IF(Q343&lt;=Summary!$B$20,"Front","Back")</f>
        <v>Back</v>
      </c>
      <c r="S343" s="9">
        <f t="shared" si="46"/>
        <v>0</v>
      </c>
      <c r="T343" s="9">
        <f t="shared" si="47"/>
        <v>13.632236000000001</v>
      </c>
    </row>
    <row r="344" spans="1:20" x14ac:dyDescent="0.2">
      <c r="A344" s="4">
        <v>343</v>
      </c>
      <c r="B344" s="4" t="s">
        <v>24</v>
      </c>
      <c r="C344" s="9">
        <v>12.720452</v>
      </c>
      <c r="D344" s="9">
        <v>11.366123</v>
      </c>
      <c r="E344" s="9">
        <f t="shared" si="40"/>
        <v>0.8935313776585927</v>
      </c>
      <c r="F344" s="4">
        <f>_xlfn.RANK.EQ(E344,$E$2:$E$1001,1)+COUNTIF($E$2:E344,E344)-1</f>
        <v>294</v>
      </c>
      <c r="G344" s="4" t="str">
        <f>IF(F344&lt;=Summary!$B$2,"Front","Back")</f>
        <v>Front</v>
      </c>
      <c r="H344" s="4">
        <v>177</v>
      </c>
      <c r="I344" s="4" t="str">
        <f>IF(H344&lt;=Summary!$B$2,"Front","Back")</f>
        <v>Front</v>
      </c>
      <c r="J344" s="9">
        <f t="shared" si="41"/>
        <v>12.720452</v>
      </c>
      <c r="K344" s="9">
        <f t="shared" si="42"/>
        <v>0</v>
      </c>
      <c r="L344" s="9">
        <f t="shared" si="43"/>
        <v>12.720452</v>
      </c>
      <c r="M344" s="9">
        <f t="shared" si="44"/>
        <v>0</v>
      </c>
      <c r="N344" s="9">
        <v>12.571101000000001</v>
      </c>
      <c r="O344" s="9">
        <v>11.515473999999999</v>
      </c>
      <c r="P344" s="9">
        <f t="shared" si="45"/>
        <v>0.91602748239792198</v>
      </c>
      <c r="Q344" s="4">
        <f>_xlfn.RANK.EQ(P344,$P$2:$P$1001,1)+COUNTIF($P$2:P344,P344)-1</f>
        <v>331</v>
      </c>
      <c r="R344" s="4" t="str">
        <f>IF(Q344&lt;=Summary!$B$20,"Front","Back")</f>
        <v>Front</v>
      </c>
      <c r="S344" s="9">
        <f t="shared" si="46"/>
        <v>12.571101000000001</v>
      </c>
      <c r="T344" s="9">
        <f t="shared" si="47"/>
        <v>0</v>
      </c>
    </row>
    <row r="345" spans="1:20" x14ac:dyDescent="0.2">
      <c r="A345" s="4">
        <v>344</v>
      </c>
      <c r="B345" s="4" t="s">
        <v>24</v>
      </c>
      <c r="C345" s="9">
        <v>12.038891</v>
      </c>
      <c r="D345" s="9">
        <v>10.589623</v>
      </c>
      <c r="E345" s="9">
        <f t="shared" si="40"/>
        <v>0.87961781529544536</v>
      </c>
      <c r="F345" s="4">
        <f>_xlfn.RANK.EQ(E345,$E$2:$E$1001,1)+COUNTIF($E$2:E345,E345)-1</f>
        <v>271</v>
      </c>
      <c r="G345" s="4" t="str">
        <f>IF(F345&lt;=Summary!$B$2,"Front","Back")</f>
        <v>Front</v>
      </c>
      <c r="H345" s="4">
        <v>879</v>
      </c>
      <c r="I345" s="4" t="str">
        <f>IF(H345&lt;=Summary!$B$2,"Front","Back")</f>
        <v>Back</v>
      </c>
      <c r="J345" s="9">
        <f t="shared" si="41"/>
        <v>12.038891</v>
      </c>
      <c r="K345" s="9">
        <f t="shared" si="42"/>
        <v>0</v>
      </c>
      <c r="L345" s="9">
        <f t="shared" si="43"/>
        <v>0</v>
      </c>
      <c r="M345" s="9">
        <f t="shared" si="44"/>
        <v>10.589623</v>
      </c>
      <c r="N345" s="9">
        <v>11.88954</v>
      </c>
      <c r="O345" s="9">
        <v>10.738974000000001</v>
      </c>
      <c r="P345" s="9">
        <f t="shared" si="45"/>
        <v>0.9032287203710152</v>
      </c>
      <c r="Q345" s="4">
        <f>_xlfn.RANK.EQ(P345,$P$2:$P$1001,1)+COUNTIF($P$2:P345,P345)-1</f>
        <v>309</v>
      </c>
      <c r="R345" s="4" t="str">
        <f>IF(Q345&lt;=Summary!$B$20,"Front","Back")</f>
        <v>Front</v>
      </c>
      <c r="S345" s="9">
        <f t="shared" si="46"/>
        <v>11.88954</v>
      </c>
      <c r="T345" s="9">
        <f t="shared" si="47"/>
        <v>0</v>
      </c>
    </row>
    <row r="346" spans="1:20" x14ac:dyDescent="0.2">
      <c r="A346" s="4">
        <v>345</v>
      </c>
      <c r="B346" s="4" t="s">
        <v>24</v>
      </c>
      <c r="C346" s="9">
        <v>10.901824</v>
      </c>
      <c r="D346" s="9">
        <v>10.225334</v>
      </c>
      <c r="E346" s="9">
        <f t="shared" si="40"/>
        <v>0.93794708114898939</v>
      </c>
      <c r="F346" s="4">
        <f>_xlfn.RANK.EQ(E346,$E$2:$E$1001,1)+COUNTIF($E$2:E346,E346)-1</f>
        <v>378</v>
      </c>
      <c r="G346" s="4" t="str">
        <f>IF(F346&lt;=Summary!$B$2,"Front","Back")</f>
        <v>Front</v>
      </c>
      <c r="H346" s="4">
        <v>677</v>
      </c>
      <c r="I346" s="4" t="str">
        <f>IF(H346&lt;=Summary!$B$2,"Front","Back")</f>
        <v>Back</v>
      </c>
      <c r="J346" s="9">
        <f t="shared" si="41"/>
        <v>10.901824</v>
      </c>
      <c r="K346" s="9">
        <f t="shared" si="42"/>
        <v>0</v>
      </c>
      <c r="L346" s="9">
        <f t="shared" si="43"/>
        <v>0</v>
      </c>
      <c r="M346" s="9">
        <f t="shared" si="44"/>
        <v>10.225334</v>
      </c>
      <c r="N346" s="9">
        <v>10.752473</v>
      </c>
      <c r="O346" s="9">
        <v>10.374684999999999</v>
      </c>
      <c r="P346" s="9">
        <f t="shared" si="45"/>
        <v>0.96486501291377336</v>
      </c>
      <c r="Q346" s="4">
        <f>_xlfn.RANK.EQ(P346,$P$2:$P$1001,1)+COUNTIF($P$2:P346,P346)-1</f>
        <v>429</v>
      </c>
      <c r="R346" s="4" t="str">
        <f>IF(Q346&lt;=Summary!$B$20,"Front","Back")</f>
        <v>Front</v>
      </c>
      <c r="S346" s="9">
        <f t="shared" si="46"/>
        <v>10.752473</v>
      </c>
      <c r="T346" s="9">
        <f t="shared" si="47"/>
        <v>0</v>
      </c>
    </row>
    <row r="347" spans="1:20" x14ac:dyDescent="0.2">
      <c r="A347" s="4">
        <v>346</v>
      </c>
      <c r="B347" s="4" t="s">
        <v>24</v>
      </c>
      <c r="C347" s="9">
        <v>10.257078</v>
      </c>
      <c r="D347" s="9">
        <v>8.1115080000000006</v>
      </c>
      <c r="E347" s="9">
        <f t="shared" si="40"/>
        <v>0.79082054362850718</v>
      </c>
      <c r="F347" s="4">
        <f>_xlfn.RANK.EQ(E347,$E$2:$E$1001,1)+COUNTIF($E$2:E347,E347)-1</f>
        <v>144</v>
      </c>
      <c r="G347" s="4" t="str">
        <f>IF(F347&lt;=Summary!$B$2,"Front","Back")</f>
        <v>Front</v>
      </c>
      <c r="H347" s="4">
        <v>807</v>
      </c>
      <c r="I347" s="4" t="str">
        <f>IF(H347&lt;=Summary!$B$2,"Front","Back")</f>
        <v>Back</v>
      </c>
      <c r="J347" s="9">
        <f t="shared" si="41"/>
        <v>10.257078</v>
      </c>
      <c r="K347" s="9">
        <f t="shared" si="42"/>
        <v>0</v>
      </c>
      <c r="L347" s="9">
        <f t="shared" si="43"/>
        <v>0</v>
      </c>
      <c r="M347" s="9">
        <f t="shared" si="44"/>
        <v>8.1115080000000006</v>
      </c>
      <c r="N347" s="9">
        <v>10.107727000000001</v>
      </c>
      <c r="O347" s="9">
        <v>8.260859</v>
      </c>
      <c r="P347" s="9">
        <f t="shared" si="45"/>
        <v>0.8172815708220057</v>
      </c>
      <c r="Q347" s="4">
        <f>_xlfn.RANK.EQ(P347,$P$2:$P$1001,1)+COUNTIF($P$2:P347,P347)-1</f>
        <v>167</v>
      </c>
      <c r="R347" s="4" t="str">
        <f>IF(Q347&lt;=Summary!$B$20,"Front","Back")</f>
        <v>Front</v>
      </c>
      <c r="S347" s="9">
        <f t="shared" si="46"/>
        <v>10.107727000000001</v>
      </c>
      <c r="T347" s="9">
        <f t="shared" si="47"/>
        <v>0</v>
      </c>
    </row>
    <row r="348" spans="1:20" x14ac:dyDescent="0.2">
      <c r="A348" s="4">
        <v>347</v>
      </c>
      <c r="B348" s="4" t="s">
        <v>24</v>
      </c>
      <c r="C348" s="9">
        <v>10.138809999999999</v>
      </c>
      <c r="D348" s="9">
        <v>7.1673559999999998</v>
      </c>
      <c r="E348" s="9">
        <f t="shared" si="40"/>
        <v>0.70692280455004086</v>
      </c>
      <c r="F348" s="4">
        <f>_xlfn.RANK.EQ(E348,$E$2:$E$1001,1)+COUNTIF($E$2:E348,E348)-1</f>
        <v>61</v>
      </c>
      <c r="G348" s="4" t="str">
        <f>IF(F348&lt;=Summary!$B$2,"Front","Back")</f>
        <v>Front</v>
      </c>
      <c r="H348" s="4">
        <v>616</v>
      </c>
      <c r="I348" s="4" t="str">
        <f>IF(H348&lt;=Summary!$B$2,"Front","Back")</f>
        <v>Back</v>
      </c>
      <c r="J348" s="9">
        <f t="shared" si="41"/>
        <v>10.138809999999999</v>
      </c>
      <c r="K348" s="9">
        <f t="shared" si="42"/>
        <v>0</v>
      </c>
      <c r="L348" s="9">
        <f t="shared" si="43"/>
        <v>0</v>
      </c>
      <c r="M348" s="9">
        <f t="shared" si="44"/>
        <v>7.1673559999999998</v>
      </c>
      <c r="N348" s="9">
        <v>9.9894590000000001</v>
      </c>
      <c r="O348" s="9">
        <v>7.3167070000000001</v>
      </c>
      <c r="P348" s="9">
        <f t="shared" si="45"/>
        <v>0.73244276792166618</v>
      </c>
      <c r="Q348" s="4">
        <f>_xlfn.RANK.EQ(P348,$P$2:$P$1001,1)+COUNTIF($P$2:P348,P348)-1</f>
        <v>80</v>
      </c>
      <c r="R348" s="4" t="str">
        <f>IF(Q348&lt;=Summary!$B$20,"Front","Back")</f>
        <v>Front</v>
      </c>
      <c r="S348" s="9">
        <f t="shared" si="46"/>
        <v>9.9894590000000001</v>
      </c>
      <c r="T348" s="9">
        <f t="shared" si="47"/>
        <v>0</v>
      </c>
    </row>
    <row r="349" spans="1:20" x14ac:dyDescent="0.2">
      <c r="A349" s="4">
        <v>348</v>
      </c>
      <c r="B349" s="4" t="s">
        <v>24</v>
      </c>
      <c r="C349" s="9">
        <v>7.9038310000000003</v>
      </c>
      <c r="D349" s="9">
        <v>8.6574410000000004</v>
      </c>
      <c r="E349" s="9">
        <f t="shared" si="40"/>
        <v>1.0953474334155171</v>
      </c>
      <c r="F349" s="4">
        <f>_xlfn.RANK.EQ(E349,$E$2:$E$1001,1)+COUNTIF($E$2:E349,E349)-1</f>
        <v>640</v>
      </c>
      <c r="G349" s="4" t="str">
        <f>IF(F349&lt;=Summary!$B$2,"Front","Back")</f>
        <v>Back</v>
      </c>
      <c r="H349" s="4">
        <v>594</v>
      </c>
      <c r="I349" s="4" t="str">
        <f>IF(H349&lt;=Summary!$B$2,"Front","Back")</f>
        <v>Back</v>
      </c>
      <c r="J349" s="9">
        <f t="shared" si="41"/>
        <v>0</v>
      </c>
      <c r="K349" s="9">
        <f t="shared" si="42"/>
        <v>8.6574410000000004</v>
      </c>
      <c r="L349" s="9">
        <f t="shared" si="43"/>
        <v>0</v>
      </c>
      <c r="M349" s="9">
        <f t="shared" si="44"/>
        <v>8.6574410000000004</v>
      </c>
      <c r="N349" s="9">
        <v>7.75448</v>
      </c>
      <c r="O349" s="9">
        <v>8.8067919999999997</v>
      </c>
      <c r="P349" s="9">
        <f t="shared" si="45"/>
        <v>1.135703748026947</v>
      </c>
      <c r="Q349" s="4">
        <f>_xlfn.RANK.EQ(P349,$P$2:$P$1001,1)+COUNTIF($P$2:P349,P349)-1</f>
        <v>698</v>
      </c>
      <c r="R349" s="4" t="str">
        <f>IF(Q349&lt;=Summary!$B$20,"Front","Back")</f>
        <v>Back</v>
      </c>
      <c r="S349" s="9">
        <f t="shared" si="46"/>
        <v>0</v>
      </c>
      <c r="T349" s="9">
        <f t="shared" si="47"/>
        <v>8.8067919999999997</v>
      </c>
    </row>
    <row r="350" spans="1:20" x14ac:dyDescent="0.2">
      <c r="A350" s="4">
        <v>349</v>
      </c>
      <c r="B350" s="4" t="s">
        <v>24</v>
      </c>
      <c r="C350" s="9">
        <v>7.5076299999999998</v>
      </c>
      <c r="D350" s="9">
        <v>10.423673000000001</v>
      </c>
      <c r="E350" s="9">
        <f t="shared" si="40"/>
        <v>1.388410590292809</v>
      </c>
      <c r="F350" s="4">
        <f>_xlfn.RANK.EQ(E350,$E$2:$E$1001,1)+COUNTIF($E$2:E350,E350)-1</f>
        <v>923</v>
      </c>
      <c r="G350" s="4" t="str">
        <f>IF(F350&lt;=Summary!$B$2,"Front","Back")</f>
        <v>Back</v>
      </c>
      <c r="H350" s="4">
        <v>526</v>
      </c>
      <c r="I350" s="4" t="str">
        <f>IF(H350&lt;=Summary!$B$2,"Front","Back")</f>
        <v>Back</v>
      </c>
      <c r="J350" s="9">
        <f t="shared" si="41"/>
        <v>0</v>
      </c>
      <c r="K350" s="9">
        <f t="shared" si="42"/>
        <v>10.423673000000001</v>
      </c>
      <c r="L350" s="9">
        <f t="shared" si="43"/>
        <v>0</v>
      </c>
      <c r="M350" s="9">
        <f t="shared" si="44"/>
        <v>10.423673000000001</v>
      </c>
      <c r="N350" s="9">
        <v>7.3582789999999996</v>
      </c>
      <c r="O350" s="9">
        <v>10.573024</v>
      </c>
      <c r="P350" s="9">
        <f t="shared" si="45"/>
        <v>1.4368881636589208</v>
      </c>
      <c r="Q350" s="4">
        <f>_xlfn.RANK.EQ(P350,$P$2:$P$1001,1)+COUNTIF($P$2:P350,P350)-1</f>
        <v>947</v>
      </c>
      <c r="R350" s="4" t="str">
        <f>IF(Q350&lt;=Summary!$B$20,"Front","Back")</f>
        <v>Back</v>
      </c>
      <c r="S350" s="9">
        <f t="shared" si="46"/>
        <v>0</v>
      </c>
      <c r="T350" s="9">
        <f t="shared" si="47"/>
        <v>10.573024</v>
      </c>
    </row>
    <row r="351" spans="1:20" x14ac:dyDescent="0.2">
      <c r="A351" s="4">
        <v>350</v>
      </c>
      <c r="B351" s="4" t="s">
        <v>24</v>
      </c>
      <c r="C351" s="9">
        <v>9.2018319999999996</v>
      </c>
      <c r="D351" s="9">
        <v>10.380704</v>
      </c>
      <c r="E351" s="9">
        <f t="shared" si="40"/>
        <v>1.1281127497220118</v>
      </c>
      <c r="F351" s="4">
        <f>_xlfn.RANK.EQ(E351,$E$2:$E$1001,1)+COUNTIF($E$2:E351,E351)-1</f>
        <v>683</v>
      </c>
      <c r="G351" s="4" t="str">
        <f>IF(F351&lt;=Summary!$B$2,"Front","Back")</f>
        <v>Back</v>
      </c>
      <c r="H351" s="4">
        <v>117</v>
      </c>
      <c r="I351" s="4" t="str">
        <f>IF(H351&lt;=Summary!$B$2,"Front","Back")</f>
        <v>Front</v>
      </c>
      <c r="J351" s="9">
        <f t="shared" si="41"/>
        <v>0</v>
      </c>
      <c r="K351" s="9">
        <f t="shared" si="42"/>
        <v>10.380704</v>
      </c>
      <c r="L351" s="9">
        <f t="shared" si="43"/>
        <v>9.2018319999999996</v>
      </c>
      <c r="M351" s="9">
        <f t="shared" si="44"/>
        <v>0</v>
      </c>
      <c r="N351" s="9">
        <v>9.0524810000000002</v>
      </c>
      <c r="O351" s="9">
        <v>10.530055000000001</v>
      </c>
      <c r="P351" s="9">
        <f t="shared" si="45"/>
        <v>1.163223098728404</v>
      </c>
      <c r="Q351" s="4">
        <f>_xlfn.RANK.EQ(P351,$P$2:$P$1001,1)+COUNTIF($P$2:P351,P351)-1</f>
        <v>737</v>
      </c>
      <c r="R351" s="4" t="str">
        <f>IF(Q351&lt;=Summary!$B$20,"Front","Back")</f>
        <v>Back</v>
      </c>
      <c r="S351" s="9">
        <f t="shared" si="46"/>
        <v>0</v>
      </c>
      <c r="T351" s="9">
        <f t="shared" si="47"/>
        <v>10.530055000000001</v>
      </c>
    </row>
    <row r="352" spans="1:20" x14ac:dyDescent="0.2">
      <c r="A352" s="4">
        <v>351</v>
      </c>
      <c r="B352" s="4" t="s">
        <v>24</v>
      </c>
      <c r="C352" s="9">
        <v>10.412309</v>
      </c>
      <c r="D352" s="9">
        <v>12.833306</v>
      </c>
      <c r="E352" s="9">
        <f t="shared" si="40"/>
        <v>1.2325129805502315</v>
      </c>
      <c r="F352" s="4">
        <f>_xlfn.RANK.EQ(E352,$E$2:$E$1001,1)+COUNTIF($E$2:E352,E352)-1</f>
        <v>825</v>
      </c>
      <c r="G352" s="4" t="str">
        <f>IF(F352&lt;=Summary!$B$2,"Front","Back")</f>
        <v>Back</v>
      </c>
      <c r="H352" s="4">
        <v>368</v>
      </c>
      <c r="I352" s="4" t="str">
        <f>IF(H352&lt;=Summary!$B$2,"Front","Back")</f>
        <v>Front</v>
      </c>
      <c r="J352" s="9">
        <f t="shared" si="41"/>
        <v>0</v>
      </c>
      <c r="K352" s="9">
        <f t="shared" si="42"/>
        <v>12.833306</v>
      </c>
      <c r="L352" s="9">
        <f t="shared" si="43"/>
        <v>10.412309</v>
      </c>
      <c r="M352" s="9">
        <f t="shared" si="44"/>
        <v>0</v>
      </c>
      <c r="N352" s="9">
        <v>10.262957999999999</v>
      </c>
      <c r="O352" s="9">
        <v>12.982657</v>
      </c>
      <c r="P352" s="9">
        <f t="shared" si="45"/>
        <v>1.2650014742338418</v>
      </c>
      <c r="Q352" s="4">
        <f>_xlfn.RANK.EQ(P352,$P$2:$P$1001,1)+COUNTIF($P$2:P352,P352)-1</f>
        <v>860</v>
      </c>
      <c r="R352" s="4" t="str">
        <f>IF(Q352&lt;=Summary!$B$20,"Front","Back")</f>
        <v>Back</v>
      </c>
      <c r="S352" s="9">
        <f t="shared" si="46"/>
        <v>0</v>
      </c>
      <c r="T352" s="9">
        <f t="shared" si="47"/>
        <v>12.982657</v>
      </c>
    </row>
    <row r="353" spans="1:20" x14ac:dyDescent="0.2">
      <c r="A353" s="4">
        <v>352</v>
      </c>
      <c r="B353" s="4" t="s">
        <v>24</v>
      </c>
      <c r="C353" s="9">
        <v>10.367736000000001</v>
      </c>
      <c r="D353" s="9">
        <v>9.9743510000000004</v>
      </c>
      <c r="E353" s="9">
        <f t="shared" si="40"/>
        <v>0.96205680777365465</v>
      </c>
      <c r="F353" s="4">
        <f>_xlfn.RANK.EQ(E353,$E$2:$E$1001,1)+COUNTIF($E$2:E353,E353)-1</f>
        <v>423</v>
      </c>
      <c r="G353" s="4" t="str">
        <f>IF(F353&lt;=Summary!$B$2,"Front","Back")</f>
        <v>Front</v>
      </c>
      <c r="H353" s="4">
        <v>826</v>
      </c>
      <c r="I353" s="4" t="str">
        <f>IF(H353&lt;=Summary!$B$2,"Front","Back")</f>
        <v>Back</v>
      </c>
      <c r="J353" s="9">
        <f t="shared" si="41"/>
        <v>10.367736000000001</v>
      </c>
      <c r="K353" s="9">
        <f t="shared" si="42"/>
        <v>0</v>
      </c>
      <c r="L353" s="9">
        <f t="shared" si="43"/>
        <v>0</v>
      </c>
      <c r="M353" s="9">
        <f t="shared" si="44"/>
        <v>9.9743510000000004</v>
      </c>
      <c r="N353" s="9">
        <v>10.218385</v>
      </c>
      <c r="O353" s="9">
        <v>10.123702</v>
      </c>
      <c r="P353" s="9">
        <f t="shared" si="45"/>
        <v>0.99073405435399042</v>
      </c>
      <c r="Q353" s="4">
        <f>_xlfn.RANK.EQ(P353,$P$2:$P$1001,1)+COUNTIF($P$2:P353,P353)-1</f>
        <v>471</v>
      </c>
      <c r="R353" s="4" t="str">
        <f>IF(Q353&lt;=Summary!$B$20,"Front","Back")</f>
        <v>Front</v>
      </c>
      <c r="S353" s="9">
        <f t="shared" si="46"/>
        <v>10.218385</v>
      </c>
      <c r="T353" s="9">
        <f t="shared" si="47"/>
        <v>0</v>
      </c>
    </row>
    <row r="354" spans="1:20" x14ac:dyDescent="0.2">
      <c r="A354" s="4">
        <v>353</v>
      </c>
      <c r="B354" s="4" t="s">
        <v>24</v>
      </c>
      <c r="C354" s="9">
        <v>8.7161969999999993</v>
      </c>
      <c r="D354" s="9">
        <v>9.9829109999999996</v>
      </c>
      <c r="E354" s="9">
        <f t="shared" si="40"/>
        <v>1.1453287483061707</v>
      </c>
      <c r="F354" s="4">
        <f>_xlfn.RANK.EQ(E354,$E$2:$E$1001,1)+COUNTIF($E$2:E354,E354)-1</f>
        <v>715</v>
      </c>
      <c r="G354" s="4" t="str">
        <f>IF(F354&lt;=Summary!$B$2,"Front","Back")</f>
        <v>Back</v>
      </c>
      <c r="H354" s="4">
        <v>154</v>
      </c>
      <c r="I354" s="4" t="str">
        <f>IF(H354&lt;=Summary!$B$2,"Front","Back")</f>
        <v>Front</v>
      </c>
      <c r="J354" s="9">
        <f t="shared" si="41"/>
        <v>0</v>
      </c>
      <c r="K354" s="9">
        <f t="shared" si="42"/>
        <v>9.9829109999999996</v>
      </c>
      <c r="L354" s="9">
        <f t="shared" si="43"/>
        <v>8.7161969999999993</v>
      </c>
      <c r="M354" s="9">
        <f t="shared" si="44"/>
        <v>0</v>
      </c>
      <c r="N354" s="9">
        <v>8.566846</v>
      </c>
      <c r="O354" s="9">
        <v>10.132262000000001</v>
      </c>
      <c r="P354" s="9">
        <f t="shared" si="45"/>
        <v>1.1827295599804177</v>
      </c>
      <c r="Q354" s="4">
        <f>_xlfn.RANK.EQ(P354,$P$2:$P$1001,1)+COUNTIF($P$2:P354,P354)-1</f>
        <v>762</v>
      </c>
      <c r="R354" s="4" t="str">
        <f>IF(Q354&lt;=Summary!$B$20,"Front","Back")</f>
        <v>Back</v>
      </c>
      <c r="S354" s="9">
        <f t="shared" si="46"/>
        <v>0</v>
      </c>
      <c r="T354" s="9">
        <f t="shared" si="47"/>
        <v>10.132262000000001</v>
      </c>
    </row>
    <row r="355" spans="1:20" x14ac:dyDescent="0.2">
      <c r="A355" s="4">
        <v>354</v>
      </c>
      <c r="B355" s="4" t="s">
        <v>24</v>
      </c>
      <c r="C355" s="9">
        <v>10.446115000000001</v>
      </c>
      <c r="D355" s="9">
        <v>8.9493100000000005</v>
      </c>
      <c r="E355" s="9">
        <f t="shared" si="40"/>
        <v>0.85671180146877568</v>
      </c>
      <c r="F355" s="4">
        <f>_xlfn.RANK.EQ(E355,$E$2:$E$1001,1)+COUNTIF($E$2:E355,E355)-1</f>
        <v>235</v>
      </c>
      <c r="G355" s="4" t="str">
        <f>IF(F355&lt;=Summary!$B$2,"Front","Back")</f>
        <v>Front</v>
      </c>
      <c r="H355" s="4">
        <v>911</v>
      </c>
      <c r="I355" s="4" t="str">
        <f>IF(H355&lt;=Summary!$B$2,"Front","Back")</f>
        <v>Back</v>
      </c>
      <c r="J355" s="9">
        <f t="shared" si="41"/>
        <v>10.446115000000001</v>
      </c>
      <c r="K355" s="9">
        <f t="shared" si="42"/>
        <v>0</v>
      </c>
      <c r="L355" s="9">
        <f t="shared" si="43"/>
        <v>0</v>
      </c>
      <c r="M355" s="9">
        <f t="shared" si="44"/>
        <v>8.9493100000000005</v>
      </c>
      <c r="N355" s="9">
        <v>10.296764</v>
      </c>
      <c r="O355" s="9">
        <v>9.0986609999999999</v>
      </c>
      <c r="P355" s="9">
        <f t="shared" si="45"/>
        <v>0.88364276388193419</v>
      </c>
      <c r="Q355" s="4">
        <f>_xlfn.RANK.EQ(P355,$P$2:$P$1001,1)+COUNTIF($P$2:P355,P355)-1</f>
        <v>281</v>
      </c>
      <c r="R355" s="4" t="str">
        <f>IF(Q355&lt;=Summary!$B$20,"Front","Back")</f>
        <v>Front</v>
      </c>
      <c r="S355" s="9">
        <f t="shared" si="46"/>
        <v>10.296764</v>
      </c>
      <c r="T355" s="9">
        <f t="shared" si="47"/>
        <v>0</v>
      </c>
    </row>
    <row r="356" spans="1:20" x14ac:dyDescent="0.2">
      <c r="A356" s="4">
        <v>355</v>
      </c>
      <c r="B356" s="4" t="s">
        <v>24</v>
      </c>
      <c r="C356" s="9">
        <v>9.6156059999999997</v>
      </c>
      <c r="D356" s="9">
        <v>9.7008469999999996</v>
      </c>
      <c r="E356" s="9">
        <f t="shared" si="40"/>
        <v>1.0088648598954657</v>
      </c>
      <c r="F356" s="4">
        <f>_xlfn.RANK.EQ(E356,$E$2:$E$1001,1)+COUNTIF($E$2:E356,E356)-1</f>
        <v>518</v>
      </c>
      <c r="G356" s="4" t="str">
        <f>IF(F356&lt;=Summary!$B$2,"Front","Back")</f>
        <v>Back</v>
      </c>
      <c r="H356" s="4">
        <v>734</v>
      </c>
      <c r="I356" s="4" t="str">
        <f>IF(H356&lt;=Summary!$B$2,"Front","Back")</f>
        <v>Back</v>
      </c>
      <c r="J356" s="9">
        <f t="shared" si="41"/>
        <v>0</v>
      </c>
      <c r="K356" s="9">
        <f t="shared" si="42"/>
        <v>9.7008469999999996</v>
      </c>
      <c r="L356" s="9">
        <f t="shared" si="43"/>
        <v>0</v>
      </c>
      <c r="M356" s="9">
        <f t="shared" si="44"/>
        <v>9.7008469999999996</v>
      </c>
      <c r="N356" s="9">
        <v>9.4662550000000003</v>
      </c>
      <c r="O356" s="9">
        <v>9.8501980000000007</v>
      </c>
      <c r="P356" s="9">
        <f t="shared" si="45"/>
        <v>1.0405591229055207</v>
      </c>
      <c r="Q356" s="4">
        <f>_xlfn.RANK.EQ(P356,$P$2:$P$1001,1)+COUNTIF($P$2:P356,P356)-1</f>
        <v>570</v>
      </c>
      <c r="R356" s="4" t="str">
        <f>IF(Q356&lt;=Summary!$B$20,"Front","Back")</f>
        <v>Back</v>
      </c>
      <c r="S356" s="9">
        <f t="shared" si="46"/>
        <v>0</v>
      </c>
      <c r="T356" s="9">
        <f t="shared" si="47"/>
        <v>9.8501980000000007</v>
      </c>
    </row>
    <row r="357" spans="1:20" x14ac:dyDescent="0.2">
      <c r="A357" s="4">
        <v>356</v>
      </c>
      <c r="B357" s="4" t="s">
        <v>24</v>
      </c>
      <c r="C357" s="9">
        <v>11.270481999999999</v>
      </c>
      <c r="D357" s="9">
        <v>9.4608190000000008</v>
      </c>
      <c r="E357" s="9">
        <f t="shared" si="40"/>
        <v>0.83943339779079562</v>
      </c>
      <c r="F357" s="4">
        <f>_xlfn.RANK.EQ(E357,$E$2:$E$1001,1)+COUNTIF($E$2:E357,E357)-1</f>
        <v>202</v>
      </c>
      <c r="G357" s="4" t="str">
        <f>IF(F357&lt;=Summary!$B$2,"Front","Back")</f>
        <v>Front</v>
      </c>
      <c r="H357" s="4">
        <v>256</v>
      </c>
      <c r="I357" s="4" t="str">
        <f>IF(H357&lt;=Summary!$B$2,"Front","Back")</f>
        <v>Front</v>
      </c>
      <c r="J357" s="9">
        <f t="shared" si="41"/>
        <v>11.270481999999999</v>
      </c>
      <c r="K357" s="9">
        <f t="shared" si="42"/>
        <v>0</v>
      </c>
      <c r="L357" s="9">
        <f t="shared" si="43"/>
        <v>11.270481999999999</v>
      </c>
      <c r="M357" s="9">
        <f t="shared" si="44"/>
        <v>0</v>
      </c>
      <c r="N357" s="9">
        <v>11.121131</v>
      </c>
      <c r="O357" s="9">
        <v>9.6101700000000001</v>
      </c>
      <c r="P357" s="9">
        <f t="shared" si="45"/>
        <v>0.86413603076881296</v>
      </c>
      <c r="Q357" s="4">
        <f>_xlfn.RANK.EQ(P357,$P$2:$P$1001,1)+COUNTIF($P$2:P357,P357)-1</f>
        <v>243</v>
      </c>
      <c r="R357" s="4" t="str">
        <f>IF(Q357&lt;=Summary!$B$20,"Front","Back")</f>
        <v>Front</v>
      </c>
      <c r="S357" s="9">
        <f t="shared" si="46"/>
        <v>11.121131</v>
      </c>
      <c r="T357" s="9">
        <f t="shared" si="47"/>
        <v>0</v>
      </c>
    </row>
    <row r="358" spans="1:20" x14ac:dyDescent="0.2">
      <c r="A358" s="4">
        <v>357</v>
      </c>
      <c r="B358" s="4" t="s">
        <v>24</v>
      </c>
      <c r="C358" s="9">
        <v>13.306979</v>
      </c>
      <c r="D358" s="9">
        <v>9.0090330000000005</v>
      </c>
      <c r="E358" s="9">
        <f t="shared" si="40"/>
        <v>0.67701564720287</v>
      </c>
      <c r="F358" s="4">
        <f>_xlfn.RANK.EQ(E358,$E$2:$E$1001,1)+COUNTIF($E$2:E358,E358)-1</f>
        <v>44</v>
      </c>
      <c r="G358" s="4" t="str">
        <f>IF(F358&lt;=Summary!$B$2,"Front","Back")</f>
        <v>Front</v>
      </c>
      <c r="H358" s="4">
        <v>974</v>
      </c>
      <c r="I358" s="4" t="str">
        <f>IF(H358&lt;=Summary!$B$2,"Front","Back")</f>
        <v>Back</v>
      </c>
      <c r="J358" s="9">
        <f t="shared" si="41"/>
        <v>13.306979</v>
      </c>
      <c r="K358" s="9">
        <f t="shared" si="42"/>
        <v>0</v>
      </c>
      <c r="L358" s="9">
        <f t="shared" si="43"/>
        <v>0</v>
      </c>
      <c r="M358" s="9">
        <f t="shared" si="44"/>
        <v>9.0090330000000005</v>
      </c>
      <c r="N358" s="9">
        <v>13.157628000000001</v>
      </c>
      <c r="O358" s="9">
        <v>9.1583839999999999</v>
      </c>
      <c r="P358" s="9">
        <f t="shared" si="45"/>
        <v>0.6960512943518391</v>
      </c>
      <c r="Q358" s="4">
        <f>_xlfn.RANK.EQ(P358,$P$2:$P$1001,1)+COUNTIF($P$2:P358,P358)-1</f>
        <v>54</v>
      </c>
      <c r="R358" s="4" t="str">
        <f>IF(Q358&lt;=Summary!$B$20,"Front","Back")</f>
        <v>Front</v>
      </c>
      <c r="S358" s="9">
        <f t="shared" si="46"/>
        <v>13.157628000000001</v>
      </c>
      <c r="T358" s="9">
        <f t="shared" si="47"/>
        <v>0</v>
      </c>
    </row>
    <row r="359" spans="1:20" x14ac:dyDescent="0.2">
      <c r="A359" s="4">
        <v>358</v>
      </c>
      <c r="B359" s="4" t="s">
        <v>24</v>
      </c>
      <c r="C359" s="9">
        <v>11.01454</v>
      </c>
      <c r="D359" s="9">
        <v>11.610454000000001</v>
      </c>
      <c r="E359" s="9">
        <f t="shared" si="40"/>
        <v>1.0541024863498611</v>
      </c>
      <c r="F359" s="4">
        <f>_xlfn.RANK.EQ(E359,$E$2:$E$1001,1)+COUNTIF($E$2:E359,E359)-1</f>
        <v>584</v>
      </c>
      <c r="G359" s="4" t="str">
        <f>IF(F359&lt;=Summary!$B$2,"Front","Back")</f>
        <v>Back</v>
      </c>
      <c r="H359" s="4">
        <v>990</v>
      </c>
      <c r="I359" s="4" t="str">
        <f>IF(H359&lt;=Summary!$B$2,"Front","Back")</f>
        <v>Back</v>
      </c>
      <c r="J359" s="9">
        <f t="shared" si="41"/>
        <v>0</v>
      </c>
      <c r="K359" s="9">
        <f t="shared" si="42"/>
        <v>11.610454000000001</v>
      </c>
      <c r="L359" s="9">
        <f t="shared" si="43"/>
        <v>0</v>
      </c>
      <c r="M359" s="9">
        <f t="shared" si="44"/>
        <v>11.610454000000001</v>
      </c>
      <c r="N359" s="9">
        <v>10.865189000000001</v>
      </c>
      <c r="O359" s="9">
        <v>11.759805</v>
      </c>
      <c r="P359" s="9">
        <f t="shared" si="45"/>
        <v>1.0823378221952695</v>
      </c>
      <c r="Q359" s="4">
        <f>_xlfn.RANK.EQ(P359,$P$2:$P$1001,1)+COUNTIF($P$2:P359,P359)-1</f>
        <v>635</v>
      </c>
      <c r="R359" s="4" t="str">
        <f>IF(Q359&lt;=Summary!$B$20,"Front","Back")</f>
        <v>Back</v>
      </c>
      <c r="S359" s="9">
        <f t="shared" si="46"/>
        <v>0</v>
      </c>
      <c r="T359" s="9">
        <f t="shared" si="47"/>
        <v>11.759805</v>
      </c>
    </row>
    <row r="360" spans="1:20" x14ac:dyDescent="0.2">
      <c r="A360" s="4">
        <v>359</v>
      </c>
      <c r="B360" s="4" t="s">
        <v>24</v>
      </c>
      <c r="C360" s="9">
        <v>11.184825999999999</v>
      </c>
      <c r="D360" s="9">
        <v>10.748351</v>
      </c>
      <c r="E360" s="9">
        <f t="shared" si="40"/>
        <v>0.96097614750555804</v>
      </c>
      <c r="F360" s="4">
        <f>_xlfn.RANK.EQ(E360,$E$2:$E$1001,1)+COUNTIF($E$2:E360,E360)-1</f>
        <v>420</v>
      </c>
      <c r="G360" s="4" t="str">
        <f>IF(F360&lt;=Summary!$B$2,"Front","Back")</f>
        <v>Front</v>
      </c>
      <c r="H360" s="4">
        <v>24</v>
      </c>
      <c r="I360" s="4" t="str">
        <f>IF(H360&lt;=Summary!$B$2,"Front","Back")</f>
        <v>Front</v>
      </c>
      <c r="J360" s="9">
        <f t="shared" si="41"/>
        <v>11.184825999999999</v>
      </c>
      <c r="K360" s="9">
        <f t="shared" si="42"/>
        <v>0</v>
      </c>
      <c r="L360" s="9">
        <f t="shared" si="43"/>
        <v>11.184825999999999</v>
      </c>
      <c r="M360" s="9">
        <f t="shared" si="44"/>
        <v>0</v>
      </c>
      <c r="N360" s="9">
        <v>11.035475</v>
      </c>
      <c r="O360" s="9">
        <v>10.897702000000001</v>
      </c>
      <c r="P360" s="9">
        <f t="shared" si="45"/>
        <v>0.98751544450963835</v>
      </c>
      <c r="Q360" s="4">
        <f>_xlfn.RANK.EQ(P360,$P$2:$P$1001,1)+COUNTIF($P$2:P360,P360)-1</f>
        <v>464</v>
      </c>
      <c r="R360" s="4" t="str">
        <f>IF(Q360&lt;=Summary!$B$20,"Front","Back")</f>
        <v>Front</v>
      </c>
      <c r="S360" s="9">
        <f t="shared" si="46"/>
        <v>11.035475</v>
      </c>
      <c r="T360" s="9">
        <f t="shared" si="47"/>
        <v>0</v>
      </c>
    </row>
    <row r="361" spans="1:20" x14ac:dyDescent="0.2">
      <c r="A361" s="4">
        <v>360</v>
      </c>
      <c r="B361" s="4" t="s">
        <v>24</v>
      </c>
      <c r="C361" s="9">
        <v>11.285983</v>
      </c>
      <c r="D361" s="9">
        <v>11.364592999999999</v>
      </c>
      <c r="E361" s="9">
        <f t="shared" si="40"/>
        <v>1.0069652771938429</v>
      </c>
      <c r="F361" s="4">
        <f>_xlfn.RANK.EQ(E361,$E$2:$E$1001,1)+COUNTIF($E$2:E361,E361)-1</f>
        <v>512</v>
      </c>
      <c r="G361" s="4" t="str">
        <f>IF(F361&lt;=Summary!$B$2,"Front","Back")</f>
        <v>Back</v>
      </c>
      <c r="H361" s="4">
        <v>577</v>
      </c>
      <c r="I361" s="4" t="str">
        <f>IF(H361&lt;=Summary!$B$2,"Front","Back")</f>
        <v>Back</v>
      </c>
      <c r="J361" s="9">
        <f t="shared" si="41"/>
        <v>0</v>
      </c>
      <c r="K361" s="9">
        <f t="shared" si="42"/>
        <v>11.364592999999999</v>
      </c>
      <c r="L361" s="9">
        <f t="shared" si="43"/>
        <v>0</v>
      </c>
      <c r="M361" s="9">
        <f t="shared" si="44"/>
        <v>11.364592999999999</v>
      </c>
      <c r="N361" s="9">
        <v>11.136632000000001</v>
      </c>
      <c r="O361" s="9">
        <v>11.513944</v>
      </c>
      <c r="P361" s="9">
        <f t="shared" si="45"/>
        <v>1.0338802611058711</v>
      </c>
      <c r="Q361" s="4">
        <f>_xlfn.RANK.EQ(P361,$P$2:$P$1001,1)+COUNTIF($P$2:P361,P361)-1</f>
        <v>556</v>
      </c>
      <c r="R361" s="4" t="str">
        <f>IF(Q361&lt;=Summary!$B$20,"Front","Back")</f>
        <v>Back</v>
      </c>
      <c r="S361" s="9">
        <f t="shared" si="46"/>
        <v>0</v>
      </c>
      <c r="T361" s="9">
        <f t="shared" si="47"/>
        <v>11.513944</v>
      </c>
    </row>
    <row r="362" spans="1:20" x14ac:dyDescent="0.2">
      <c r="A362" s="4">
        <v>361</v>
      </c>
      <c r="B362" s="4" t="s">
        <v>24</v>
      </c>
      <c r="C362" s="9">
        <v>8.5762680000000007</v>
      </c>
      <c r="D362" s="9">
        <v>9.8553200000000007</v>
      </c>
      <c r="E362" s="9">
        <f t="shared" si="40"/>
        <v>1.1491385297194536</v>
      </c>
      <c r="F362" s="4">
        <f>_xlfn.RANK.EQ(E362,$E$2:$E$1001,1)+COUNTIF($E$2:E362,E362)-1</f>
        <v>721</v>
      </c>
      <c r="G362" s="4" t="str">
        <f>IF(F362&lt;=Summary!$B$2,"Front","Back")</f>
        <v>Back</v>
      </c>
      <c r="H362" s="4">
        <v>235</v>
      </c>
      <c r="I362" s="4" t="str">
        <f>IF(H362&lt;=Summary!$B$2,"Front","Back")</f>
        <v>Front</v>
      </c>
      <c r="J362" s="9">
        <f t="shared" si="41"/>
        <v>0</v>
      </c>
      <c r="K362" s="9">
        <f t="shared" si="42"/>
        <v>9.8553200000000007</v>
      </c>
      <c r="L362" s="9">
        <f t="shared" si="43"/>
        <v>8.5762680000000007</v>
      </c>
      <c r="M362" s="9">
        <f t="shared" si="44"/>
        <v>0</v>
      </c>
      <c r="N362" s="9">
        <v>8.4269169999999995</v>
      </c>
      <c r="O362" s="9">
        <v>10.004671</v>
      </c>
      <c r="P362" s="9">
        <f t="shared" si="45"/>
        <v>1.187227903158415</v>
      </c>
      <c r="Q362" s="4">
        <f>_xlfn.RANK.EQ(P362,$P$2:$P$1001,1)+COUNTIF($P$2:P362,P362)-1</f>
        <v>767</v>
      </c>
      <c r="R362" s="4" t="str">
        <f>IF(Q362&lt;=Summary!$B$20,"Front","Back")</f>
        <v>Back</v>
      </c>
      <c r="S362" s="9">
        <f t="shared" si="46"/>
        <v>0</v>
      </c>
      <c r="T362" s="9">
        <f t="shared" si="47"/>
        <v>10.004671</v>
      </c>
    </row>
    <row r="363" spans="1:20" x14ac:dyDescent="0.2">
      <c r="A363" s="4">
        <v>362</v>
      </c>
      <c r="B363" s="4" t="s">
        <v>24</v>
      </c>
      <c r="C363" s="9">
        <v>11.015333999999999</v>
      </c>
      <c r="D363" s="9">
        <v>8.808897</v>
      </c>
      <c r="E363" s="9">
        <f t="shared" si="40"/>
        <v>0.79969404468352934</v>
      </c>
      <c r="F363" s="4">
        <f>_xlfn.RANK.EQ(E363,$E$2:$E$1001,1)+COUNTIF($E$2:E363,E363)-1</f>
        <v>154</v>
      </c>
      <c r="G363" s="4" t="str">
        <f>IF(F363&lt;=Summary!$B$2,"Front","Back")</f>
        <v>Front</v>
      </c>
      <c r="H363" s="4">
        <v>47</v>
      </c>
      <c r="I363" s="4" t="str">
        <f>IF(H363&lt;=Summary!$B$2,"Front","Back")</f>
        <v>Front</v>
      </c>
      <c r="J363" s="9">
        <f t="shared" si="41"/>
        <v>11.015333999999999</v>
      </c>
      <c r="K363" s="9">
        <f t="shared" si="42"/>
        <v>0</v>
      </c>
      <c r="L363" s="9">
        <f t="shared" si="43"/>
        <v>11.015333999999999</v>
      </c>
      <c r="M363" s="9">
        <f t="shared" si="44"/>
        <v>0</v>
      </c>
      <c r="N363" s="9">
        <v>10.865983</v>
      </c>
      <c r="O363" s="9">
        <v>8.9582479999999993</v>
      </c>
      <c r="P363" s="9">
        <f t="shared" si="45"/>
        <v>0.82443051861943828</v>
      </c>
      <c r="Q363" s="4">
        <f>_xlfn.RANK.EQ(P363,$P$2:$P$1001,1)+COUNTIF($P$2:P363,P363)-1</f>
        <v>174</v>
      </c>
      <c r="R363" s="4" t="str">
        <f>IF(Q363&lt;=Summary!$B$20,"Front","Back")</f>
        <v>Front</v>
      </c>
      <c r="S363" s="9">
        <f t="shared" si="46"/>
        <v>10.865983</v>
      </c>
      <c r="T363" s="9">
        <f t="shared" si="47"/>
        <v>0</v>
      </c>
    </row>
    <row r="364" spans="1:20" x14ac:dyDescent="0.2">
      <c r="A364" s="4">
        <v>363</v>
      </c>
      <c r="B364" s="4" t="s">
        <v>24</v>
      </c>
      <c r="C364" s="9">
        <v>11.848812000000001</v>
      </c>
      <c r="D364" s="9">
        <v>9.5409690000000005</v>
      </c>
      <c r="E364" s="9">
        <f t="shared" si="40"/>
        <v>0.80522578972474201</v>
      </c>
      <c r="F364" s="4">
        <f>_xlfn.RANK.EQ(E364,$E$2:$E$1001,1)+COUNTIF($E$2:E364,E364)-1</f>
        <v>160</v>
      </c>
      <c r="G364" s="4" t="str">
        <f>IF(F364&lt;=Summary!$B$2,"Front","Back")</f>
        <v>Front</v>
      </c>
      <c r="H364" s="4">
        <v>730</v>
      </c>
      <c r="I364" s="4" t="str">
        <f>IF(H364&lt;=Summary!$B$2,"Front","Back")</f>
        <v>Back</v>
      </c>
      <c r="J364" s="9">
        <f t="shared" si="41"/>
        <v>11.848812000000001</v>
      </c>
      <c r="K364" s="9">
        <f t="shared" si="42"/>
        <v>0</v>
      </c>
      <c r="L364" s="9">
        <f t="shared" si="43"/>
        <v>0</v>
      </c>
      <c r="M364" s="9">
        <f t="shared" si="44"/>
        <v>9.5409690000000005</v>
      </c>
      <c r="N364" s="9">
        <v>11.699460999999999</v>
      </c>
      <c r="O364" s="9">
        <v>9.6903199999999998</v>
      </c>
      <c r="P364" s="9">
        <f t="shared" si="45"/>
        <v>0.82827063571561121</v>
      </c>
      <c r="Q364" s="4">
        <f>_xlfn.RANK.EQ(P364,$P$2:$P$1001,1)+COUNTIF($P$2:P364,P364)-1</f>
        <v>179</v>
      </c>
      <c r="R364" s="4" t="str">
        <f>IF(Q364&lt;=Summary!$B$20,"Front","Back")</f>
        <v>Front</v>
      </c>
      <c r="S364" s="9">
        <f t="shared" si="46"/>
        <v>11.699460999999999</v>
      </c>
      <c r="T364" s="9">
        <f t="shared" si="47"/>
        <v>0</v>
      </c>
    </row>
    <row r="365" spans="1:20" x14ac:dyDescent="0.2">
      <c r="A365" s="4">
        <v>364</v>
      </c>
      <c r="B365" s="4" t="s">
        <v>24</v>
      </c>
      <c r="C365" s="9">
        <v>10.838994</v>
      </c>
      <c r="D365" s="9">
        <v>9.7065760000000001</v>
      </c>
      <c r="E365" s="9">
        <f t="shared" si="40"/>
        <v>0.89552369897058715</v>
      </c>
      <c r="F365" s="4">
        <f>_xlfn.RANK.EQ(E365,$E$2:$E$1001,1)+COUNTIF($E$2:E365,E365)-1</f>
        <v>295</v>
      </c>
      <c r="G365" s="4" t="str">
        <f>IF(F365&lt;=Summary!$B$2,"Front","Back")</f>
        <v>Front</v>
      </c>
      <c r="H365" s="4">
        <v>686</v>
      </c>
      <c r="I365" s="4" t="str">
        <f>IF(H365&lt;=Summary!$B$2,"Front","Back")</f>
        <v>Back</v>
      </c>
      <c r="J365" s="9">
        <f t="shared" si="41"/>
        <v>10.838994</v>
      </c>
      <c r="K365" s="9">
        <f t="shared" si="42"/>
        <v>0</v>
      </c>
      <c r="L365" s="9">
        <f t="shared" si="43"/>
        <v>0</v>
      </c>
      <c r="M365" s="9">
        <f t="shared" si="44"/>
        <v>9.7065760000000001</v>
      </c>
      <c r="N365" s="9">
        <v>10.689643</v>
      </c>
      <c r="O365" s="9">
        <v>9.8559269999999994</v>
      </c>
      <c r="P365" s="9">
        <f t="shared" si="45"/>
        <v>0.92200712409198315</v>
      </c>
      <c r="Q365" s="4">
        <f>_xlfn.RANK.EQ(P365,$P$2:$P$1001,1)+COUNTIF($P$2:P365,P365)-1</f>
        <v>341</v>
      </c>
      <c r="R365" s="4" t="str">
        <f>IF(Q365&lt;=Summary!$B$20,"Front","Back")</f>
        <v>Front</v>
      </c>
      <c r="S365" s="9">
        <f t="shared" si="46"/>
        <v>10.689643</v>
      </c>
      <c r="T365" s="9">
        <f t="shared" si="47"/>
        <v>0</v>
      </c>
    </row>
    <row r="366" spans="1:20" x14ac:dyDescent="0.2">
      <c r="A366" s="4">
        <v>365</v>
      </c>
      <c r="B366" s="4" t="s">
        <v>24</v>
      </c>
      <c r="C366" s="9">
        <v>10.025183</v>
      </c>
      <c r="D366" s="9">
        <v>8.5447819999999997</v>
      </c>
      <c r="E366" s="9">
        <f t="shared" si="40"/>
        <v>0.85233177289631512</v>
      </c>
      <c r="F366" s="4">
        <f>_xlfn.RANK.EQ(E366,$E$2:$E$1001,1)+COUNTIF($E$2:E366,E366)-1</f>
        <v>226</v>
      </c>
      <c r="G366" s="4" t="str">
        <f>IF(F366&lt;=Summary!$B$2,"Front","Back")</f>
        <v>Front</v>
      </c>
      <c r="H366" s="4">
        <v>431</v>
      </c>
      <c r="I366" s="4" t="str">
        <f>IF(H366&lt;=Summary!$B$2,"Front","Back")</f>
        <v>Front</v>
      </c>
      <c r="J366" s="9">
        <f t="shared" si="41"/>
        <v>10.025183</v>
      </c>
      <c r="K366" s="9">
        <f t="shared" si="42"/>
        <v>0</v>
      </c>
      <c r="L366" s="9">
        <f t="shared" si="43"/>
        <v>10.025183</v>
      </c>
      <c r="M366" s="9">
        <f t="shared" si="44"/>
        <v>0</v>
      </c>
      <c r="N366" s="9">
        <v>9.8758320000000008</v>
      </c>
      <c r="O366" s="9">
        <v>8.6941330000000008</v>
      </c>
      <c r="P366" s="9">
        <f t="shared" si="45"/>
        <v>0.8803443598473526</v>
      </c>
      <c r="Q366" s="4">
        <f>_xlfn.RANK.EQ(P366,$P$2:$P$1001,1)+COUNTIF($P$2:P366,P366)-1</f>
        <v>271</v>
      </c>
      <c r="R366" s="4" t="str">
        <f>IF(Q366&lt;=Summary!$B$20,"Front","Back")</f>
        <v>Front</v>
      </c>
      <c r="S366" s="9">
        <f t="shared" si="46"/>
        <v>9.8758320000000008</v>
      </c>
      <c r="T366" s="9">
        <f t="shared" si="47"/>
        <v>0</v>
      </c>
    </row>
    <row r="367" spans="1:20" x14ac:dyDescent="0.2">
      <c r="A367" s="4">
        <v>366</v>
      </c>
      <c r="B367" s="4" t="s">
        <v>24</v>
      </c>
      <c r="C367" s="9">
        <v>11.12434</v>
      </c>
      <c r="D367" s="9">
        <v>7.0828249999999997</v>
      </c>
      <c r="E367" s="9">
        <f t="shared" si="40"/>
        <v>0.63669619950486944</v>
      </c>
      <c r="F367" s="4">
        <f>_xlfn.RANK.EQ(E367,$E$2:$E$1001,1)+COUNTIF($E$2:E367,E367)-1</f>
        <v>31</v>
      </c>
      <c r="G367" s="4" t="str">
        <f>IF(F367&lt;=Summary!$B$2,"Front","Back")</f>
        <v>Front</v>
      </c>
      <c r="H367" s="4">
        <v>1</v>
      </c>
      <c r="I367" s="4" t="str">
        <f>IF(H367&lt;=Summary!$B$2,"Front","Back")</f>
        <v>Front</v>
      </c>
      <c r="J367" s="9">
        <f t="shared" si="41"/>
        <v>11.12434</v>
      </c>
      <c r="K367" s="9">
        <f t="shared" si="42"/>
        <v>0</v>
      </c>
      <c r="L367" s="9">
        <f t="shared" si="43"/>
        <v>11.12434</v>
      </c>
      <c r="M367" s="9">
        <f t="shared" si="44"/>
        <v>0</v>
      </c>
      <c r="N367" s="9">
        <v>10.974989000000001</v>
      </c>
      <c r="O367" s="9">
        <v>7.2321759999999999</v>
      </c>
      <c r="P367" s="9">
        <f t="shared" si="45"/>
        <v>0.65896886092550977</v>
      </c>
      <c r="Q367" s="4">
        <f>_xlfn.RANK.EQ(P367,$P$2:$P$1001,1)+COUNTIF($P$2:P367,P367)-1</f>
        <v>36</v>
      </c>
      <c r="R367" s="4" t="str">
        <f>IF(Q367&lt;=Summary!$B$20,"Front","Back")</f>
        <v>Front</v>
      </c>
      <c r="S367" s="9">
        <f t="shared" si="46"/>
        <v>10.974989000000001</v>
      </c>
      <c r="T367" s="9">
        <f t="shared" si="47"/>
        <v>0</v>
      </c>
    </row>
    <row r="368" spans="1:20" x14ac:dyDescent="0.2">
      <c r="A368" s="4">
        <v>367</v>
      </c>
      <c r="B368" s="4" t="s">
        <v>24</v>
      </c>
      <c r="C368" s="9">
        <v>8.2203250000000008</v>
      </c>
      <c r="D368" s="9">
        <v>9.6669409999999996</v>
      </c>
      <c r="E368" s="9">
        <f t="shared" si="40"/>
        <v>1.1759803900697354</v>
      </c>
      <c r="F368" s="4">
        <f>_xlfn.RANK.EQ(E368,$E$2:$E$1001,1)+COUNTIF($E$2:E368,E368)-1</f>
        <v>756</v>
      </c>
      <c r="G368" s="4" t="str">
        <f>IF(F368&lt;=Summary!$B$2,"Front","Back")</f>
        <v>Back</v>
      </c>
      <c r="H368" s="4">
        <v>671</v>
      </c>
      <c r="I368" s="4" t="str">
        <f>IF(H368&lt;=Summary!$B$2,"Front","Back")</f>
        <v>Back</v>
      </c>
      <c r="J368" s="9">
        <f t="shared" si="41"/>
        <v>0</v>
      </c>
      <c r="K368" s="9">
        <f t="shared" si="42"/>
        <v>9.6669409999999996</v>
      </c>
      <c r="L368" s="9">
        <f t="shared" si="43"/>
        <v>0</v>
      </c>
      <c r="M368" s="9">
        <f t="shared" si="44"/>
        <v>9.6669409999999996</v>
      </c>
      <c r="N368" s="9">
        <v>8.0709739999999996</v>
      </c>
      <c r="O368" s="9">
        <v>9.8162920000000007</v>
      </c>
      <c r="P368" s="9">
        <f t="shared" si="45"/>
        <v>1.2162462671791534</v>
      </c>
      <c r="Q368" s="4">
        <f>_xlfn.RANK.EQ(P368,$P$2:$P$1001,1)+COUNTIF($P$2:P368,P368)-1</f>
        <v>810</v>
      </c>
      <c r="R368" s="4" t="str">
        <f>IF(Q368&lt;=Summary!$B$20,"Front","Back")</f>
        <v>Back</v>
      </c>
      <c r="S368" s="9">
        <f t="shared" si="46"/>
        <v>0</v>
      </c>
      <c r="T368" s="9">
        <f t="shared" si="47"/>
        <v>9.8162920000000007</v>
      </c>
    </row>
    <row r="369" spans="1:20" x14ac:dyDescent="0.2">
      <c r="A369" s="4">
        <v>368</v>
      </c>
      <c r="B369" s="4" t="s">
        <v>24</v>
      </c>
      <c r="C369" s="9">
        <v>9.7556150000000006</v>
      </c>
      <c r="D369" s="9">
        <v>14.308609000000001</v>
      </c>
      <c r="E369" s="9">
        <f t="shared" si="40"/>
        <v>1.4667049693945486</v>
      </c>
      <c r="F369" s="4">
        <f>_xlfn.RANK.EQ(E369,$E$2:$E$1001,1)+COUNTIF($E$2:E369,E369)-1</f>
        <v>954</v>
      </c>
      <c r="G369" s="4" t="str">
        <f>IF(F369&lt;=Summary!$B$2,"Front","Back")</f>
        <v>Back</v>
      </c>
      <c r="H369" s="4">
        <v>771</v>
      </c>
      <c r="I369" s="4" t="str">
        <f>IF(H369&lt;=Summary!$B$2,"Front","Back")</f>
        <v>Back</v>
      </c>
      <c r="J369" s="9">
        <f t="shared" si="41"/>
        <v>0</v>
      </c>
      <c r="K369" s="9">
        <f t="shared" si="42"/>
        <v>14.308609000000001</v>
      </c>
      <c r="L369" s="9">
        <f t="shared" si="43"/>
        <v>0</v>
      </c>
      <c r="M369" s="9">
        <f t="shared" si="44"/>
        <v>14.308609000000001</v>
      </c>
      <c r="N369" s="9">
        <v>9.6062639999999995</v>
      </c>
      <c r="O369" s="9">
        <v>14.45796</v>
      </c>
      <c r="P369" s="9">
        <f t="shared" si="45"/>
        <v>1.505055451318015</v>
      </c>
      <c r="Q369" s="4">
        <f>_xlfn.RANK.EQ(P369,$P$2:$P$1001,1)+COUNTIF($P$2:P369,P369)-1</f>
        <v>962</v>
      </c>
      <c r="R369" s="4" t="str">
        <f>IF(Q369&lt;=Summary!$B$20,"Front","Back")</f>
        <v>Back</v>
      </c>
      <c r="S369" s="9">
        <f t="shared" si="46"/>
        <v>0</v>
      </c>
      <c r="T369" s="9">
        <f t="shared" si="47"/>
        <v>14.45796</v>
      </c>
    </row>
    <row r="370" spans="1:20" x14ac:dyDescent="0.2">
      <c r="A370" s="4">
        <v>369</v>
      </c>
      <c r="B370" s="4" t="s">
        <v>24</v>
      </c>
      <c r="C370" s="9">
        <v>9.4361080000000008</v>
      </c>
      <c r="D370" s="9">
        <v>10.710725999999999</v>
      </c>
      <c r="E370" s="9">
        <f t="shared" si="40"/>
        <v>1.1350787846006001</v>
      </c>
      <c r="F370" s="4">
        <f>_xlfn.RANK.EQ(E370,$E$2:$E$1001,1)+COUNTIF($E$2:E370,E370)-1</f>
        <v>698</v>
      </c>
      <c r="G370" s="4" t="str">
        <f>IF(F370&lt;=Summary!$B$2,"Front","Back")</f>
        <v>Back</v>
      </c>
      <c r="H370" s="4">
        <v>547</v>
      </c>
      <c r="I370" s="4" t="str">
        <f>IF(H370&lt;=Summary!$B$2,"Front","Back")</f>
        <v>Back</v>
      </c>
      <c r="J370" s="9">
        <f t="shared" si="41"/>
        <v>0</v>
      </c>
      <c r="K370" s="9">
        <f t="shared" si="42"/>
        <v>10.710725999999999</v>
      </c>
      <c r="L370" s="9">
        <f t="shared" si="43"/>
        <v>0</v>
      </c>
      <c r="M370" s="9">
        <f t="shared" si="44"/>
        <v>10.710725999999999</v>
      </c>
      <c r="N370" s="9">
        <v>9.2867569999999997</v>
      </c>
      <c r="O370" s="9">
        <v>10.860077</v>
      </c>
      <c r="P370" s="9">
        <f t="shared" si="45"/>
        <v>1.1694154374880275</v>
      </c>
      <c r="Q370" s="4">
        <f>_xlfn.RANK.EQ(P370,$P$2:$P$1001,1)+COUNTIF($P$2:P370,P370)-1</f>
        <v>743</v>
      </c>
      <c r="R370" s="4" t="str">
        <f>IF(Q370&lt;=Summary!$B$20,"Front","Back")</f>
        <v>Back</v>
      </c>
      <c r="S370" s="9">
        <f t="shared" si="46"/>
        <v>0</v>
      </c>
      <c r="T370" s="9">
        <f t="shared" si="47"/>
        <v>10.860077</v>
      </c>
    </row>
    <row r="371" spans="1:20" x14ac:dyDescent="0.2">
      <c r="A371" s="4">
        <v>370</v>
      </c>
      <c r="B371" s="4" t="s">
        <v>24</v>
      </c>
      <c r="C371" s="9">
        <v>11.066525</v>
      </c>
      <c r="D371" s="9">
        <v>13.121949000000001</v>
      </c>
      <c r="E371" s="9">
        <f t="shared" si="40"/>
        <v>1.1857334619494377</v>
      </c>
      <c r="F371" s="4">
        <f>_xlfn.RANK.EQ(E371,$E$2:$E$1001,1)+COUNTIF($E$2:E371,E371)-1</f>
        <v>773</v>
      </c>
      <c r="G371" s="4" t="str">
        <f>IF(F371&lt;=Summary!$B$2,"Front","Back")</f>
        <v>Back</v>
      </c>
      <c r="H371" s="4">
        <v>426</v>
      </c>
      <c r="I371" s="4" t="str">
        <f>IF(H371&lt;=Summary!$B$2,"Front","Back")</f>
        <v>Front</v>
      </c>
      <c r="J371" s="9">
        <f t="shared" si="41"/>
        <v>0</v>
      </c>
      <c r="K371" s="9">
        <f t="shared" si="42"/>
        <v>13.121949000000001</v>
      </c>
      <c r="L371" s="9">
        <f t="shared" si="43"/>
        <v>11.066525</v>
      </c>
      <c r="M371" s="9">
        <f t="shared" si="44"/>
        <v>0</v>
      </c>
      <c r="N371" s="9">
        <v>10.917173999999999</v>
      </c>
      <c r="O371" s="9">
        <v>13.2713</v>
      </c>
      <c r="P371" s="9">
        <f t="shared" si="45"/>
        <v>1.2156351084996906</v>
      </c>
      <c r="Q371" s="4">
        <f>_xlfn.RANK.EQ(P371,$P$2:$P$1001,1)+COUNTIF($P$2:P371,P371)-1</f>
        <v>809</v>
      </c>
      <c r="R371" s="4" t="str">
        <f>IF(Q371&lt;=Summary!$B$20,"Front","Back")</f>
        <v>Back</v>
      </c>
      <c r="S371" s="9">
        <f t="shared" si="46"/>
        <v>0</v>
      </c>
      <c r="T371" s="9">
        <f t="shared" si="47"/>
        <v>13.2713</v>
      </c>
    </row>
    <row r="372" spans="1:20" x14ac:dyDescent="0.2">
      <c r="A372" s="4">
        <v>371</v>
      </c>
      <c r="B372" s="4" t="s">
        <v>24</v>
      </c>
      <c r="C372" s="9">
        <v>9.0550420000000003</v>
      </c>
      <c r="D372" s="9">
        <v>9.1027640000000005</v>
      </c>
      <c r="E372" s="9">
        <f t="shared" si="40"/>
        <v>1.0052702129929381</v>
      </c>
      <c r="F372" s="4">
        <f>_xlfn.RANK.EQ(E372,$E$2:$E$1001,1)+COUNTIF($E$2:E372,E372)-1</f>
        <v>510</v>
      </c>
      <c r="G372" s="4" t="str">
        <f>IF(F372&lt;=Summary!$B$2,"Front","Back")</f>
        <v>Back</v>
      </c>
      <c r="H372" s="4">
        <v>798</v>
      </c>
      <c r="I372" s="4" t="str">
        <f>IF(H372&lt;=Summary!$B$2,"Front","Back")</f>
        <v>Back</v>
      </c>
      <c r="J372" s="9">
        <f t="shared" si="41"/>
        <v>0</v>
      </c>
      <c r="K372" s="9">
        <f t="shared" si="42"/>
        <v>9.1027640000000005</v>
      </c>
      <c r="L372" s="9">
        <f t="shared" si="43"/>
        <v>0</v>
      </c>
      <c r="M372" s="9">
        <f t="shared" si="44"/>
        <v>9.1027640000000005</v>
      </c>
      <c r="N372" s="9">
        <v>8.9056909999999991</v>
      </c>
      <c r="O372" s="9">
        <v>9.2521149999999999</v>
      </c>
      <c r="P372" s="9">
        <f t="shared" si="45"/>
        <v>1.0388991713276376</v>
      </c>
      <c r="Q372" s="4">
        <f>_xlfn.RANK.EQ(P372,$P$2:$P$1001,1)+COUNTIF($P$2:P372,P372)-1</f>
        <v>565</v>
      </c>
      <c r="R372" s="4" t="str">
        <f>IF(Q372&lt;=Summary!$B$20,"Front","Back")</f>
        <v>Back</v>
      </c>
      <c r="S372" s="9">
        <f t="shared" si="46"/>
        <v>0</v>
      </c>
      <c r="T372" s="9">
        <f t="shared" si="47"/>
        <v>9.2521149999999999</v>
      </c>
    </row>
    <row r="373" spans="1:20" x14ac:dyDescent="0.2">
      <c r="A373" s="4">
        <v>372</v>
      </c>
      <c r="B373" s="4" t="s">
        <v>24</v>
      </c>
      <c r="C373" s="9">
        <v>10.503235</v>
      </c>
      <c r="D373" s="9">
        <v>10.321266</v>
      </c>
      <c r="E373" s="9">
        <f t="shared" si="40"/>
        <v>0.98267495681092532</v>
      </c>
      <c r="F373" s="4">
        <f>_xlfn.RANK.EQ(E373,$E$2:$E$1001,1)+COUNTIF($E$2:E373,E373)-1</f>
        <v>472</v>
      </c>
      <c r="G373" s="4" t="str">
        <f>IF(F373&lt;=Summary!$B$2,"Front","Back")</f>
        <v>Front</v>
      </c>
      <c r="H373" s="4">
        <v>502</v>
      </c>
      <c r="I373" s="4" t="str">
        <f>IF(H373&lt;=Summary!$B$2,"Front","Back")</f>
        <v>Back</v>
      </c>
      <c r="J373" s="9">
        <f t="shared" si="41"/>
        <v>10.503235</v>
      </c>
      <c r="K373" s="9">
        <f t="shared" si="42"/>
        <v>0</v>
      </c>
      <c r="L373" s="9">
        <f t="shared" si="43"/>
        <v>0</v>
      </c>
      <c r="M373" s="9">
        <f t="shared" si="44"/>
        <v>10.321266</v>
      </c>
      <c r="N373" s="9">
        <v>10.353884000000001</v>
      </c>
      <c r="O373" s="9">
        <v>10.470617000000001</v>
      </c>
      <c r="P373" s="9">
        <f t="shared" si="45"/>
        <v>1.0112743198590983</v>
      </c>
      <c r="Q373" s="4">
        <f>_xlfn.RANK.EQ(P373,$P$2:$P$1001,1)+COUNTIF($P$2:P373,P373)-1</f>
        <v>515</v>
      </c>
      <c r="R373" s="4" t="str">
        <f>IF(Q373&lt;=Summary!$B$20,"Front","Back")</f>
        <v>Back</v>
      </c>
      <c r="S373" s="9">
        <f t="shared" si="46"/>
        <v>0</v>
      </c>
      <c r="T373" s="9">
        <f t="shared" si="47"/>
        <v>10.470617000000001</v>
      </c>
    </row>
    <row r="374" spans="1:20" x14ac:dyDescent="0.2">
      <c r="A374" s="4">
        <v>373</v>
      </c>
      <c r="B374" s="4" t="s">
        <v>24</v>
      </c>
      <c r="C374" s="9">
        <v>8.2941959999999995</v>
      </c>
      <c r="D374" s="9">
        <v>9.6061639999999997</v>
      </c>
      <c r="E374" s="9">
        <f t="shared" si="40"/>
        <v>1.1581790447199465</v>
      </c>
      <c r="F374" s="4">
        <f>_xlfn.RANK.EQ(E374,$E$2:$E$1001,1)+COUNTIF($E$2:E374,E374)-1</f>
        <v>731</v>
      </c>
      <c r="G374" s="4" t="str">
        <f>IF(F374&lt;=Summary!$B$2,"Front","Back")</f>
        <v>Back</v>
      </c>
      <c r="H374" s="4">
        <v>682</v>
      </c>
      <c r="I374" s="4" t="str">
        <f>IF(H374&lt;=Summary!$B$2,"Front","Back")</f>
        <v>Back</v>
      </c>
      <c r="J374" s="9">
        <f t="shared" si="41"/>
        <v>0</v>
      </c>
      <c r="K374" s="9">
        <f t="shared" si="42"/>
        <v>9.6061639999999997</v>
      </c>
      <c r="L374" s="9">
        <f t="shared" si="43"/>
        <v>0</v>
      </c>
      <c r="M374" s="9">
        <f t="shared" si="44"/>
        <v>9.6061639999999997</v>
      </c>
      <c r="N374" s="9">
        <v>8.1448450000000001</v>
      </c>
      <c r="O374" s="9">
        <v>9.7555150000000008</v>
      </c>
      <c r="P374" s="9">
        <f t="shared" si="45"/>
        <v>1.1977533028559784</v>
      </c>
      <c r="Q374" s="4">
        <f>_xlfn.RANK.EQ(P374,$P$2:$P$1001,1)+COUNTIF($P$2:P374,P374)-1</f>
        <v>780</v>
      </c>
      <c r="R374" s="4" t="str">
        <f>IF(Q374&lt;=Summary!$B$20,"Front","Back")</f>
        <v>Back</v>
      </c>
      <c r="S374" s="9">
        <f t="shared" si="46"/>
        <v>0</v>
      </c>
      <c r="T374" s="9">
        <f t="shared" si="47"/>
        <v>9.7555150000000008</v>
      </c>
    </row>
    <row r="375" spans="1:20" x14ac:dyDescent="0.2">
      <c r="A375" s="4">
        <v>374</v>
      </c>
      <c r="B375" s="4" t="s">
        <v>24</v>
      </c>
      <c r="C375" s="9">
        <v>9.6775669999999998</v>
      </c>
      <c r="D375" s="9">
        <v>11.191704</v>
      </c>
      <c r="E375" s="9">
        <f t="shared" si="40"/>
        <v>1.1564584362991235</v>
      </c>
      <c r="F375" s="4">
        <f>_xlfn.RANK.EQ(E375,$E$2:$E$1001,1)+COUNTIF($E$2:E375,E375)-1</f>
        <v>729</v>
      </c>
      <c r="G375" s="4" t="str">
        <f>IF(F375&lt;=Summary!$B$2,"Front","Back")</f>
        <v>Back</v>
      </c>
      <c r="H375" s="4">
        <v>119</v>
      </c>
      <c r="I375" s="4" t="str">
        <f>IF(H375&lt;=Summary!$B$2,"Front","Back")</f>
        <v>Front</v>
      </c>
      <c r="J375" s="9">
        <f t="shared" si="41"/>
        <v>0</v>
      </c>
      <c r="K375" s="9">
        <f t="shared" si="42"/>
        <v>11.191704</v>
      </c>
      <c r="L375" s="9">
        <f t="shared" si="43"/>
        <v>9.6775669999999998</v>
      </c>
      <c r="M375" s="9">
        <f t="shared" si="44"/>
        <v>0</v>
      </c>
      <c r="N375" s="9">
        <v>9.5282160000000005</v>
      </c>
      <c r="O375" s="9">
        <v>11.341055000000001</v>
      </c>
      <c r="P375" s="9">
        <f t="shared" si="45"/>
        <v>1.190260065472907</v>
      </c>
      <c r="Q375" s="4">
        <f>_xlfn.RANK.EQ(P375,$P$2:$P$1001,1)+COUNTIF($P$2:P375,P375)-1</f>
        <v>775</v>
      </c>
      <c r="R375" s="4" t="str">
        <f>IF(Q375&lt;=Summary!$B$20,"Front","Back")</f>
        <v>Back</v>
      </c>
      <c r="S375" s="9">
        <f t="shared" si="46"/>
        <v>0</v>
      </c>
      <c r="T375" s="9">
        <f t="shared" si="47"/>
        <v>11.341055000000001</v>
      </c>
    </row>
    <row r="376" spans="1:20" x14ac:dyDescent="0.2">
      <c r="A376" s="4">
        <v>375</v>
      </c>
      <c r="B376" s="4" t="s">
        <v>24</v>
      </c>
      <c r="C376" s="9">
        <v>10.496898</v>
      </c>
      <c r="D376" s="9">
        <v>7.3170549999999999</v>
      </c>
      <c r="E376" s="9">
        <f t="shared" si="40"/>
        <v>0.69706831484882481</v>
      </c>
      <c r="F376" s="4">
        <f>_xlfn.RANK.EQ(E376,$E$2:$E$1001,1)+COUNTIF($E$2:E376,E376)-1</f>
        <v>55</v>
      </c>
      <c r="G376" s="4" t="str">
        <f>IF(F376&lt;=Summary!$B$2,"Front","Back")</f>
        <v>Front</v>
      </c>
      <c r="H376" s="4">
        <v>22</v>
      </c>
      <c r="I376" s="4" t="str">
        <f>IF(H376&lt;=Summary!$B$2,"Front","Back")</f>
        <v>Front</v>
      </c>
      <c r="J376" s="9">
        <f t="shared" si="41"/>
        <v>10.496898</v>
      </c>
      <c r="K376" s="9">
        <f t="shared" si="42"/>
        <v>0</v>
      </c>
      <c r="L376" s="9">
        <f t="shared" si="43"/>
        <v>10.496898</v>
      </c>
      <c r="M376" s="9">
        <f t="shared" si="44"/>
        <v>0</v>
      </c>
      <c r="N376" s="9">
        <v>10.347547</v>
      </c>
      <c r="O376" s="9">
        <v>7.4664060000000001</v>
      </c>
      <c r="P376" s="9">
        <f t="shared" si="45"/>
        <v>0.72156289795059636</v>
      </c>
      <c r="Q376" s="4">
        <f>_xlfn.RANK.EQ(P376,$P$2:$P$1001,1)+COUNTIF($P$2:P376,P376)-1</f>
        <v>72</v>
      </c>
      <c r="R376" s="4" t="str">
        <f>IF(Q376&lt;=Summary!$B$20,"Front","Back")</f>
        <v>Front</v>
      </c>
      <c r="S376" s="9">
        <f t="shared" si="46"/>
        <v>10.347547</v>
      </c>
      <c r="T376" s="9">
        <f t="shared" si="47"/>
        <v>0</v>
      </c>
    </row>
    <row r="377" spans="1:20" x14ac:dyDescent="0.2">
      <c r="A377" s="4">
        <v>376</v>
      </c>
      <c r="B377" s="4" t="s">
        <v>24</v>
      </c>
      <c r="C377" s="9">
        <v>13.207941999999999</v>
      </c>
      <c r="D377" s="9">
        <v>11.416833</v>
      </c>
      <c r="E377" s="9">
        <f t="shared" si="40"/>
        <v>0.86439151534735703</v>
      </c>
      <c r="F377" s="4">
        <f>_xlfn.RANK.EQ(E377,$E$2:$E$1001,1)+COUNTIF($E$2:E377,E377)-1</f>
        <v>243</v>
      </c>
      <c r="G377" s="4" t="str">
        <f>IF(F377&lt;=Summary!$B$2,"Front","Back")</f>
        <v>Front</v>
      </c>
      <c r="H377" s="4">
        <v>23</v>
      </c>
      <c r="I377" s="4" t="str">
        <f>IF(H377&lt;=Summary!$B$2,"Front","Back")</f>
        <v>Front</v>
      </c>
      <c r="J377" s="9">
        <f t="shared" si="41"/>
        <v>13.207941999999999</v>
      </c>
      <c r="K377" s="9">
        <f t="shared" si="42"/>
        <v>0</v>
      </c>
      <c r="L377" s="9">
        <f t="shared" si="43"/>
        <v>13.207941999999999</v>
      </c>
      <c r="M377" s="9">
        <f t="shared" si="44"/>
        <v>0</v>
      </c>
      <c r="N377" s="9">
        <v>13.058591</v>
      </c>
      <c r="O377" s="9">
        <v>11.566184</v>
      </c>
      <c r="P377" s="9">
        <f t="shared" si="45"/>
        <v>0.88571454607928224</v>
      </c>
      <c r="Q377" s="4">
        <f>_xlfn.RANK.EQ(P377,$P$2:$P$1001,1)+COUNTIF($P$2:P377,P377)-1</f>
        <v>285</v>
      </c>
      <c r="R377" s="4" t="str">
        <f>IF(Q377&lt;=Summary!$B$20,"Front","Back")</f>
        <v>Front</v>
      </c>
      <c r="S377" s="9">
        <f t="shared" si="46"/>
        <v>13.058591</v>
      </c>
      <c r="T377" s="9">
        <f t="shared" si="47"/>
        <v>0</v>
      </c>
    </row>
    <row r="378" spans="1:20" x14ac:dyDescent="0.2">
      <c r="A378" s="4">
        <v>377</v>
      </c>
      <c r="B378" s="4" t="s">
        <v>24</v>
      </c>
      <c r="C378" s="9">
        <v>11.563435999999999</v>
      </c>
      <c r="D378" s="9">
        <v>12.590933</v>
      </c>
      <c r="E378" s="9">
        <f t="shared" si="40"/>
        <v>1.0888574122778039</v>
      </c>
      <c r="F378" s="4">
        <f>_xlfn.RANK.EQ(E378,$E$2:$E$1001,1)+COUNTIF($E$2:E378,E378)-1</f>
        <v>632</v>
      </c>
      <c r="G378" s="4" t="str">
        <f>IF(F378&lt;=Summary!$B$2,"Front","Back")</f>
        <v>Back</v>
      </c>
      <c r="H378" s="4">
        <v>454</v>
      </c>
      <c r="I378" s="4" t="str">
        <f>IF(H378&lt;=Summary!$B$2,"Front","Back")</f>
        <v>Front</v>
      </c>
      <c r="J378" s="9">
        <f t="shared" si="41"/>
        <v>0</v>
      </c>
      <c r="K378" s="9">
        <f t="shared" si="42"/>
        <v>12.590933</v>
      </c>
      <c r="L378" s="9">
        <f t="shared" si="43"/>
        <v>11.563435999999999</v>
      </c>
      <c r="M378" s="9">
        <f t="shared" si="44"/>
        <v>0</v>
      </c>
      <c r="N378" s="9">
        <v>11.414085</v>
      </c>
      <c r="O378" s="9">
        <v>12.740284000000001</v>
      </c>
      <c r="P378" s="9">
        <f t="shared" si="45"/>
        <v>1.1161896901941768</v>
      </c>
      <c r="Q378" s="4">
        <f>_xlfn.RANK.EQ(P378,$P$2:$P$1001,1)+COUNTIF($P$2:P378,P378)-1</f>
        <v>678</v>
      </c>
      <c r="R378" s="4" t="str">
        <f>IF(Q378&lt;=Summary!$B$20,"Front","Back")</f>
        <v>Back</v>
      </c>
      <c r="S378" s="9">
        <f t="shared" si="46"/>
        <v>0</v>
      </c>
      <c r="T378" s="9">
        <f t="shared" si="47"/>
        <v>12.740284000000001</v>
      </c>
    </row>
    <row r="379" spans="1:20" x14ac:dyDescent="0.2">
      <c r="A379" s="4">
        <v>378</v>
      </c>
      <c r="B379" s="4" t="s">
        <v>24</v>
      </c>
      <c r="C379" s="9">
        <v>10.301151000000001</v>
      </c>
      <c r="D379" s="9">
        <v>11.647487</v>
      </c>
      <c r="E379" s="9">
        <f t="shared" si="40"/>
        <v>1.1306976278670218</v>
      </c>
      <c r="F379" s="4">
        <f>_xlfn.RANK.EQ(E379,$E$2:$E$1001,1)+COUNTIF($E$2:E379,E379)-1</f>
        <v>689</v>
      </c>
      <c r="G379" s="4" t="str">
        <f>IF(F379&lt;=Summary!$B$2,"Front","Back")</f>
        <v>Back</v>
      </c>
      <c r="H379" s="4">
        <v>822</v>
      </c>
      <c r="I379" s="4" t="str">
        <f>IF(H379&lt;=Summary!$B$2,"Front","Back")</f>
        <v>Back</v>
      </c>
      <c r="J379" s="9">
        <f t="shared" si="41"/>
        <v>0</v>
      </c>
      <c r="K379" s="9">
        <f t="shared" si="42"/>
        <v>11.647487</v>
      </c>
      <c r="L379" s="9">
        <f t="shared" si="43"/>
        <v>0</v>
      </c>
      <c r="M379" s="9">
        <f t="shared" si="44"/>
        <v>11.647487</v>
      </c>
      <c r="N379" s="9">
        <v>10.1518</v>
      </c>
      <c r="O379" s="9">
        <v>11.796837999999999</v>
      </c>
      <c r="P379" s="9">
        <f t="shared" si="45"/>
        <v>1.162043972497488</v>
      </c>
      <c r="Q379" s="4">
        <f>_xlfn.RANK.EQ(P379,$P$2:$P$1001,1)+COUNTIF($P$2:P379,P379)-1</f>
        <v>734</v>
      </c>
      <c r="R379" s="4" t="str">
        <f>IF(Q379&lt;=Summary!$B$20,"Front","Back")</f>
        <v>Back</v>
      </c>
      <c r="S379" s="9">
        <f t="shared" si="46"/>
        <v>0</v>
      </c>
      <c r="T379" s="9">
        <f t="shared" si="47"/>
        <v>11.796837999999999</v>
      </c>
    </row>
    <row r="380" spans="1:20" x14ac:dyDescent="0.2">
      <c r="A380" s="4">
        <v>379</v>
      </c>
      <c r="B380" s="4" t="s">
        <v>24</v>
      </c>
      <c r="C380" s="9">
        <v>11.145460999999999</v>
      </c>
      <c r="D380" s="9">
        <v>7.4049820000000004</v>
      </c>
      <c r="E380" s="9">
        <f t="shared" si="40"/>
        <v>0.66439441132134425</v>
      </c>
      <c r="F380" s="4">
        <f>_xlfn.RANK.EQ(E380,$E$2:$E$1001,1)+COUNTIF($E$2:E380,E380)-1</f>
        <v>41</v>
      </c>
      <c r="G380" s="4" t="str">
        <f>IF(F380&lt;=Summary!$B$2,"Front","Back")</f>
        <v>Front</v>
      </c>
      <c r="H380" s="4">
        <v>652</v>
      </c>
      <c r="I380" s="4" t="str">
        <f>IF(H380&lt;=Summary!$B$2,"Front","Back")</f>
        <v>Back</v>
      </c>
      <c r="J380" s="9">
        <f t="shared" si="41"/>
        <v>11.145460999999999</v>
      </c>
      <c r="K380" s="9">
        <f t="shared" si="42"/>
        <v>0</v>
      </c>
      <c r="L380" s="9">
        <f t="shared" si="43"/>
        <v>0</v>
      </c>
      <c r="M380" s="9">
        <f t="shared" si="44"/>
        <v>7.4049820000000004</v>
      </c>
      <c r="N380" s="9">
        <v>10.99611</v>
      </c>
      <c r="O380" s="9">
        <v>7.5543329999999997</v>
      </c>
      <c r="P380" s="9">
        <f t="shared" si="45"/>
        <v>0.68700049381099315</v>
      </c>
      <c r="Q380" s="4">
        <f>_xlfn.RANK.EQ(P380,$P$2:$P$1001,1)+COUNTIF($P$2:P380,P380)-1</f>
        <v>51</v>
      </c>
      <c r="R380" s="4" t="str">
        <f>IF(Q380&lt;=Summary!$B$20,"Front","Back")</f>
        <v>Front</v>
      </c>
      <c r="S380" s="9">
        <f t="shared" si="46"/>
        <v>10.99611</v>
      </c>
      <c r="T380" s="9">
        <f t="shared" si="47"/>
        <v>0</v>
      </c>
    </row>
    <row r="381" spans="1:20" x14ac:dyDescent="0.2">
      <c r="A381" s="4">
        <v>380</v>
      </c>
      <c r="B381" s="4" t="s">
        <v>24</v>
      </c>
      <c r="C381" s="9">
        <v>8.7805479999999996</v>
      </c>
      <c r="D381" s="9">
        <v>8.0862610000000004</v>
      </c>
      <c r="E381" s="9">
        <f t="shared" si="40"/>
        <v>0.92092896707585914</v>
      </c>
      <c r="F381" s="4">
        <f>_xlfn.RANK.EQ(E381,$E$2:$E$1001,1)+COUNTIF($E$2:E381,E381)-1</f>
        <v>347</v>
      </c>
      <c r="G381" s="4" t="str">
        <f>IF(F381&lt;=Summary!$B$2,"Front","Back")</f>
        <v>Front</v>
      </c>
      <c r="H381" s="4">
        <v>662</v>
      </c>
      <c r="I381" s="4" t="str">
        <f>IF(H381&lt;=Summary!$B$2,"Front","Back")</f>
        <v>Back</v>
      </c>
      <c r="J381" s="9">
        <f t="shared" si="41"/>
        <v>8.7805479999999996</v>
      </c>
      <c r="K381" s="9">
        <f t="shared" si="42"/>
        <v>0</v>
      </c>
      <c r="L381" s="9">
        <f t="shared" si="43"/>
        <v>0</v>
      </c>
      <c r="M381" s="9">
        <f t="shared" si="44"/>
        <v>8.0862610000000004</v>
      </c>
      <c r="N381" s="9">
        <v>8.6311970000000002</v>
      </c>
      <c r="O381" s="9">
        <v>8.2356119999999997</v>
      </c>
      <c r="P381" s="9">
        <f t="shared" si="45"/>
        <v>0.95416800242191202</v>
      </c>
      <c r="Q381" s="4">
        <f>_xlfn.RANK.EQ(P381,$P$2:$P$1001,1)+COUNTIF($P$2:P381,P381)-1</f>
        <v>404</v>
      </c>
      <c r="R381" s="4" t="str">
        <f>IF(Q381&lt;=Summary!$B$20,"Front","Back")</f>
        <v>Front</v>
      </c>
      <c r="S381" s="9">
        <f t="shared" si="46"/>
        <v>8.6311970000000002</v>
      </c>
      <c r="T381" s="9">
        <f t="shared" si="47"/>
        <v>0</v>
      </c>
    </row>
    <row r="382" spans="1:20" x14ac:dyDescent="0.2">
      <c r="A382" s="4">
        <v>381</v>
      </c>
      <c r="B382" s="4" t="s">
        <v>24</v>
      </c>
      <c r="C382" s="9">
        <v>13.34952</v>
      </c>
      <c r="D382" s="9">
        <v>12.653741</v>
      </c>
      <c r="E382" s="9">
        <f t="shared" si="40"/>
        <v>0.94787984886347976</v>
      </c>
      <c r="F382" s="4">
        <f>_xlfn.RANK.EQ(E382,$E$2:$E$1001,1)+COUNTIF($E$2:E382,E382)-1</f>
        <v>398</v>
      </c>
      <c r="G382" s="4" t="str">
        <f>IF(F382&lt;=Summary!$B$2,"Front","Back")</f>
        <v>Front</v>
      </c>
      <c r="H382" s="4">
        <v>544</v>
      </c>
      <c r="I382" s="4" t="str">
        <f>IF(H382&lt;=Summary!$B$2,"Front","Back")</f>
        <v>Back</v>
      </c>
      <c r="J382" s="9">
        <f t="shared" si="41"/>
        <v>13.34952</v>
      </c>
      <c r="K382" s="9">
        <f t="shared" si="42"/>
        <v>0</v>
      </c>
      <c r="L382" s="9">
        <f t="shared" si="43"/>
        <v>0</v>
      </c>
      <c r="M382" s="9">
        <f t="shared" si="44"/>
        <v>12.653741</v>
      </c>
      <c r="N382" s="9">
        <v>13.200169000000001</v>
      </c>
      <c r="O382" s="9">
        <v>12.803091999999999</v>
      </c>
      <c r="P382" s="9">
        <f t="shared" si="45"/>
        <v>0.96991879422149818</v>
      </c>
      <c r="Q382" s="4">
        <f>_xlfn.RANK.EQ(P382,$P$2:$P$1001,1)+COUNTIF($P$2:P382,P382)-1</f>
        <v>433</v>
      </c>
      <c r="R382" s="4" t="str">
        <f>IF(Q382&lt;=Summary!$B$20,"Front","Back")</f>
        <v>Front</v>
      </c>
      <c r="S382" s="9">
        <f t="shared" si="46"/>
        <v>13.200169000000001</v>
      </c>
      <c r="T382" s="9">
        <f t="shared" si="47"/>
        <v>0</v>
      </c>
    </row>
    <row r="383" spans="1:20" x14ac:dyDescent="0.2">
      <c r="A383" s="4">
        <v>382</v>
      </c>
      <c r="B383" s="4" t="s">
        <v>24</v>
      </c>
      <c r="C383" s="9">
        <v>8.5100280000000001</v>
      </c>
      <c r="D383" s="9">
        <v>9.6549150000000008</v>
      </c>
      <c r="E383" s="9">
        <f t="shared" si="40"/>
        <v>1.1345338699238123</v>
      </c>
      <c r="F383" s="4">
        <f>_xlfn.RANK.EQ(E383,$E$2:$E$1001,1)+COUNTIF($E$2:E383,E383)-1</f>
        <v>697</v>
      </c>
      <c r="G383" s="4" t="str">
        <f>IF(F383&lt;=Summary!$B$2,"Front","Back")</f>
        <v>Back</v>
      </c>
      <c r="H383" s="4">
        <v>692</v>
      </c>
      <c r="I383" s="4" t="str">
        <f>IF(H383&lt;=Summary!$B$2,"Front","Back")</f>
        <v>Back</v>
      </c>
      <c r="J383" s="9">
        <f t="shared" si="41"/>
        <v>0</v>
      </c>
      <c r="K383" s="9">
        <f t="shared" si="42"/>
        <v>9.6549150000000008</v>
      </c>
      <c r="L383" s="9">
        <f t="shared" si="43"/>
        <v>0</v>
      </c>
      <c r="M383" s="9">
        <f t="shared" si="44"/>
        <v>9.6549150000000008</v>
      </c>
      <c r="N383" s="9">
        <v>8.3606770000000008</v>
      </c>
      <c r="O383" s="9">
        <v>9.8042660000000001</v>
      </c>
      <c r="P383" s="9">
        <f t="shared" si="45"/>
        <v>1.1726641275580911</v>
      </c>
      <c r="Q383" s="4">
        <f>_xlfn.RANK.EQ(P383,$P$2:$P$1001,1)+COUNTIF($P$2:P383,P383)-1</f>
        <v>751</v>
      </c>
      <c r="R383" s="4" t="str">
        <f>IF(Q383&lt;=Summary!$B$20,"Front","Back")</f>
        <v>Back</v>
      </c>
      <c r="S383" s="9">
        <f t="shared" si="46"/>
        <v>0</v>
      </c>
      <c r="T383" s="9">
        <f t="shared" si="47"/>
        <v>9.8042660000000001</v>
      </c>
    </row>
    <row r="384" spans="1:20" x14ac:dyDescent="0.2">
      <c r="A384" s="4">
        <v>383</v>
      </c>
      <c r="B384" s="4" t="s">
        <v>24</v>
      </c>
      <c r="C384" s="9">
        <v>10.187685</v>
      </c>
      <c r="D384" s="9">
        <v>10.171283000000001</v>
      </c>
      <c r="E384" s="9">
        <f t="shared" si="40"/>
        <v>0.99839001696656315</v>
      </c>
      <c r="F384" s="4">
        <f>_xlfn.RANK.EQ(E384,$E$2:$E$1001,1)+COUNTIF($E$2:E384,E384)-1</f>
        <v>498</v>
      </c>
      <c r="G384" s="4" t="str">
        <f>IF(F384&lt;=Summary!$B$2,"Front","Back")</f>
        <v>Front</v>
      </c>
      <c r="H384" s="4">
        <v>941</v>
      </c>
      <c r="I384" s="4" t="str">
        <f>IF(H384&lt;=Summary!$B$2,"Front","Back")</f>
        <v>Back</v>
      </c>
      <c r="J384" s="9">
        <f t="shared" si="41"/>
        <v>10.187685</v>
      </c>
      <c r="K384" s="9">
        <f t="shared" si="42"/>
        <v>0</v>
      </c>
      <c r="L384" s="9">
        <f t="shared" si="43"/>
        <v>0</v>
      </c>
      <c r="M384" s="9">
        <f t="shared" si="44"/>
        <v>10.171283000000001</v>
      </c>
      <c r="N384" s="9">
        <v>10.038334000000001</v>
      </c>
      <c r="O384" s="9">
        <v>10.320634</v>
      </c>
      <c r="P384" s="9">
        <f t="shared" si="45"/>
        <v>1.0281221963724259</v>
      </c>
      <c r="Q384" s="4">
        <f>_xlfn.RANK.EQ(P384,$P$2:$P$1001,1)+COUNTIF($P$2:P384,P384)-1</f>
        <v>547</v>
      </c>
      <c r="R384" s="4" t="str">
        <f>IF(Q384&lt;=Summary!$B$20,"Front","Back")</f>
        <v>Back</v>
      </c>
      <c r="S384" s="9">
        <f t="shared" si="46"/>
        <v>0</v>
      </c>
      <c r="T384" s="9">
        <f t="shared" si="47"/>
        <v>10.320634</v>
      </c>
    </row>
    <row r="385" spans="1:20" x14ac:dyDescent="0.2">
      <c r="A385" s="4">
        <v>384</v>
      </c>
      <c r="B385" s="4" t="s">
        <v>24</v>
      </c>
      <c r="C385" s="9">
        <v>7.1370570000000004</v>
      </c>
      <c r="D385" s="9">
        <v>10.568683</v>
      </c>
      <c r="E385" s="9">
        <f t="shared" si="40"/>
        <v>1.480818073892362</v>
      </c>
      <c r="F385" s="4">
        <f>_xlfn.RANK.EQ(E385,$E$2:$E$1001,1)+COUNTIF($E$2:E385,E385)-1</f>
        <v>964</v>
      </c>
      <c r="G385" s="4" t="str">
        <f>IF(F385&lt;=Summary!$B$2,"Front","Back")</f>
        <v>Back</v>
      </c>
      <c r="H385" s="4">
        <v>949</v>
      </c>
      <c r="I385" s="4" t="str">
        <f>IF(H385&lt;=Summary!$B$2,"Front","Back")</f>
        <v>Back</v>
      </c>
      <c r="J385" s="9">
        <f t="shared" si="41"/>
        <v>0</v>
      </c>
      <c r="K385" s="9">
        <f t="shared" si="42"/>
        <v>10.568683</v>
      </c>
      <c r="L385" s="9">
        <f t="shared" si="43"/>
        <v>0</v>
      </c>
      <c r="M385" s="9">
        <f t="shared" si="44"/>
        <v>10.568683</v>
      </c>
      <c r="N385" s="9">
        <v>6.9877060000000002</v>
      </c>
      <c r="O385" s="9">
        <v>10.718033999999999</v>
      </c>
      <c r="P385" s="9">
        <f t="shared" si="45"/>
        <v>1.5338415783377262</v>
      </c>
      <c r="Q385" s="4">
        <f>_xlfn.RANK.EQ(P385,$P$2:$P$1001,1)+COUNTIF($P$2:P385,P385)-1</f>
        <v>971</v>
      </c>
      <c r="R385" s="4" t="str">
        <f>IF(Q385&lt;=Summary!$B$20,"Front","Back")</f>
        <v>Back</v>
      </c>
      <c r="S385" s="9">
        <f t="shared" si="46"/>
        <v>0</v>
      </c>
      <c r="T385" s="9">
        <f t="shared" si="47"/>
        <v>10.718033999999999</v>
      </c>
    </row>
    <row r="386" spans="1:20" x14ac:dyDescent="0.2">
      <c r="A386" s="4">
        <v>385</v>
      </c>
      <c r="B386" s="4" t="s">
        <v>24</v>
      </c>
      <c r="C386" s="9">
        <v>11.466431</v>
      </c>
      <c r="D386" s="9">
        <v>12.084735999999999</v>
      </c>
      <c r="E386" s="9">
        <f t="shared" si="40"/>
        <v>1.0539230559186201</v>
      </c>
      <c r="F386" s="4">
        <f>_xlfn.RANK.EQ(E386,$E$2:$E$1001,1)+COUNTIF($E$2:E386,E386)-1</f>
        <v>583</v>
      </c>
      <c r="G386" s="4" t="str">
        <f>IF(F386&lt;=Summary!$B$2,"Front","Back")</f>
        <v>Back</v>
      </c>
      <c r="H386" s="4">
        <v>338</v>
      </c>
      <c r="I386" s="4" t="str">
        <f>IF(H386&lt;=Summary!$B$2,"Front","Back")</f>
        <v>Front</v>
      </c>
      <c r="J386" s="9">
        <f t="shared" si="41"/>
        <v>0</v>
      </c>
      <c r="K386" s="9">
        <f t="shared" si="42"/>
        <v>12.084735999999999</v>
      </c>
      <c r="L386" s="9">
        <f t="shared" si="43"/>
        <v>11.466431</v>
      </c>
      <c r="M386" s="9">
        <f t="shared" si="44"/>
        <v>0</v>
      </c>
      <c r="N386" s="9">
        <v>11.317080000000001</v>
      </c>
      <c r="O386" s="9">
        <v>12.234087000000001</v>
      </c>
      <c r="P386" s="9">
        <f t="shared" si="45"/>
        <v>1.081028586879301</v>
      </c>
      <c r="Q386" s="4">
        <f>_xlfn.RANK.EQ(P386,$P$2:$P$1001,1)+COUNTIF($P$2:P386,P386)-1</f>
        <v>634</v>
      </c>
      <c r="R386" s="4" t="str">
        <f>IF(Q386&lt;=Summary!$B$20,"Front","Back")</f>
        <v>Back</v>
      </c>
      <c r="S386" s="9">
        <f t="shared" si="46"/>
        <v>0</v>
      </c>
      <c r="T386" s="9">
        <f t="shared" si="47"/>
        <v>12.234087000000001</v>
      </c>
    </row>
    <row r="387" spans="1:20" x14ac:dyDescent="0.2">
      <c r="A387" s="4">
        <v>386</v>
      </c>
      <c r="B387" s="4" t="s">
        <v>24</v>
      </c>
      <c r="C387" s="9">
        <v>10.729122</v>
      </c>
      <c r="D387" s="9">
        <v>10.688587</v>
      </c>
      <c r="E387" s="9">
        <f t="shared" ref="E387:E450" si="48">D387/C387</f>
        <v>0.99622196485416048</v>
      </c>
      <c r="F387" s="4">
        <f>_xlfn.RANK.EQ(E387,$E$2:$E$1001,1)+COUNTIF($E$2:E387,E387)-1</f>
        <v>495</v>
      </c>
      <c r="G387" s="4" t="str">
        <f>IF(F387&lt;=Summary!$B$2,"Front","Back")</f>
        <v>Front</v>
      </c>
      <c r="H387" s="4">
        <v>7</v>
      </c>
      <c r="I387" s="4" t="str">
        <f>IF(H387&lt;=Summary!$B$2,"Front","Back")</f>
        <v>Front</v>
      </c>
      <c r="J387" s="9">
        <f t="shared" ref="J387:J450" si="49">IF(G387="Front",C387,0)</f>
        <v>10.729122</v>
      </c>
      <c r="K387" s="9">
        <f t="shared" ref="K387:K450" si="50">IF(G387="Back",D387,0)</f>
        <v>0</v>
      </c>
      <c r="L387" s="9">
        <f t="shared" ref="L387:L450" si="51">IF(I387="Front",C387,0)</f>
        <v>10.729122</v>
      </c>
      <c r="M387" s="9">
        <f t="shared" ref="M387:M450" si="52">IF(I387="Back",D387,0)</f>
        <v>0</v>
      </c>
      <c r="N387" s="9">
        <v>10.579770999999999</v>
      </c>
      <c r="O387" s="9">
        <v>10.837937999999999</v>
      </c>
      <c r="P387" s="9">
        <f t="shared" ref="P387:P450" si="53">O387/N387</f>
        <v>1.0244019459400397</v>
      </c>
      <c r="Q387" s="4">
        <f>_xlfn.RANK.EQ(P387,$P$2:$P$1001,1)+COUNTIF($P$2:P387,P387)-1</f>
        <v>540</v>
      </c>
      <c r="R387" s="4" t="str">
        <f>IF(Q387&lt;=Summary!$B$20,"Front","Back")</f>
        <v>Back</v>
      </c>
      <c r="S387" s="9">
        <f t="shared" ref="S387:S450" si="54">IF(R387="Front",N387,0)</f>
        <v>0</v>
      </c>
      <c r="T387" s="9">
        <f t="shared" ref="T387:T450" si="55">IF(R387="Back",O387,0)</f>
        <v>10.837937999999999</v>
      </c>
    </row>
    <row r="388" spans="1:20" x14ac:dyDescent="0.2">
      <c r="A388" s="4">
        <v>387</v>
      </c>
      <c r="B388" s="4" t="s">
        <v>24</v>
      </c>
      <c r="C388" s="9">
        <v>8.2454459999999994</v>
      </c>
      <c r="D388" s="9">
        <v>8.5564920000000004</v>
      </c>
      <c r="E388" s="9">
        <f t="shared" si="48"/>
        <v>1.0377233687540979</v>
      </c>
      <c r="F388" s="4">
        <f>_xlfn.RANK.EQ(E388,$E$2:$E$1001,1)+COUNTIF($E$2:E388,E388)-1</f>
        <v>556</v>
      </c>
      <c r="G388" s="4" t="str">
        <f>IF(F388&lt;=Summary!$B$2,"Front","Back")</f>
        <v>Back</v>
      </c>
      <c r="H388" s="4">
        <v>965</v>
      </c>
      <c r="I388" s="4" t="str">
        <f>IF(H388&lt;=Summary!$B$2,"Front","Back")</f>
        <v>Back</v>
      </c>
      <c r="J388" s="9">
        <f t="shared" si="49"/>
        <v>0</v>
      </c>
      <c r="K388" s="9">
        <f t="shared" si="50"/>
        <v>8.5564920000000004</v>
      </c>
      <c r="L388" s="9">
        <f t="shared" si="51"/>
        <v>0</v>
      </c>
      <c r="M388" s="9">
        <f t="shared" si="52"/>
        <v>8.5564920000000004</v>
      </c>
      <c r="N388" s="9">
        <v>8.096095</v>
      </c>
      <c r="O388" s="9">
        <v>8.7058429999999998</v>
      </c>
      <c r="P388" s="9">
        <f t="shared" si="53"/>
        <v>1.0753138395732758</v>
      </c>
      <c r="Q388" s="4">
        <f>_xlfn.RANK.EQ(P388,$P$2:$P$1001,1)+COUNTIF($P$2:P388,P388)-1</f>
        <v>623</v>
      </c>
      <c r="R388" s="4" t="str">
        <f>IF(Q388&lt;=Summary!$B$20,"Front","Back")</f>
        <v>Back</v>
      </c>
      <c r="S388" s="9">
        <f t="shared" si="54"/>
        <v>0</v>
      </c>
      <c r="T388" s="9">
        <f t="shared" si="55"/>
        <v>8.7058429999999998</v>
      </c>
    </row>
    <row r="389" spans="1:20" x14ac:dyDescent="0.2">
      <c r="A389" s="4">
        <v>388</v>
      </c>
      <c r="B389" s="4" t="s">
        <v>24</v>
      </c>
      <c r="C389" s="9">
        <v>11.336401</v>
      </c>
      <c r="D389" s="9">
        <v>6.5908389999999999</v>
      </c>
      <c r="E389" s="9">
        <f t="shared" si="48"/>
        <v>0.58138724979823841</v>
      </c>
      <c r="F389" s="4">
        <f>_xlfn.RANK.EQ(E389,$E$2:$E$1001,1)+COUNTIF($E$2:E389,E389)-1</f>
        <v>11</v>
      </c>
      <c r="G389" s="4" t="str">
        <f>IF(F389&lt;=Summary!$B$2,"Front","Back")</f>
        <v>Front</v>
      </c>
      <c r="H389" s="4">
        <v>66</v>
      </c>
      <c r="I389" s="4" t="str">
        <f>IF(H389&lt;=Summary!$B$2,"Front","Back")</f>
        <v>Front</v>
      </c>
      <c r="J389" s="9">
        <f t="shared" si="49"/>
        <v>11.336401</v>
      </c>
      <c r="K389" s="9">
        <f t="shared" si="50"/>
        <v>0</v>
      </c>
      <c r="L389" s="9">
        <f t="shared" si="51"/>
        <v>11.336401</v>
      </c>
      <c r="M389" s="9">
        <f t="shared" si="52"/>
        <v>0</v>
      </c>
      <c r="N389" s="9">
        <v>11.187049999999999</v>
      </c>
      <c r="O389" s="9">
        <v>6.7401900000000001</v>
      </c>
      <c r="P389" s="9">
        <f t="shared" si="53"/>
        <v>0.60249931840833826</v>
      </c>
      <c r="Q389" s="4">
        <f>_xlfn.RANK.EQ(P389,$P$2:$P$1001,1)+COUNTIF($P$2:P389,P389)-1</f>
        <v>11</v>
      </c>
      <c r="R389" s="4" t="str">
        <f>IF(Q389&lt;=Summary!$B$20,"Front","Back")</f>
        <v>Front</v>
      </c>
      <c r="S389" s="9">
        <f t="shared" si="54"/>
        <v>11.187049999999999</v>
      </c>
      <c r="T389" s="9">
        <f t="shared" si="55"/>
        <v>0</v>
      </c>
    </row>
    <row r="390" spans="1:20" x14ac:dyDescent="0.2">
      <c r="A390" s="4">
        <v>389</v>
      </c>
      <c r="B390" s="4" t="s">
        <v>24</v>
      </c>
      <c r="C390" s="9">
        <v>8.4592419999999997</v>
      </c>
      <c r="D390" s="9">
        <v>10.07883</v>
      </c>
      <c r="E390" s="9">
        <f t="shared" si="48"/>
        <v>1.1914578161967704</v>
      </c>
      <c r="F390" s="4">
        <f>_xlfn.RANK.EQ(E390,$E$2:$E$1001,1)+COUNTIF($E$2:E390,E390)-1</f>
        <v>779</v>
      </c>
      <c r="G390" s="4" t="str">
        <f>IF(F390&lt;=Summary!$B$2,"Front","Back")</f>
        <v>Back</v>
      </c>
      <c r="H390" s="4">
        <v>943</v>
      </c>
      <c r="I390" s="4" t="str">
        <f>IF(H390&lt;=Summary!$B$2,"Front","Back")</f>
        <v>Back</v>
      </c>
      <c r="J390" s="9">
        <f t="shared" si="49"/>
        <v>0</v>
      </c>
      <c r="K390" s="9">
        <f t="shared" si="50"/>
        <v>10.07883</v>
      </c>
      <c r="L390" s="9">
        <f t="shared" si="51"/>
        <v>0</v>
      </c>
      <c r="M390" s="9">
        <f t="shared" si="52"/>
        <v>10.07883</v>
      </c>
      <c r="N390" s="9">
        <v>8.3098910000000004</v>
      </c>
      <c r="O390" s="9">
        <v>10.228180999999999</v>
      </c>
      <c r="P390" s="9">
        <f t="shared" si="53"/>
        <v>1.2308441831547487</v>
      </c>
      <c r="Q390" s="4">
        <f>_xlfn.RANK.EQ(P390,$P$2:$P$1001,1)+COUNTIF($P$2:P390,P390)-1</f>
        <v>832</v>
      </c>
      <c r="R390" s="4" t="str">
        <f>IF(Q390&lt;=Summary!$B$20,"Front","Back")</f>
        <v>Back</v>
      </c>
      <c r="S390" s="9">
        <f t="shared" si="54"/>
        <v>0</v>
      </c>
      <c r="T390" s="9">
        <f t="shared" si="55"/>
        <v>10.228180999999999</v>
      </c>
    </row>
    <row r="391" spans="1:20" x14ac:dyDescent="0.2">
      <c r="A391" s="4">
        <v>390</v>
      </c>
      <c r="B391" s="4" t="s">
        <v>24</v>
      </c>
      <c r="C391" s="9">
        <v>10.740935</v>
      </c>
      <c r="D391" s="9">
        <v>8.4892409999999998</v>
      </c>
      <c r="E391" s="9">
        <f t="shared" si="48"/>
        <v>0.79036331567037688</v>
      </c>
      <c r="F391" s="4">
        <f>_xlfn.RANK.EQ(E391,$E$2:$E$1001,1)+COUNTIF($E$2:E391,E391)-1</f>
        <v>142</v>
      </c>
      <c r="G391" s="4" t="str">
        <f>IF(F391&lt;=Summary!$B$2,"Front","Back")</f>
        <v>Front</v>
      </c>
      <c r="H391" s="4">
        <v>603</v>
      </c>
      <c r="I391" s="4" t="str">
        <f>IF(H391&lt;=Summary!$B$2,"Front","Back")</f>
        <v>Back</v>
      </c>
      <c r="J391" s="9">
        <f t="shared" si="49"/>
        <v>10.740935</v>
      </c>
      <c r="K391" s="9">
        <f t="shared" si="50"/>
        <v>0</v>
      </c>
      <c r="L391" s="9">
        <f t="shared" si="51"/>
        <v>0</v>
      </c>
      <c r="M391" s="9">
        <f t="shared" si="52"/>
        <v>8.4892409999999998</v>
      </c>
      <c r="N391" s="9">
        <v>10.591583999999999</v>
      </c>
      <c r="O391" s="9">
        <v>8.6385919999999992</v>
      </c>
      <c r="P391" s="9">
        <f t="shared" si="53"/>
        <v>0.81560907225963553</v>
      </c>
      <c r="Q391" s="4">
        <f>_xlfn.RANK.EQ(P391,$P$2:$P$1001,1)+COUNTIF($P$2:P391,P391)-1</f>
        <v>164</v>
      </c>
      <c r="R391" s="4" t="str">
        <f>IF(Q391&lt;=Summary!$B$20,"Front","Back")</f>
        <v>Front</v>
      </c>
      <c r="S391" s="9">
        <f t="shared" si="54"/>
        <v>10.591583999999999</v>
      </c>
      <c r="T391" s="9">
        <f t="shared" si="55"/>
        <v>0</v>
      </c>
    </row>
    <row r="392" spans="1:20" x14ac:dyDescent="0.2">
      <c r="A392" s="4">
        <v>391</v>
      </c>
      <c r="B392" s="4" t="s">
        <v>24</v>
      </c>
      <c r="C392" s="9">
        <v>11.391695</v>
      </c>
      <c r="D392" s="9">
        <v>8.1401450000000004</v>
      </c>
      <c r="E392" s="9">
        <f t="shared" si="48"/>
        <v>0.71456837634785697</v>
      </c>
      <c r="F392" s="4">
        <f>_xlfn.RANK.EQ(E392,$E$2:$E$1001,1)+COUNTIF($E$2:E392,E392)-1</f>
        <v>66</v>
      </c>
      <c r="G392" s="4" t="str">
        <f>IF(F392&lt;=Summary!$B$2,"Front","Back")</f>
        <v>Front</v>
      </c>
      <c r="H392" s="4">
        <v>5</v>
      </c>
      <c r="I392" s="4" t="str">
        <f>IF(H392&lt;=Summary!$B$2,"Front","Back")</f>
        <v>Front</v>
      </c>
      <c r="J392" s="9">
        <f t="shared" si="49"/>
        <v>11.391695</v>
      </c>
      <c r="K392" s="9">
        <f t="shared" si="50"/>
        <v>0</v>
      </c>
      <c r="L392" s="9">
        <f t="shared" si="51"/>
        <v>11.391695</v>
      </c>
      <c r="M392" s="9">
        <f t="shared" si="52"/>
        <v>0</v>
      </c>
      <c r="N392" s="9">
        <v>11.242343999999999</v>
      </c>
      <c r="O392" s="9">
        <v>8.2894959999999998</v>
      </c>
      <c r="P392" s="9">
        <f t="shared" si="53"/>
        <v>0.73734587733661239</v>
      </c>
      <c r="Q392" s="4">
        <f>_xlfn.RANK.EQ(P392,$P$2:$P$1001,1)+COUNTIF($P$2:P392,P392)-1</f>
        <v>83</v>
      </c>
      <c r="R392" s="4" t="str">
        <f>IF(Q392&lt;=Summary!$B$20,"Front","Back")</f>
        <v>Front</v>
      </c>
      <c r="S392" s="9">
        <f t="shared" si="54"/>
        <v>11.242343999999999</v>
      </c>
      <c r="T392" s="9">
        <f t="shared" si="55"/>
        <v>0</v>
      </c>
    </row>
    <row r="393" spans="1:20" x14ac:dyDescent="0.2">
      <c r="A393" s="4">
        <v>392</v>
      </c>
      <c r="B393" s="4" t="s">
        <v>24</v>
      </c>
      <c r="C393" s="9">
        <v>7.5009379999999997</v>
      </c>
      <c r="D393" s="9">
        <v>8.4736650000000004</v>
      </c>
      <c r="E393" s="9">
        <f t="shared" si="48"/>
        <v>1.1296807145986276</v>
      </c>
      <c r="F393" s="4">
        <f>_xlfn.RANK.EQ(E393,$E$2:$E$1001,1)+COUNTIF($E$2:E393,E393)-1</f>
        <v>685</v>
      </c>
      <c r="G393" s="4" t="str">
        <f>IF(F393&lt;=Summary!$B$2,"Front","Back")</f>
        <v>Back</v>
      </c>
      <c r="H393" s="4">
        <v>612</v>
      </c>
      <c r="I393" s="4" t="str">
        <f>IF(H393&lt;=Summary!$B$2,"Front","Back")</f>
        <v>Back</v>
      </c>
      <c r="J393" s="9">
        <f t="shared" si="49"/>
        <v>0</v>
      </c>
      <c r="K393" s="9">
        <f t="shared" si="50"/>
        <v>8.4736650000000004</v>
      </c>
      <c r="L393" s="9">
        <f t="shared" si="51"/>
        <v>0</v>
      </c>
      <c r="M393" s="9">
        <f t="shared" si="52"/>
        <v>8.4736650000000004</v>
      </c>
      <c r="N393" s="9">
        <v>7.3515870000000003</v>
      </c>
      <c r="O393" s="9">
        <v>8.6230159999999998</v>
      </c>
      <c r="P393" s="9">
        <f t="shared" si="53"/>
        <v>1.1729461951548692</v>
      </c>
      <c r="Q393" s="4">
        <f>_xlfn.RANK.EQ(P393,$P$2:$P$1001,1)+COUNTIF($P$2:P393,P393)-1</f>
        <v>753</v>
      </c>
      <c r="R393" s="4" t="str">
        <f>IF(Q393&lt;=Summary!$B$20,"Front","Back")</f>
        <v>Back</v>
      </c>
      <c r="S393" s="9">
        <f t="shared" si="54"/>
        <v>0</v>
      </c>
      <c r="T393" s="9">
        <f t="shared" si="55"/>
        <v>8.6230159999999998</v>
      </c>
    </row>
    <row r="394" spans="1:20" x14ac:dyDescent="0.2">
      <c r="A394" s="4">
        <v>393</v>
      </c>
      <c r="B394" s="4" t="s">
        <v>24</v>
      </c>
      <c r="C394" s="9">
        <v>9.8785980000000002</v>
      </c>
      <c r="D394" s="9">
        <v>9.7970039999999994</v>
      </c>
      <c r="E394" s="9">
        <f t="shared" si="48"/>
        <v>0.9917403259045463</v>
      </c>
      <c r="F394" s="4">
        <f>_xlfn.RANK.EQ(E394,$E$2:$E$1001,1)+COUNTIF($E$2:E394,E394)-1</f>
        <v>486</v>
      </c>
      <c r="G394" s="4" t="str">
        <f>IF(F394&lt;=Summary!$B$2,"Front","Back")</f>
        <v>Front</v>
      </c>
      <c r="H394" s="4">
        <v>292</v>
      </c>
      <c r="I394" s="4" t="str">
        <f>IF(H394&lt;=Summary!$B$2,"Front","Back")</f>
        <v>Front</v>
      </c>
      <c r="J394" s="9">
        <f t="shared" si="49"/>
        <v>9.8785980000000002</v>
      </c>
      <c r="K394" s="9">
        <f t="shared" si="50"/>
        <v>0</v>
      </c>
      <c r="L394" s="9">
        <f t="shared" si="51"/>
        <v>9.8785980000000002</v>
      </c>
      <c r="M394" s="9">
        <f t="shared" si="52"/>
        <v>0</v>
      </c>
      <c r="N394" s="9">
        <v>9.7292470000000009</v>
      </c>
      <c r="O394" s="9">
        <v>9.9463550000000005</v>
      </c>
      <c r="P394" s="9">
        <f t="shared" si="53"/>
        <v>1.0223149849109596</v>
      </c>
      <c r="Q394" s="4">
        <f>_xlfn.RANK.EQ(P394,$P$2:$P$1001,1)+COUNTIF($P$2:P394,P394)-1</f>
        <v>537</v>
      </c>
      <c r="R394" s="4" t="str">
        <f>IF(Q394&lt;=Summary!$B$20,"Front","Back")</f>
        <v>Back</v>
      </c>
      <c r="S394" s="9">
        <f t="shared" si="54"/>
        <v>0</v>
      </c>
      <c r="T394" s="9">
        <f t="shared" si="55"/>
        <v>9.9463550000000005</v>
      </c>
    </row>
    <row r="395" spans="1:20" x14ac:dyDescent="0.2">
      <c r="A395" s="4">
        <v>394</v>
      </c>
      <c r="B395" s="4" t="s">
        <v>24</v>
      </c>
      <c r="C395" s="9">
        <v>12.018287000000001</v>
      </c>
      <c r="D395" s="9">
        <v>10.777506000000001</v>
      </c>
      <c r="E395" s="9">
        <f t="shared" si="48"/>
        <v>0.89675891414475295</v>
      </c>
      <c r="F395" s="4">
        <f>_xlfn.RANK.EQ(E395,$E$2:$E$1001,1)+COUNTIF($E$2:E395,E395)-1</f>
        <v>300</v>
      </c>
      <c r="G395" s="4" t="str">
        <f>IF(F395&lt;=Summary!$B$2,"Front","Back")</f>
        <v>Front</v>
      </c>
      <c r="H395" s="4">
        <v>318</v>
      </c>
      <c r="I395" s="4" t="str">
        <f>IF(H395&lt;=Summary!$B$2,"Front","Back")</f>
        <v>Front</v>
      </c>
      <c r="J395" s="9">
        <f t="shared" si="49"/>
        <v>12.018287000000001</v>
      </c>
      <c r="K395" s="9">
        <f t="shared" si="50"/>
        <v>0</v>
      </c>
      <c r="L395" s="9">
        <f t="shared" si="51"/>
        <v>12.018287000000001</v>
      </c>
      <c r="M395" s="9">
        <f t="shared" si="52"/>
        <v>0</v>
      </c>
      <c r="N395" s="9">
        <v>11.868936</v>
      </c>
      <c r="O395" s="9">
        <v>10.926857</v>
      </c>
      <c r="P395" s="9">
        <f t="shared" si="53"/>
        <v>0.92062649929193319</v>
      </c>
      <c r="Q395" s="4">
        <f>_xlfn.RANK.EQ(P395,$P$2:$P$1001,1)+COUNTIF($P$2:P395,P395)-1</f>
        <v>337</v>
      </c>
      <c r="R395" s="4" t="str">
        <f>IF(Q395&lt;=Summary!$B$20,"Front","Back")</f>
        <v>Front</v>
      </c>
      <c r="S395" s="9">
        <f t="shared" si="54"/>
        <v>11.868936</v>
      </c>
      <c r="T395" s="9">
        <f t="shared" si="55"/>
        <v>0</v>
      </c>
    </row>
    <row r="396" spans="1:20" x14ac:dyDescent="0.2">
      <c r="A396" s="4">
        <v>395</v>
      </c>
      <c r="B396" s="4" t="s">
        <v>24</v>
      </c>
      <c r="C396" s="9">
        <v>7.3584620000000003</v>
      </c>
      <c r="D396" s="9">
        <v>11.050891</v>
      </c>
      <c r="E396" s="9">
        <f t="shared" si="48"/>
        <v>1.5017935813217489</v>
      </c>
      <c r="F396" s="4">
        <f>_xlfn.RANK.EQ(E396,$E$2:$E$1001,1)+COUNTIF($E$2:E396,E396)-1</f>
        <v>966</v>
      </c>
      <c r="G396" s="4" t="str">
        <f>IF(F396&lt;=Summary!$B$2,"Front","Back")</f>
        <v>Back</v>
      </c>
      <c r="H396" s="4">
        <v>606</v>
      </c>
      <c r="I396" s="4" t="str">
        <f>IF(H396&lt;=Summary!$B$2,"Front","Back")</f>
        <v>Back</v>
      </c>
      <c r="J396" s="9">
        <f t="shared" si="49"/>
        <v>0</v>
      </c>
      <c r="K396" s="9">
        <f t="shared" si="50"/>
        <v>11.050891</v>
      </c>
      <c r="L396" s="9">
        <f t="shared" si="51"/>
        <v>0</v>
      </c>
      <c r="M396" s="9">
        <f t="shared" si="52"/>
        <v>11.050891</v>
      </c>
      <c r="N396" s="9">
        <v>7.209111</v>
      </c>
      <c r="O396" s="9">
        <v>11.200241999999999</v>
      </c>
      <c r="P396" s="9">
        <f t="shared" si="53"/>
        <v>1.5536231859933907</v>
      </c>
      <c r="Q396" s="4">
        <f>_xlfn.RANK.EQ(P396,$P$2:$P$1001,1)+COUNTIF($P$2:P396,P396)-1</f>
        <v>974</v>
      </c>
      <c r="R396" s="4" t="str">
        <f>IF(Q396&lt;=Summary!$B$20,"Front","Back")</f>
        <v>Back</v>
      </c>
      <c r="S396" s="9">
        <f t="shared" si="54"/>
        <v>0</v>
      </c>
      <c r="T396" s="9">
        <f t="shared" si="55"/>
        <v>11.200241999999999</v>
      </c>
    </row>
    <row r="397" spans="1:20" x14ac:dyDescent="0.2">
      <c r="A397" s="4">
        <v>396</v>
      </c>
      <c r="B397" s="4" t="s">
        <v>24</v>
      </c>
      <c r="C397" s="9">
        <v>11.307297</v>
      </c>
      <c r="D397" s="9">
        <v>12.823886</v>
      </c>
      <c r="E397" s="9">
        <f t="shared" si="48"/>
        <v>1.1341248045399355</v>
      </c>
      <c r="F397" s="4">
        <f>_xlfn.RANK.EQ(E397,$E$2:$E$1001,1)+COUNTIF($E$2:E397,E397)-1</f>
        <v>695</v>
      </c>
      <c r="G397" s="4" t="str">
        <f>IF(F397&lt;=Summary!$B$2,"Front","Back")</f>
        <v>Back</v>
      </c>
      <c r="H397" s="4">
        <v>785</v>
      </c>
      <c r="I397" s="4" t="str">
        <f>IF(H397&lt;=Summary!$B$2,"Front","Back")</f>
        <v>Back</v>
      </c>
      <c r="J397" s="9">
        <f t="shared" si="49"/>
        <v>0</v>
      </c>
      <c r="K397" s="9">
        <f t="shared" si="50"/>
        <v>12.823886</v>
      </c>
      <c r="L397" s="9">
        <f t="shared" si="51"/>
        <v>0</v>
      </c>
      <c r="M397" s="9">
        <f t="shared" si="52"/>
        <v>12.823886</v>
      </c>
      <c r="N397" s="9">
        <v>11.157946000000001</v>
      </c>
      <c r="O397" s="9">
        <v>12.973236999999999</v>
      </c>
      <c r="P397" s="9">
        <f t="shared" si="53"/>
        <v>1.1626904270732263</v>
      </c>
      <c r="Q397" s="4">
        <f>_xlfn.RANK.EQ(P397,$P$2:$P$1001,1)+COUNTIF($P$2:P397,P397)-1</f>
        <v>736</v>
      </c>
      <c r="R397" s="4" t="str">
        <f>IF(Q397&lt;=Summary!$B$20,"Front","Back")</f>
        <v>Back</v>
      </c>
      <c r="S397" s="9">
        <f t="shared" si="54"/>
        <v>0</v>
      </c>
      <c r="T397" s="9">
        <f t="shared" si="55"/>
        <v>12.973236999999999</v>
      </c>
    </row>
    <row r="398" spans="1:20" x14ac:dyDescent="0.2">
      <c r="A398" s="4">
        <v>397</v>
      </c>
      <c r="B398" s="4" t="s">
        <v>24</v>
      </c>
      <c r="C398" s="9">
        <v>9.1835100000000001</v>
      </c>
      <c r="D398" s="9">
        <v>9.8376289999999997</v>
      </c>
      <c r="E398" s="9">
        <f t="shared" si="48"/>
        <v>1.0712275589616607</v>
      </c>
      <c r="F398" s="4">
        <f>_xlfn.RANK.EQ(E398,$E$2:$E$1001,1)+COUNTIF($E$2:E398,E398)-1</f>
        <v>610</v>
      </c>
      <c r="G398" s="4" t="str">
        <f>IF(F398&lt;=Summary!$B$2,"Front","Back")</f>
        <v>Back</v>
      </c>
      <c r="H398" s="4">
        <v>597</v>
      </c>
      <c r="I398" s="4" t="str">
        <f>IF(H398&lt;=Summary!$B$2,"Front","Back")</f>
        <v>Back</v>
      </c>
      <c r="J398" s="9">
        <f t="shared" si="49"/>
        <v>0</v>
      </c>
      <c r="K398" s="9">
        <f t="shared" si="50"/>
        <v>9.8376289999999997</v>
      </c>
      <c r="L398" s="9">
        <f t="shared" si="51"/>
        <v>0</v>
      </c>
      <c r="M398" s="9">
        <f t="shared" si="52"/>
        <v>9.8376289999999997</v>
      </c>
      <c r="N398" s="9">
        <v>9.0341590000000007</v>
      </c>
      <c r="O398" s="9">
        <v>9.9869800000000009</v>
      </c>
      <c r="P398" s="9">
        <f t="shared" si="53"/>
        <v>1.1054686994107588</v>
      </c>
      <c r="Q398" s="4">
        <f>_xlfn.RANK.EQ(P398,$P$2:$P$1001,1)+COUNTIF($P$2:P398,P398)-1</f>
        <v>667</v>
      </c>
      <c r="R398" s="4" t="str">
        <f>IF(Q398&lt;=Summary!$B$20,"Front","Back")</f>
        <v>Back</v>
      </c>
      <c r="S398" s="9">
        <f t="shared" si="54"/>
        <v>0</v>
      </c>
      <c r="T398" s="9">
        <f t="shared" si="55"/>
        <v>9.9869800000000009</v>
      </c>
    </row>
    <row r="399" spans="1:20" x14ac:dyDescent="0.2">
      <c r="A399" s="4">
        <v>398</v>
      </c>
      <c r="B399" s="4" t="s">
        <v>24</v>
      </c>
      <c r="C399" s="9">
        <v>11.735015000000001</v>
      </c>
      <c r="D399" s="9">
        <v>9.2824679999999997</v>
      </c>
      <c r="E399" s="9">
        <f t="shared" si="48"/>
        <v>0.79100606177324861</v>
      </c>
      <c r="F399" s="4">
        <f>_xlfn.RANK.EQ(E399,$E$2:$E$1001,1)+COUNTIF($E$2:E399,E399)-1</f>
        <v>145</v>
      </c>
      <c r="G399" s="4" t="str">
        <f>IF(F399&lt;=Summary!$B$2,"Front","Back")</f>
        <v>Front</v>
      </c>
      <c r="H399" s="4">
        <v>864</v>
      </c>
      <c r="I399" s="4" t="str">
        <f>IF(H399&lt;=Summary!$B$2,"Front","Back")</f>
        <v>Back</v>
      </c>
      <c r="J399" s="9">
        <f t="shared" si="49"/>
        <v>11.735015000000001</v>
      </c>
      <c r="K399" s="9">
        <f t="shared" si="50"/>
        <v>0</v>
      </c>
      <c r="L399" s="9">
        <f t="shared" si="51"/>
        <v>0</v>
      </c>
      <c r="M399" s="9">
        <f t="shared" si="52"/>
        <v>9.2824679999999997</v>
      </c>
      <c r="N399" s="9">
        <v>11.585664</v>
      </c>
      <c r="O399" s="9">
        <v>9.4318190000000008</v>
      </c>
      <c r="P399" s="9">
        <f t="shared" si="53"/>
        <v>0.81409395266425832</v>
      </c>
      <c r="Q399" s="4">
        <f>_xlfn.RANK.EQ(P399,$P$2:$P$1001,1)+COUNTIF($P$2:P399,P399)-1</f>
        <v>161</v>
      </c>
      <c r="R399" s="4" t="str">
        <f>IF(Q399&lt;=Summary!$B$20,"Front","Back")</f>
        <v>Front</v>
      </c>
      <c r="S399" s="9">
        <f t="shared" si="54"/>
        <v>11.585664</v>
      </c>
      <c r="T399" s="9">
        <f t="shared" si="55"/>
        <v>0</v>
      </c>
    </row>
    <row r="400" spans="1:20" x14ac:dyDescent="0.2">
      <c r="A400" s="4">
        <v>399</v>
      </c>
      <c r="B400" s="4" t="s">
        <v>24</v>
      </c>
      <c r="C400" s="9">
        <v>10.097935</v>
      </c>
      <c r="D400" s="9">
        <v>11.922796</v>
      </c>
      <c r="E400" s="9">
        <f t="shared" si="48"/>
        <v>1.1807162553531985</v>
      </c>
      <c r="F400" s="4">
        <f>_xlfn.RANK.EQ(E400,$E$2:$E$1001,1)+COUNTIF($E$2:E400,E400)-1</f>
        <v>764</v>
      </c>
      <c r="G400" s="4" t="str">
        <f>IF(F400&lt;=Summary!$B$2,"Front","Back")</f>
        <v>Back</v>
      </c>
      <c r="H400" s="4">
        <v>679</v>
      </c>
      <c r="I400" s="4" t="str">
        <f>IF(H400&lt;=Summary!$B$2,"Front","Back")</f>
        <v>Back</v>
      </c>
      <c r="J400" s="9">
        <f t="shared" si="49"/>
        <v>0</v>
      </c>
      <c r="K400" s="9">
        <f t="shared" si="50"/>
        <v>11.922796</v>
      </c>
      <c r="L400" s="9">
        <f t="shared" si="51"/>
        <v>0</v>
      </c>
      <c r="M400" s="9">
        <f t="shared" si="52"/>
        <v>11.922796</v>
      </c>
      <c r="N400" s="9">
        <v>9.9485840000000003</v>
      </c>
      <c r="O400" s="9">
        <v>12.072146999999999</v>
      </c>
      <c r="P400" s="9">
        <f t="shared" si="53"/>
        <v>1.2134537940273711</v>
      </c>
      <c r="Q400" s="4">
        <f>_xlfn.RANK.EQ(P400,$P$2:$P$1001,1)+COUNTIF($P$2:P400,P400)-1</f>
        <v>806</v>
      </c>
      <c r="R400" s="4" t="str">
        <f>IF(Q400&lt;=Summary!$B$20,"Front","Back")</f>
        <v>Back</v>
      </c>
      <c r="S400" s="9">
        <f t="shared" si="54"/>
        <v>0</v>
      </c>
      <c r="T400" s="9">
        <f t="shared" si="55"/>
        <v>12.072146999999999</v>
      </c>
    </row>
    <row r="401" spans="1:20" x14ac:dyDescent="0.2">
      <c r="A401" s="4">
        <v>400</v>
      </c>
      <c r="B401" s="4" t="s">
        <v>24</v>
      </c>
      <c r="C401" s="9">
        <v>8.9194080000000007</v>
      </c>
      <c r="D401" s="9">
        <v>10.713141</v>
      </c>
      <c r="E401" s="9">
        <f t="shared" si="48"/>
        <v>1.2011044903428567</v>
      </c>
      <c r="F401" s="4">
        <f>_xlfn.RANK.EQ(E401,$E$2:$E$1001,1)+COUNTIF($E$2:E401,E401)-1</f>
        <v>799</v>
      </c>
      <c r="G401" s="4" t="str">
        <f>IF(F401&lt;=Summary!$B$2,"Front","Back")</f>
        <v>Back</v>
      </c>
      <c r="H401" s="4">
        <v>609</v>
      </c>
      <c r="I401" s="4" t="str">
        <f>IF(H401&lt;=Summary!$B$2,"Front","Back")</f>
        <v>Back</v>
      </c>
      <c r="J401" s="9">
        <f t="shared" si="49"/>
        <v>0</v>
      </c>
      <c r="K401" s="9">
        <f t="shared" si="50"/>
        <v>10.713141</v>
      </c>
      <c r="L401" s="9">
        <f t="shared" si="51"/>
        <v>0</v>
      </c>
      <c r="M401" s="9">
        <f t="shared" si="52"/>
        <v>10.713141</v>
      </c>
      <c r="N401" s="9">
        <v>8.7700569999999995</v>
      </c>
      <c r="O401" s="9">
        <v>10.862492</v>
      </c>
      <c r="P401" s="9">
        <f t="shared" si="53"/>
        <v>1.238588529128146</v>
      </c>
      <c r="Q401" s="4">
        <f>_xlfn.RANK.EQ(P401,$P$2:$P$1001,1)+COUNTIF($P$2:P401,P401)-1</f>
        <v>840</v>
      </c>
      <c r="R401" s="4" t="str">
        <f>IF(Q401&lt;=Summary!$B$20,"Front","Back")</f>
        <v>Back</v>
      </c>
      <c r="S401" s="9">
        <f t="shared" si="54"/>
        <v>0</v>
      </c>
      <c r="T401" s="9">
        <f t="shared" si="55"/>
        <v>10.862492</v>
      </c>
    </row>
    <row r="402" spans="1:20" x14ac:dyDescent="0.2">
      <c r="A402" s="4">
        <v>401</v>
      </c>
      <c r="B402" s="4" t="s">
        <v>24</v>
      </c>
      <c r="C402" s="9">
        <v>10.107893000000001</v>
      </c>
      <c r="D402" s="9">
        <v>9.0553380000000008</v>
      </c>
      <c r="E402" s="9">
        <f t="shared" si="48"/>
        <v>0.8958680112660472</v>
      </c>
      <c r="F402" s="4">
        <f>_xlfn.RANK.EQ(E402,$E$2:$E$1001,1)+COUNTIF($E$2:E402,E402)-1</f>
        <v>298</v>
      </c>
      <c r="G402" s="4" t="str">
        <f>IF(F402&lt;=Summary!$B$2,"Front","Back")</f>
        <v>Front</v>
      </c>
      <c r="H402" s="4">
        <v>478</v>
      </c>
      <c r="I402" s="4" t="str">
        <f>IF(H402&lt;=Summary!$B$2,"Front","Back")</f>
        <v>Front</v>
      </c>
      <c r="J402" s="9">
        <f t="shared" si="49"/>
        <v>10.107893000000001</v>
      </c>
      <c r="K402" s="9">
        <f t="shared" si="50"/>
        <v>0</v>
      </c>
      <c r="L402" s="9">
        <f t="shared" si="51"/>
        <v>10.107893000000001</v>
      </c>
      <c r="M402" s="9">
        <f t="shared" si="52"/>
        <v>0</v>
      </c>
      <c r="N402" s="9">
        <v>9.9585419999999996</v>
      </c>
      <c r="O402" s="9">
        <v>9.2046890000000001</v>
      </c>
      <c r="P402" s="9">
        <f t="shared" si="53"/>
        <v>0.92430086653247034</v>
      </c>
      <c r="Q402" s="4">
        <f>_xlfn.RANK.EQ(P402,$P$2:$P$1001,1)+COUNTIF($P$2:P402,P402)-1</f>
        <v>347</v>
      </c>
      <c r="R402" s="4" t="str">
        <f>IF(Q402&lt;=Summary!$B$20,"Front","Back")</f>
        <v>Front</v>
      </c>
      <c r="S402" s="9">
        <f t="shared" si="54"/>
        <v>9.9585419999999996</v>
      </c>
      <c r="T402" s="9">
        <f t="shared" si="55"/>
        <v>0</v>
      </c>
    </row>
    <row r="403" spans="1:20" x14ac:dyDescent="0.2">
      <c r="A403" s="4">
        <v>402</v>
      </c>
      <c r="B403" s="4" t="s">
        <v>24</v>
      </c>
      <c r="C403" s="9">
        <v>9.4389129999999994</v>
      </c>
      <c r="D403" s="9">
        <v>10.727378</v>
      </c>
      <c r="E403" s="9">
        <f t="shared" si="48"/>
        <v>1.1365056548354668</v>
      </c>
      <c r="F403" s="4">
        <f>_xlfn.RANK.EQ(E403,$E$2:$E$1001,1)+COUNTIF($E$2:E403,E403)-1</f>
        <v>702</v>
      </c>
      <c r="G403" s="4" t="str">
        <f>IF(F403&lt;=Summary!$B$2,"Front","Back")</f>
        <v>Back</v>
      </c>
      <c r="H403" s="4">
        <v>745</v>
      </c>
      <c r="I403" s="4" t="str">
        <f>IF(H403&lt;=Summary!$B$2,"Front","Back")</f>
        <v>Back</v>
      </c>
      <c r="J403" s="9">
        <f t="shared" si="49"/>
        <v>0</v>
      </c>
      <c r="K403" s="9">
        <f t="shared" si="50"/>
        <v>10.727378</v>
      </c>
      <c r="L403" s="9">
        <f t="shared" si="51"/>
        <v>0</v>
      </c>
      <c r="M403" s="9">
        <f t="shared" si="52"/>
        <v>10.727378</v>
      </c>
      <c r="N403" s="9">
        <v>9.2895620000000001</v>
      </c>
      <c r="O403" s="9">
        <v>10.876728999999999</v>
      </c>
      <c r="P403" s="9">
        <f t="shared" si="53"/>
        <v>1.1708548799179122</v>
      </c>
      <c r="Q403" s="4">
        <f>_xlfn.RANK.EQ(P403,$P$2:$P$1001,1)+COUNTIF($P$2:P403,P403)-1</f>
        <v>747</v>
      </c>
      <c r="R403" s="4" t="str">
        <f>IF(Q403&lt;=Summary!$B$20,"Front","Back")</f>
        <v>Back</v>
      </c>
      <c r="S403" s="9">
        <f t="shared" si="54"/>
        <v>0</v>
      </c>
      <c r="T403" s="9">
        <f t="shared" si="55"/>
        <v>10.876728999999999</v>
      </c>
    </row>
    <row r="404" spans="1:20" x14ac:dyDescent="0.2">
      <c r="A404" s="4">
        <v>403</v>
      </c>
      <c r="B404" s="4" t="s">
        <v>24</v>
      </c>
      <c r="C404" s="9">
        <v>7.7368220000000001</v>
      </c>
      <c r="D404" s="9">
        <v>12.433591</v>
      </c>
      <c r="E404" s="9">
        <f t="shared" si="48"/>
        <v>1.6070669585005315</v>
      </c>
      <c r="F404" s="4">
        <f>_xlfn.RANK.EQ(E404,$E$2:$E$1001,1)+COUNTIF($E$2:E404,E404)-1</f>
        <v>980</v>
      </c>
      <c r="G404" s="4" t="str">
        <f>IF(F404&lt;=Summary!$B$2,"Front","Back")</f>
        <v>Back</v>
      </c>
      <c r="H404" s="4">
        <v>873</v>
      </c>
      <c r="I404" s="4" t="str">
        <f>IF(H404&lt;=Summary!$B$2,"Front","Back")</f>
        <v>Back</v>
      </c>
      <c r="J404" s="9">
        <f t="shared" si="49"/>
        <v>0</v>
      </c>
      <c r="K404" s="9">
        <f t="shared" si="50"/>
        <v>12.433591</v>
      </c>
      <c r="L404" s="9">
        <f t="shared" si="51"/>
        <v>0</v>
      </c>
      <c r="M404" s="9">
        <f t="shared" si="52"/>
        <v>12.433591</v>
      </c>
      <c r="N404" s="9">
        <v>7.5874709999999999</v>
      </c>
      <c r="O404" s="9">
        <v>12.582941999999999</v>
      </c>
      <c r="P404" s="9">
        <f t="shared" si="53"/>
        <v>1.6583841967896813</v>
      </c>
      <c r="Q404" s="4">
        <f>_xlfn.RANK.EQ(P404,$P$2:$P$1001,1)+COUNTIF($P$2:P404,P404)-1</f>
        <v>985</v>
      </c>
      <c r="R404" s="4" t="str">
        <f>IF(Q404&lt;=Summary!$B$20,"Front","Back")</f>
        <v>Back</v>
      </c>
      <c r="S404" s="9">
        <f t="shared" si="54"/>
        <v>0</v>
      </c>
      <c r="T404" s="9">
        <f t="shared" si="55"/>
        <v>12.582941999999999</v>
      </c>
    </row>
    <row r="405" spans="1:20" x14ac:dyDescent="0.2">
      <c r="A405" s="4">
        <v>404</v>
      </c>
      <c r="B405" s="4" t="s">
        <v>24</v>
      </c>
      <c r="C405" s="9">
        <v>9.834301</v>
      </c>
      <c r="D405" s="9">
        <v>9.4081609999999998</v>
      </c>
      <c r="E405" s="9">
        <f t="shared" si="48"/>
        <v>0.9566679929768267</v>
      </c>
      <c r="F405" s="4">
        <f>_xlfn.RANK.EQ(E405,$E$2:$E$1001,1)+COUNTIF($E$2:E405,E405)-1</f>
        <v>415</v>
      </c>
      <c r="G405" s="4" t="str">
        <f>IF(F405&lt;=Summary!$B$2,"Front","Back")</f>
        <v>Front</v>
      </c>
      <c r="H405" s="4">
        <v>719</v>
      </c>
      <c r="I405" s="4" t="str">
        <f>IF(H405&lt;=Summary!$B$2,"Front","Back")</f>
        <v>Back</v>
      </c>
      <c r="J405" s="9">
        <f t="shared" si="49"/>
        <v>9.834301</v>
      </c>
      <c r="K405" s="9">
        <f t="shared" si="50"/>
        <v>0</v>
      </c>
      <c r="L405" s="9">
        <f t="shared" si="51"/>
        <v>0</v>
      </c>
      <c r="M405" s="9">
        <f t="shared" si="52"/>
        <v>9.4081609999999998</v>
      </c>
      <c r="N405" s="9">
        <v>9.6849500000000006</v>
      </c>
      <c r="O405" s="9">
        <v>9.5575119999999991</v>
      </c>
      <c r="P405" s="9">
        <f t="shared" si="53"/>
        <v>0.98684164605909153</v>
      </c>
      <c r="Q405" s="4">
        <f>_xlfn.RANK.EQ(P405,$P$2:$P$1001,1)+COUNTIF($P$2:P405,P405)-1</f>
        <v>462</v>
      </c>
      <c r="R405" s="4" t="str">
        <f>IF(Q405&lt;=Summary!$B$20,"Front","Back")</f>
        <v>Front</v>
      </c>
      <c r="S405" s="9">
        <f t="shared" si="54"/>
        <v>9.6849500000000006</v>
      </c>
      <c r="T405" s="9">
        <f t="shared" si="55"/>
        <v>0</v>
      </c>
    </row>
    <row r="406" spans="1:20" x14ac:dyDescent="0.2">
      <c r="A406" s="4">
        <v>405</v>
      </c>
      <c r="B406" s="4" t="s">
        <v>24</v>
      </c>
      <c r="C406" s="9">
        <v>8.1392830000000007</v>
      </c>
      <c r="D406" s="9">
        <v>12.842351000000001</v>
      </c>
      <c r="E406" s="9">
        <f t="shared" si="48"/>
        <v>1.5778233783000295</v>
      </c>
      <c r="F406" s="4">
        <f>_xlfn.RANK.EQ(E406,$E$2:$E$1001,1)+COUNTIF($E$2:E406,E406)-1</f>
        <v>977</v>
      </c>
      <c r="G406" s="4" t="str">
        <f>IF(F406&lt;=Summary!$B$2,"Front","Back")</f>
        <v>Back</v>
      </c>
      <c r="H406" s="4">
        <v>272</v>
      </c>
      <c r="I406" s="4" t="str">
        <f>IF(H406&lt;=Summary!$B$2,"Front","Back")</f>
        <v>Front</v>
      </c>
      <c r="J406" s="9">
        <f t="shared" si="49"/>
        <v>0</v>
      </c>
      <c r="K406" s="9">
        <f t="shared" si="50"/>
        <v>12.842351000000001</v>
      </c>
      <c r="L406" s="9">
        <f t="shared" si="51"/>
        <v>8.1392830000000007</v>
      </c>
      <c r="M406" s="9">
        <f t="shared" si="52"/>
        <v>0</v>
      </c>
      <c r="N406" s="9">
        <v>7.9899319999999996</v>
      </c>
      <c r="O406" s="9">
        <v>12.991702</v>
      </c>
      <c r="P406" s="9">
        <f t="shared" si="53"/>
        <v>1.6260090824302385</v>
      </c>
      <c r="Q406" s="4">
        <f>_xlfn.RANK.EQ(P406,$P$2:$P$1001,1)+COUNTIF($P$2:P406,P406)-1</f>
        <v>981</v>
      </c>
      <c r="R406" s="4" t="str">
        <f>IF(Q406&lt;=Summary!$B$20,"Front","Back")</f>
        <v>Back</v>
      </c>
      <c r="S406" s="9">
        <f t="shared" si="54"/>
        <v>0</v>
      </c>
      <c r="T406" s="9">
        <f t="shared" si="55"/>
        <v>12.991702</v>
      </c>
    </row>
    <row r="407" spans="1:20" x14ac:dyDescent="0.2">
      <c r="A407" s="4">
        <v>406</v>
      </c>
      <c r="B407" s="4" t="s">
        <v>24</v>
      </c>
      <c r="C407" s="9">
        <v>10.912699</v>
      </c>
      <c r="D407" s="9">
        <v>11.197554999999999</v>
      </c>
      <c r="E407" s="9">
        <f t="shared" si="48"/>
        <v>1.026103166595175</v>
      </c>
      <c r="F407" s="4">
        <f>_xlfn.RANK.EQ(E407,$E$2:$E$1001,1)+COUNTIF($E$2:E407,E407)-1</f>
        <v>544</v>
      </c>
      <c r="G407" s="4" t="str">
        <f>IF(F407&lt;=Summary!$B$2,"Front","Back")</f>
        <v>Back</v>
      </c>
      <c r="H407" s="4">
        <v>997</v>
      </c>
      <c r="I407" s="4" t="str">
        <f>IF(H407&lt;=Summary!$B$2,"Front","Back")</f>
        <v>Back</v>
      </c>
      <c r="J407" s="9">
        <f t="shared" si="49"/>
        <v>0</v>
      </c>
      <c r="K407" s="9">
        <f t="shared" si="50"/>
        <v>11.197554999999999</v>
      </c>
      <c r="L407" s="9">
        <f t="shared" si="51"/>
        <v>0</v>
      </c>
      <c r="M407" s="9">
        <f t="shared" si="52"/>
        <v>11.197554999999999</v>
      </c>
      <c r="N407" s="9">
        <v>10.763348000000001</v>
      </c>
      <c r="O407" s="9">
        <v>11.346906000000001</v>
      </c>
      <c r="P407" s="9">
        <f t="shared" si="53"/>
        <v>1.0542171450741906</v>
      </c>
      <c r="Q407" s="4">
        <f>_xlfn.RANK.EQ(P407,$P$2:$P$1001,1)+COUNTIF($P$2:P407,P407)-1</f>
        <v>592</v>
      </c>
      <c r="R407" s="4" t="str">
        <f>IF(Q407&lt;=Summary!$B$20,"Front","Back")</f>
        <v>Back</v>
      </c>
      <c r="S407" s="9">
        <f t="shared" si="54"/>
        <v>0</v>
      </c>
      <c r="T407" s="9">
        <f t="shared" si="55"/>
        <v>11.346906000000001</v>
      </c>
    </row>
    <row r="408" spans="1:20" x14ac:dyDescent="0.2">
      <c r="A408" s="4">
        <v>407</v>
      </c>
      <c r="B408" s="4" t="s">
        <v>24</v>
      </c>
      <c r="C408" s="9">
        <v>10.969457999999999</v>
      </c>
      <c r="D408" s="9">
        <v>6.8761369999999999</v>
      </c>
      <c r="E408" s="9">
        <f t="shared" si="48"/>
        <v>0.62684382400661909</v>
      </c>
      <c r="F408" s="4">
        <f>_xlfn.RANK.EQ(E408,$E$2:$E$1001,1)+COUNTIF($E$2:E408,E408)-1</f>
        <v>28</v>
      </c>
      <c r="G408" s="4" t="str">
        <f>IF(F408&lt;=Summary!$B$2,"Front","Back")</f>
        <v>Front</v>
      </c>
      <c r="H408" s="4">
        <v>332</v>
      </c>
      <c r="I408" s="4" t="str">
        <f>IF(H408&lt;=Summary!$B$2,"Front","Back")</f>
        <v>Front</v>
      </c>
      <c r="J408" s="9">
        <f t="shared" si="49"/>
        <v>10.969457999999999</v>
      </c>
      <c r="K408" s="9">
        <f t="shared" si="50"/>
        <v>0</v>
      </c>
      <c r="L408" s="9">
        <f t="shared" si="51"/>
        <v>10.969457999999999</v>
      </c>
      <c r="M408" s="9">
        <f t="shared" si="52"/>
        <v>0</v>
      </c>
      <c r="N408" s="9">
        <v>10.820107</v>
      </c>
      <c r="O408" s="9">
        <v>7.0254880000000002</v>
      </c>
      <c r="P408" s="9">
        <f t="shared" si="53"/>
        <v>0.64929930914731249</v>
      </c>
      <c r="Q408" s="4">
        <f>_xlfn.RANK.EQ(P408,$P$2:$P$1001,1)+COUNTIF($P$2:P408,P408)-1</f>
        <v>32</v>
      </c>
      <c r="R408" s="4" t="str">
        <f>IF(Q408&lt;=Summary!$B$20,"Front","Back")</f>
        <v>Front</v>
      </c>
      <c r="S408" s="9">
        <f t="shared" si="54"/>
        <v>10.820107</v>
      </c>
      <c r="T408" s="9">
        <f t="shared" si="55"/>
        <v>0</v>
      </c>
    </row>
    <row r="409" spans="1:20" x14ac:dyDescent="0.2">
      <c r="A409" s="4">
        <v>408</v>
      </c>
      <c r="B409" s="4" t="s">
        <v>24</v>
      </c>
      <c r="C409" s="9">
        <v>10.360938000000001</v>
      </c>
      <c r="D409" s="9">
        <v>10.054888</v>
      </c>
      <c r="E409" s="9">
        <f t="shared" si="48"/>
        <v>0.97046116867024967</v>
      </c>
      <c r="F409" s="4">
        <f>_xlfn.RANK.EQ(E409,$E$2:$E$1001,1)+COUNTIF($E$2:E409,E409)-1</f>
        <v>449</v>
      </c>
      <c r="G409" s="4" t="str">
        <f>IF(F409&lt;=Summary!$B$2,"Front","Back")</f>
        <v>Front</v>
      </c>
      <c r="H409" s="4">
        <v>752</v>
      </c>
      <c r="I409" s="4" t="str">
        <f>IF(H409&lt;=Summary!$B$2,"Front","Back")</f>
        <v>Back</v>
      </c>
      <c r="J409" s="9">
        <f t="shared" si="49"/>
        <v>10.360938000000001</v>
      </c>
      <c r="K409" s="9">
        <f t="shared" si="50"/>
        <v>0</v>
      </c>
      <c r="L409" s="9">
        <f t="shared" si="51"/>
        <v>0</v>
      </c>
      <c r="M409" s="9">
        <f t="shared" si="52"/>
        <v>10.054888</v>
      </c>
      <c r="N409" s="9">
        <v>10.211587</v>
      </c>
      <c r="O409" s="9">
        <v>10.204238999999999</v>
      </c>
      <c r="P409" s="9">
        <f t="shared" si="53"/>
        <v>0.99928042526592586</v>
      </c>
      <c r="Q409" s="4">
        <f>_xlfn.RANK.EQ(P409,$P$2:$P$1001,1)+COUNTIF($P$2:P409,P409)-1</f>
        <v>489</v>
      </c>
      <c r="R409" s="4" t="str">
        <f>IF(Q409&lt;=Summary!$B$20,"Front","Back")</f>
        <v>Front</v>
      </c>
      <c r="S409" s="9">
        <f t="shared" si="54"/>
        <v>10.211587</v>
      </c>
      <c r="T409" s="9">
        <f t="shared" si="55"/>
        <v>0</v>
      </c>
    </row>
    <row r="410" spans="1:20" x14ac:dyDescent="0.2">
      <c r="A410" s="4">
        <v>409</v>
      </c>
      <c r="B410" s="4" t="s">
        <v>24</v>
      </c>
      <c r="C410" s="9">
        <v>9.8951080000000005</v>
      </c>
      <c r="D410" s="9">
        <v>9.0014669999999999</v>
      </c>
      <c r="E410" s="9">
        <f t="shared" si="48"/>
        <v>0.90968860572315124</v>
      </c>
      <c r="F410" s="4">
        <f>_xlfn.RANK.EQ(E410,$E$2:$E$1001,1)+COUNTIF($E$2:E410,E410)-1</f>
        <v>323</v>
      </c>
      <c r="G410" s="4" t="str">
        <f>IF(F410&lt;=Summary!$B$2,"Front","Back")</f>
        <v>Front</v>
      </c>
      <c r="H410" s="4">
        <v>591</v>
      </c>
      <c r="I410" s="4" t="str">
        <f>IF(H410&lt;=Summary!$B$2,"Front","Back")</f>
        <v>Back</v>
      </c>
      <c r="J410" s="9">
        <f t="shared" si="49"/>
        <v>9.8951080000000005</v>
      </c>
      <c r="K410" s="9">
        <f t="shared" si="50"/>
        <v>0</v>
      </c>
      <c r="L410" s="9">
        <f t="shared" si="51"/>
        <v>0</v>
      </c>
      <c r="M410" s="9">
        <f t="shared" si="52"/>
        <v>9.0014669999999999</v>
      </c>
      <c r="N410" s="9">
        <v>9.7457569999999993</v>
      </c>
      <c r="O410" s="9">
        <v>9.1508179999999992</v>
      </c>
      <c r="P410" s="9">
        <f t="shared" si="53"/>
        <v>0.93895404943915595</v>
      </c>
      <c r="Q410" s="4">
        <f>_xlfn.RANK.EQ(P410,$P$2:$P$1001,1)+COUNTIF($P$2:P410,P410)-1</f>
        <v>376</v>
      </c>
      <c r="R410" s="4" t="str">
        <f>IF(Q410&lt;=Summary!$B$20,"Front","Back")</f>
        <v>Front</v>
      </c>
      <c r="S410" s="9">
        <f t="shared" si="54"/>
        <v>9.7457569999999993</v>
      </c>
      <c r="T410" s="9">
        <f t="shared" si="55"/>
        <v>0</v>
      </c>
    </row>
    <row r="411" spans="1:20" x14ac:dyDescent="0.2">
      <c r="A411" s="4">
        <v>410</v>
      </c>
      <c r="B411" s="4" t="s">
        <v>24</v>
      </c>
      <c r="C411" s="9">
        <v>9.2588659999999994</v>
      </c>
      <c r="D411" s="9">
        <v>11.346406999999999</v>
      </c>
      <c r="E411" s="9">
        <f t="shared" si="48"/>
        <v>1.225464003907174</v>
      </c>
      <c r="F411" s="4">
        <f>_xlfn.RANK.EQ(E411,$E$2:$E$1001,1)+COUNTIF($E$2:E411,E411)-1</f>
        <v>817</v>
      </c>
      <c r="G411" s="4" t="str">
        <f>IF(F411&lt;=Summary!$B$2,"Front","Back")</f>
        <v>Back</v>
      </c>
      <c r="H411" s="4">
        <v>878</v>
      </c>
      <c r="I411" s="4" t="str">
        <f>IF(H411&lt;=Summary!$B$2,"Front","Back")</f>
        <v>Back</v>
      </c>
      <c r="J411" s="9">
        <f t="shared" si="49"/>
        <v>0</v>
      </c>
      <c r="K411" s="9">
        <f t="shared" si="50"/>
        <v>11.346406999999999</v>
      </c>
      <c r="L411" s="9">
        <f t="shared" si="51"/>
        <v>0</v>
      </c>
      <c r="M411" s="9">
        <f t="shared" si="52"/>
        <v>11.346406999999999</v>
      </c>
      <c r="N411" s="9">
        <v>9.109515</v>
      </c>
      <c r="O411" s="9">
        <v>11.495758</v>
      </c>
      <c r="P411" s="9">
        <f t="shared" si="53"/>
        <v>1.2619506087865271</v>
      </c>
      <c r="Q411" s="4">
        <f>_xlfn.RANK.EQ(P411,$P$2:$P$1001,1)+COUNTIF($P$2:P411,P411)-1</f>
        <v>859</v>
      </c>
      <c r="R411" s="4" t="str">
        <f>IF(Q411&lt;=Summary!$B$20,"Front","Back")</f>
        <v>Back</v>
      </c>
      <c r="S411" s="9">
        <f t="shared" si="54"/>
        <v>0</v>
      </c>
      <c r="T411" s="9">
        <f t="shared" si="55"/>
        <v>11.495758</v>
      </c>
    </row>
    <row r="412" spans="1:20" x14ac:dyDescent="0.2">
      <c r="A412" s="4">
        <v>411</v>
      </c>
      <c r="B412" s="4" t="s">
        <v>24</v>
      </c>
      <c r="C412" s="9">
        <v>9.8398620000000001</v>
      </c>
      <c r="D412" s="9">
        <v>9.9248619999999992</v>
      </c>
      <c r="E412" s="9">
        <f t="shared" si="48"/>
        <v>1.0086383325294601</v>
      </c>
      <c r="F412" s="4">
        <f>_xlfn.RANK.EQ(E412,$E$2:$E$1001,1)+COUNTIF($E$2:E412,E412)-1</f>
        <v>516</v>
      </c>
      <c r="G412" s="4" t="str">
        <f>IF(F412&lt;=Summary!$B$2,"Front","Back")</f>
        <v>Back</v>
      </c>
      <c r="H412" s="4">
        <v>320</v>
      </c>
      <c r="I412" s="4" t="str">
        <f>IF(H412&lt;=Summary!$B$2,"Front","Back")</f>
        <v>Front</v>
      </c>
      <c r="J412" s="9">
        <f t="shared" si="49"/>
        <v>0</v>
      </c>
      <c r="K412" s="9">
        <f t="shared" si="50"/>
        <v>9.9248619999999992</v>
      </c>
      <c r="L412" s="9">
        <f t="shared" si="51"/>
        <v>9.8398620000000001</v>
      </c>
      <c r="M412" s="9">
        <f t="shared" si="52"/>
        <v>0</v>
      </c>
      <c r="N412" s="9">
        <v>9.6905110000000008</v>
      </c>
      <c r="O412" s="9">
        <v>10.074213</v>
      </c>
      <c r="P412" s="9">
        <f t="shared" si="53"/>
        <v>1.0395956415507912</v>
      </c>
      <c r="Q412" s="4">
        <f>_xlfn.RANK.EQ(P412,$P$2:$P$1001,1)+COUNTIF($P$2:P412,P412)-1</f>
        <v>567</v>
      </c>
      <c r="R412" s="4" t="str">
        <f>IF(Q412&lt;=Summary!$B$20,"Front","Back")</f>
        <v>Back</v>
      </c>
      <c r="S412" s="9">
        <f t="shared" si="54"/>
        <v>0</v>
      </c>
      <c r="T412" s="9">
        <f t="shared" si="55"/>
        <v>10.074213</v>
      </c>
    </row>
    <row r="413" spans="1:20" x14ac:dyDescent="0.2">
      <c r="A413" s="4">
        <v>412</v>
      </c>
      <c r="B413" s="4" t="s">
        <v>24</v>
      </c>
      <c r="C413" s="9">
        <v>7.4222380000000001</v>
      </c>
      <c r="D413" s="9">
        <v>11.240777</v>
      </c>
      <c r="E413" s="9">
        <f t="shared" si="48"/>
        <v>1.514472723725647</v>
      </c>
      <c r="F413" s="4">
        <f>_xlfn.RANK.EQ(E413,$E$2:$E$1001,1)+COUNTIF($E$2:E413,E413)-1</f>
        <v>968</v>
      </c>
      <c r="G413" s="4" t="str">
        <f>IF(F413&lt;=Summary!$B$2,"Front","Back")</f>
        <v>Back</v>
      </c>
      <c r="H413" s="4">
        <v>93</v>
      </c>
      <c r="I413" s="4" t="str">
        <f>IF(H413&lt;=Summary!$B$2,"Front","Back")</f>
        <v>Front</v>
      </c>
      <c r="J413" s="9">
        <f t="shared" si="49"/>
        <v>0</v>
      </c>
      <c r="K413" s="9">
        <f t="shared" si="50"/>
        <v>11.240777</v>
      </c>
      <c r="L413" s="9">
        <f t="shared" si="51"/>
        <v>7.4222380000000001</v>
      </c>
      <c r="M413" s="9">
        <f t="shared" si="52"/>
        <v>0</v>
      </c>
      <c r="N413" s="9">
        <v>7.2728869999999999</v>
      </c>
      <c r="O413" s="9">
        <v>11.390128000000001</v>
      </c>
      <c r="P413" s="9">
        <f t="shared" si="53"/>
        <v>1.5661082043485621</v>
      </c>
      <c r="Q413" s="4">
        <f>_xlfn.RANK.EQ(P413,$P$2:$P$1001,1)+COUNTIF($P$2:P413,P413)-1</f>
        <v>976</v>
      </c>
      <c r="R413" s="4" t="str">
        <f>IF(Q413&lt;=Summary!$B$20,"Front","Back")</f>
        <v>Back</v>
      </c>
      <c r="S413" s="9">
        <f t="shared" si="54"/>
        <v>0</v>
      </c>
      <c r="T413" s="9">
        <f t="shared" si="55"/>
        <v>11.390128000000001</v>
      </c>
    </row>
    <row r="414" spans="1:20" x14ac:dyDescent="0.2">
      <c r="A414" s="4">
        <v>413</v>
      </c>
      <c r="B414" s="4" t="s">
        <v>24</v>
      </c>
      <c r="C414" s="9">
        <v>9.6524470000000004</v>
      </c>
      <c r="D414" s="9">
        <v>10.996931</v>
      </c>
      <c r="E414" s="9">
        <f t="shared" si="48"/>
        <v>1.1392894464999392</v>
      </c>
      <c r="F414" s="4">
        <f>_xlfn.RANK.EQ(E414,$E$2:$E$1001,1)+COUNTIF($E$2:E414,E414)-1</f>
        <v>709</v>
      </c>
      <c r="G414" s="4" t="str">
        <f>IF(F414&lt;=Summary!$B$2,"Front","Back")</f>
        <v>Back</v>
      </c>
      <c r="H414" s="4">
        <v>875</v>
      </c>
      <c r="I414" s="4" t="str">
        <f>IF(H414&lt;=Summary!$B$2,"Front","Back")</f>
        <v>Back</v>
      </c>
      <c r="J414" s="9">
        <f t="shared" si="49"/>
        <v>0</v>
      </c>
      <c r="K414" s="9">
        <f t="shared" si="50"/>
        <v>10.996931</v>
      </c>
      <c r="L414" s="9">
        <f t="shared" si="51"/>
        <v>0</v>
      </c>
      <c r="M414" s="9">
        <f t="shared" si="52"/>
        <v>10.996931</v>
      </c>
      <c r="N414" s="9">
        <v>9.5030959999999993</v>
      </c>
      <c r="O414" s="9">
        <v>11.146281999999999</v>
      </c>
      <c r="P414" s="9">
        <f t="shared" si="53"/>
        <v>1.1729105967150075</v>
      </c>
      <c r="Q414" s="4">
        <f>_xlfn.RANK.EQ(P414,$P$2:$P$1001,1)+COUNTIF($P$2:P414,P414)-1</f>
        <v>752</v>
      </c>
      <c r="R414" s="4" t="str">
        <f>IF(Q414&lt;=Summary!$B$20,"Front","Back")</f>
        <v>Back</v>
      </c>
      <c r="S414" s="9">
        <f t="shared" si="54"/>
        <v>0</v>
      </c>
      <c r="T414" s="9">
        <f t="shared" si="55"/>
        <v>11.146281999999999</v>
      </c>
    </row>
    <row r="415" spans="1:20" x14ac:dyDescent="0.2">
      <c r="A415" s="4">
        <v>414</v>
      </c>
      <c r="B415" s="4" t="s">
        <v>24</v>
      </c>
      <c r="C415" s="9">
        <v>8.3938579999999998</v>
      </c>
      <c r="D415" s="9">
        <v>8.538157</v>
      </c>
      <c r="E415" s="9">
        <f t="shared" si="48"/>
        <v>1.0171910222927287</v>
      </c>
      <c r="F415" s="4">
        <f>_xlfn.RANK.EQ(E415,$E$2:$E$1001,1)+COUNTIF($E$2:E415,E415)-1</f>
        <v>532</v>
      </c>
      <c r="G415" s="4" t="str">
        <f>IF(F415&lt;=Summary!$B$2,"Front","Back")</f>
        <v>Back</v>
      </c>
      <c r="H415" s="4">
        <v>889</v>
      </c>
      <c r="I415" s="4" t="str">
        <f>IF(H415&lt;=Summary!$B$2,"Front","Back")</f>
        <v>Back</v>
      </c>
      <c r="J415" s="9">
        <f t="shared" si="49"/>
        <v>0</v>
      </c>
      <c r="K415" s="9">
        <f t="shared" si="50"/>
        <v>8.538157</v>
      </c>
      <c r="L415" s="9">
        <f t="shared" si="51"/>
        <v>0</v>
      </c>
      <c r="M415" s="9">
        <f t="shared" si="52"/>
        <v>8.538157</v>
      </c>
      <c r="N415" s="9">
        <v>8.2445070000000005</v>
      </c>
      <c r="O415" s="9">
        <v>8.6875079999999993</v>
      </c>
      <c r="P415" s="9">
        <f t="shared" si="53"/>
        <v>1.0537328672290531</v>
      </c>
      <c r="Q415" s="4">
        <f>_xlfn.RANK.EQ(P415,$P$2:$P$1001,1)+COUNTIF($P$2:P415,P415)-1</f>
        <v>591</v>
      </c>
      <c r="R415" s="4" t="str">
        <f>IF(Q415&lt;=Summary!$B$20,"Front","Back")</f>
        <v>Back</v>
      </c>
      <c r="S415" s="9">
        <f t="shared" si="54"/>
        <v>0</v>
      </c>
      <c r="T415" s="9">
        <f t="shared" si="55"/>
        <v>8.6875079999999993</v>
      </c>
    </row>
    <row r="416" spans="1:20" x14ac:dyDescent="0.2">
      <c r="A416" s="4">
        <v>415</v>
      </c>
      <c r="B416" s="4" t="s">
        <v>24</v>
      </c>
      <c r="C416" s="9">
        <v>11.262737</v>
      </c>
      <c r="D416" s="9">
        <v>10.259423999999999</v>
      </c>
      <c r="E416" s="9">
        <f t="shared" si="48"/>
        <v>0.91091747947235202</v>
      </c>
      <c r="F416" s="4">
        <f>_xlfn.RANK.EQ(E416,$E$2:$E$1001,1)+COUNTIF($E$2:E416,E416)-1</f>
        <v>326</v>
      </c>
      <c r="G416" s="4" t="str">
        <f>IF(F416&lt;=Summary!$B$2,"Front","Back")</f>
        <v>Front</v>
      </c>
      <c r="H416" s="4">
        <v>766</v>
      </c>
      <c r="I416" s="4" t="str">
        <f>IF(H416&lt;=Summary!$B$2,"Front","Back")</f>
        <v>Back</v>
      </c>
      <c r="J416" s="9">
        <f t="shared" si="49"/>
        <v>11.262737</v>
      </c>
      <c r="K416" s="9">
        <f t="shared" si="50"/>
        <v>0</v>
      </c>
      <c r="L416" s="9">
        <f t="shared" si="51"/>
        <v>0</v>
      </c>
      <c r="M416" s="9">
        <f t="shared" si="52"/>
        <v>10.259423999999999</v>
      </c>
      <c r="N416" s="9">
        <v>11.113386</v>
      </c>
      <c r="O416" s="9">
        <v>10.408775</v>
      </c>
      <c r="P416" s="9">
        <f t="shared" si="53"/>
        <v>0.93659799092733753</v>
      </c>
      <c r="Q416" s="4">
        <f>_xlfn.RANK.EQ(P416,$P$2:$P$1001,1)+COUNTIF($P$2:P416,P416)-1</f>
        <v>371</v>
      </c>
      <c r="R416" s="4" t="str">
        <f>IF(Q416&lt;=Summary!$B$20,"Front","Back")</f>
        <v>Front</v>
      </c>
      <c r="S416" s="9">
        <f t="shared" si="54"/>
        <v>11.113386</v>
      </c>
      <c r="T416" s="9">
        <f t="shared" si="55"/>
        <v>0</v>
      </c>
    </row>
    <row r="417" spans="1:20" x14ac:dyDescent="0.2">
      <c r="A417" s="4">
        <v>416</v>
      </c>
      <c r="B417" s="4" t="s">
        <v>24</v>
      </c>
      <c r="C417" s="9">
        <v>9.7673559999999995</v>
      </c>
      <c r="D417" s="9">
        <v>8.6764770000000002</v>
      </c>
      <c r="E417" s="9">
        <f t="shared" si="48"/>
        <v>0.88831378727262533</v>
      </c>
      <c r="F417" s="4">
        <f>_xlfn.RANK.EQ(E417,$E$2:$E$1001,1)+COUNTIF($E$2:E417,E417)-1</f>
        <v>280</v>
      </c>
      <c r="G417" s="4" t="str">
        <f>IF(F417&lt;=Summary!$B$2,"Front","Back")</f>
        <v>Front</v>
      </c>
      <c r="H417" s="4">
        <v>735</v>
      </c>
      <c r="I417" s="4" t="str">
        <f>IF(H417&lt;=Summary!$B$2,"Front","Back")</f>
        <v>Back</v>
      </c>
      <c r="J417" s="9">
        <f t="shared" si="49"/>
        <v>9.7673559999999995</v>
      </c>
      <c r="K417" s="9">
        <f t="shared" si="50"/>
        <v>0</v>
      </c>
      <c r="L417" s="9">
        <f t="shared" si="51"/>
        <v>0</v>
      </c>
      <c r="M417" s="9">
        <f t="shared" si="52"/>
        <v>8.6764770000000002</v>
      </c>
      <c r="N417" s="9">
        <v>9.6180050000000001</v>
      </c>
      <c r="O417" s="9">
        <v>8.8258279999999996</v>
      </c>
      <c r="P417" s="9">
        <f t="shared" si="53"/>
        <v>0.91763603782697134</v>
      </c>
      <c r="Q417" s="4">
        <f>_xlfn.RANK.EQ(P417,$P$2:$P$1001,1)+COUNTIF($P$2:P417,P417)-1</f>
        <v>333</v>
      </c>
      <c r="R417" s="4" t="str">
        <f>IF(Q417&lt;=Summary!$B$20,"Front","Back")</f>
        <v>Front</v>
      </c>
      <c r="S417" s="9">
        <f t="shared" si="54"/>
        <v>9.6180050000000001</v>
      </c>
      <c r="T417" s="9">
        <f t="shared" si="55"/>
        <v>0</v>
      </c>
    </row>
    <row r="418" spans="1:20" x14ac:dyDescent="0.2">
      <c r="A418" s="4">
        <v>417</v>
      </c>
      <c r="B418" s="4" t="s">
        <v>24</v>
      </c>
      <c r="C418" s="9">
        <v>9.8424479999999992</v>
      </c>
      <c r="D418" s="9">
        <v>9.4482630000000007</v>
      </c>
      <c r="E418" s="9">
        <f t="shared" si="48"/>
        <v>0.95995051231157147</v>
      </c>
      <c r="F418" s="4">
        <f>_xlfn.RANK.EQ(E418,$E$2:$E$1001,1)+COUNTIF($E$2:E418,E418)-1</f>
        <v>419</v>
      </c>
      <c r="G418" s="4" t="str">
        <f>IF(F418&lt;=Summary!$B$2,"Front","Back")</f>
        <v>Front</v>
      </c>
      <c r="H418" s="4">
        <v>82</v>
      </c>
      <c r="I418" s="4" t="str">
        <f>IF(H418&lt;=Summary!$B$2,"Front","Back")</f>
        <v>Front</v>
      </c>
      <c r="J418" s="9">
        <f t="shared" si="49"/>
        <v>9.8424479999999992</v>
      </c>
      <c r="K418" s="9">
        <f t="shared" si="50"/>
        <v>0</v>
      </c>
      <c r="L418" s="9">
        <f t="shared" si="51"/>
        <v>9.8424479999999992</v>
      </c>
      <c r="M418" s="9">
        <f t="shared" si="52"/>
        <v>0</v>
      </c>
      <c r="N418" s="9">
        <v>9.6930969999999999</v>
      </c>
      <c r="O418" s="9">
        <v>9.5976140000000001</v>
      </c>
      <c r="P418" s="9">
        <f t="shared" si="53"/>
        <v>0.99014938156504573</v>
      </c>
      <c r="Q418" s="4">
        <f>_xlfn.RANK.EQ(P418,$P$2:$P$1001,1)+COUNTIF($P$2:P418,P418)-1</f>
        <v>470</v>
      </c>
      <c r="R418" s="4" t="str">
        <f>IF(Q418&lt;=Summary!$B$20,"Front","Back")</f>
        <v>Front</v>
      </c>
      <c r="S418" s="9">
        <f t="shared" si="54"/>
        <v>9.6930969999999999</v>
      </c>
      <c r="T418" s="9">
        <f t="shared" si="55"/>
        <v>0</v>
      </c>
    </row>
    <row r="419" spans="1:20" x14ac:dyDescent="0.2">
      <c r="A419" s="4">
        <v>418</v>
      </c>
      <c r="B419" s="4" t="s">
        <v>24</v>
      </c>
      <c r="C419" s="9">
        <v>11.574498</v>
      </c>
      <c r="D419" s="9">
        <v>10.292793</v>
      </c>
      <c r="E419" s="9">
        <f t="shared" si="48"/>
        <v>0.88926474392237131</v>
      </c>
      <c r="F419" s="4">
        <f>_xlfn.RANK.EQ(E419,$E$2:$E$1001,1)+COUNTIF($E$2:E419,E419)-1</f>
        <v>283</v>
      </c>
      <c r="G419" s="4" t="str">
        <f>IF(F419&lt;=Summary!$B$2,"Front","Back")</f>
        <v>Front</v>
      </c>
      <c r="H419" s="4">
        <v>297</v>
      </c>
      <c r="I419" s="4" t="str">
        <f>IF(H419&lt;=Summary!$B$2,"Front","Back")</f>
        <v>Front</v>
      </c>
      <c r="J419" s="9">
        <f t="shared" si="49"/>
        <v>11.574498</v>
      </c>
      <c r="K419" s="9">
        <f t="shared" si="50"/>
        <v>0</v>
      </c>
      <c r="L419" s="9">
        <f t="shared" si="51"/>
        <v>11.574498</v>
      </c>
      <c r="M419" s="9">
        <f t="shared" si="52"/>
        <v>0</v>
      </c>
      <c r="N419" s="9">
        <v>11.425147000000001</v>
      </c>
      <c r="O419" s="9">
        <v>10.442144000000001</v>
      </c>
      <c r="P419" s="9">
        <f t="shared" si="53"/>
        <v>0.91396145712610966</v>
      </c>
      <c r="Q419" s="4">
        <f>_xlfn.RANK.EQ(P419,$P$2:$P$1001,1)+COUNTIF($P$2:P419,P419)-1</f>
        <v>327</v>
      </c>
      <c r="R419" s="4" t="str">
        <f>IF(Q419&lt;=Summary!$B$20,"Front","Back")</f>
        <v>Front</v>
      </c>
      <c r="S419" s="9">
        <f t="shared" si="54"/>
        <v>11.425147000000001</v>
      </c>
      <c r="T419" s="9">
        <f t="shared" si="55"/>
        <v>0</v>
      </c>
    </row>
    <row r="420" spans="1:20" x14ac:dyDescent="0.2">
      <c r="A420" s="4">
        <v>419</v>
      </c>
      <c r="B420" s="4" t="s">
        <v>24</v>
      </c>
      <c r="C420" s="9">
        <v>8.1482930000000007</v>
      </c>
      <c r="D420" s="9">
        <v>9.2641609999999996</v>
      </c>
      <c r="E420" s="9">
        <f t="shared" si="48"/>
        <v>1.1369450018549896</v>
      </c>
      <c r="F420" s="4">
        <f>_xlfn.RANK.EQ(E420,$E$2:$E$1001,1)+COUNTIF($E$2:E420,E420)-1</f>
        <v>704</v>
      </c>
      <c r="G420" s="4" t="str">
        <f>IF(F420&lt;=Summary!$B$2,"Front","Back")</f>
        <v>Back</v>
      </c>
      <c r="H420" s="4">
        <v>90</v>
      </c>
      <c r="I420" s="4" t="str">
        <f>IF(H420&lt;=Summary!$B$2,"Front","Back")</f>
        <v>Front</v>
      </c>
      <c r="J420" s="9">
        <f t="shared" si="49"/>
        <v>0</v>
      </c>
      <c r="K420" s="9">
        <f t="shared" si="50"/>
        <v>9.2641609999999996</v>
      </c>
      <c r="L420" s="9">
        <f t="shared" si="51"/>
        <v>8.1482930000000007</v>
      </c>
      <c r="M420" s="9">
        <f t="shared" si="52"/>
        <v>0</v>
      </c>
      <c r="N420" s="9">
        <v>7.9989420000000004</v>
      </c>
      <c r="O420" s="9">
        <v>9.4135120000000008</v>
      </c>
      <c r="P420" s="9">
        <f t="shared" si="53"/>
        <v>1.1768446377033364</v>
      </c>
      <c r="Q420" s="4">
        <f>_xlfn.RANK.EQ(P420,$P$2:$P$1001,1)+COUNTIF($P$2:P420,P420)-1</f>
        <v>757</v>
      </c>
      <c r="R420" s="4" t="str">
        <f>IF(Q420&lt;=Summary!$B$20,"Front","Back")</f>
        <v>Back</v>
      </c>
      <c r="S420" s="9">
        <f t="shared" si="54"/>
        <v>0</v>
      </c>
      <c r="T420" s="9">
        <f t="shared" si="55"/>
        <v>9.4135120000000008</v>
      </c>
    </row>
    <row r="421" spans="1:20" x14ac:dyDescent="0.2">
      <c r="A421" s="4">
        <v>420</v>
      </c>
      <c r="B421" s="4" t="s">
        <v>24</v>
      </c>
      <c r="C421" s="9">
        <v>10.755523999999999</v>
      </c>
      <c r="D421" s="9">
        <v>9.7043800000000005</v>
      </c>
      <c r="E421" s="9">
        <f t="shared" si="48"/>
        <v>0.90226938269116419</v>
      </c>
      <c r="F421" s="4">
        <f>_xlfn.RANK.EQ(E421,$E$2:$E$1001,1)+COUNTIF($E$2:E421,E421)-1</f>
        <v>312</v>
      </c>
      <c r="G421" s="4" t="str">
        <f>IF(F421&lt;=Summary!$B$2,"Front","Back")</f>
        <v>Front</v>
      </c>
      <c r="H421" s="4">
        <v>319</v>
      </c>
      <c r="I421" s="4" t="str">
        <f>IF(H421&lt;=Summary!$B$2,"Front","Back")</f>
        <v>Front</v>
      </c>
      <c r="J421" s="9">
        <f t="shared" si="49"/>
        <v>10.755523999999999</v>
      </c>
      <c r="K421" s="9">
        <f t="shared" si="50"/>
        <v>0</v>
      </c>
      <c r="L421" s="9">
        <f t="shared" si="51"/>
        <v>10.755523999999999</v>
      </c>
      <c r="M421" s="9">
        <f t="shared" si="52"/>
        <v>0</v>
      </c>
      <c r="N421" s="9">
        <v>10.606173</v>
      </c>
      <c r="O421" s="9">
        <v>9.8537309999999998</v>
      </c>
      <c r="P421" s="9">
        <f t="shared" si="53"/>
        <v>0.92905622037279612</v>
      </c>
      <c r="Q421" s="4">
        <f>_xlfn.RANK.EQ(P421,$P$2:$P$1001,1)+COUNTIF($P$2:P421,P421)-1</f>
        <v>356</v>
      </c>
      <c r="R421" s="4" t="str">
        <f>IF(Q421&lt;=Summary!$B$20,"Front","Back")</f>
        <v>Front</v>
      </c>
      <c r="S421" s="9">
        <f t="shared" si="54"/>
        <v>10.606173</v>
      </c>
      <c r="T421" s="9">
        <f t="shared" si="55"/>
        <v>0</v>
      </c>
    </row>
    <row r="422" spans="1:20" x14ac:dyDescent="0.2">
      <c r="A422" s="4">
        <v>421</v>
      </c>
      <c r="B422" s="4" t="s">
        <v>24</v>
      </c>
      <c r="C422" s="9">
        <v>12.983853999999999</v>
      </c>
      <c r="D422" s="9">
        <v>10.012867999999999</v>
      </c>
      <c r="E422" s="9">
        <f t="shared" si="48"/>
        <v>0.77117841898098971</v>
      </c>
      <c r="F422" s="4">
        <f>_xlfn.RANK.EQ(E422,$E$2:$E$1001,1)+COUNTIF($E$2:E422,E422)-1</f>
        <v>116</v>
      </c>
      <c r="G422" s="4" t="str">
        <f>IF(F422&lt;=Summary!$B$2,"Front","Back")</f>
        <v>Front</v>
      </c>
      <c r="H422" s="4">
        <v>124</v>
      </c>
      <c r="I422" s="4" t="str">
        <f>IF(H422&lt;=Summary!$B$2,"Front","Back")</f>
        <v>Front</v>
      </c>
      <c r="J422" s="9">
        <f t="shared" si="49"/>
        <v>12.983853999999999</v>
      </c>
      <c r="K422" s="9">
        <f t="shared" si="50"/>
        <v>0</v>
      </c>
      <c r="L422" s="9">
        <f t="shared" si="51"/>
        <v>12.983853999999999</v>
      </c>
      <c r="M422" s="9">
        <f t="shared" si="52"/>
        <v>0</v>
      </c>
      <c r="N422" s="9">
        <v>12.834503</v>
      </c>
      <c r="O422" s="9">
        <v>10.162219</v>
      </c>
      <c r="P422" s="9">
        <f t="shared" si="53"/>
        <v>0.79178905486250617</v>
      </c>
      <c r="Q422" s="4">
        <f>_xlfn.RANK.EQ(P422,$P$2:$P$1001,1)+COUNTIF($P$2:P422,P422)-1</f>
        <v>134</v>
      </c>
      <c r="R422" s="4" t="str">
        <f>IF(Q422&lt;=Summary!$B$20,"Front","Back")</f>
        <v>Front</v>
      </c>
      <c r="S422" s="9">
        <f t="shared" si="54"/>
        <v>12.834503</v>
      </c>
      <c r="T422" s="9">
        <f t="shared" si="55"/>
        <v>0</v>
      </c>
    </row>
    <row r="423" spans="1:20" x14ac:dyDescent="0.2">
      <c r="A423" s="4">
        <v>422</v>
      </c>
      <c r="B423" s="4" t="s">
        <v>24</v>
      </c>
      <c r="C423" s="9">
        <v>9.9961249999999993</v>
      </c>
      <c r="D423" s="9">
        <v>7.2060079999999997</v>
      </c>
      <c r="E423" s="9">
        <f t="shared" si="48"/>
        <v>0.7208801410546587</v>
      </c>
      <c r="F423" s="4">
        <f>_xlfn.RANK.EQ(E423,$E$2:$E$1001,1)+COUNTIF($E$2:E423,E423)-1</f>
        <v>70</v>
      </c>
      <c r="G423" s="4" t="str">
        <f>IF(F423&lt;=Summary!$B$2,"Front","Back")</f>
        <v>Front</v>
      </c>
      <c r="H423" s="4">
        <v>367</v>
      </c>
      <c r="I423" s="4" t="str">
        <f>IF(H423&lt;=Summary!$B$2,"Front","Back")</f>
        <v>Front</v>
      </c>
      <c r="J423" s="9">
        <f t="shared" si="49"/>
        <v>9.9961249999999993</v>
      </c>
      <c r="K423" s="9">
        <f t="shared" si="50"/>
        <v>0</v>
      </c>
      <c r="L423" s="9">
        <f t="shared" si="51"/>
        <v>9.9961249999999993</v>
      </c>
      <c r="M423" s="9">
        <f t="shared" si="52"/>
        <v>0</v>
      </c>
      <c r="N423" s="9">
        <v>9.8467739999999999</v>
      </c>
      <c r="O423" s="9">
        <v>7.355359</v>
      </c>
      <c r="P423" s="9">
        <f t="shared" si="53"/>
        <v>0.74698160026827065</v>
      </c>
      <c r="Q423" s="4">
        <f>_xlfn.RANK.EQ(P423,$P$2:$P$1001,1)+COUNTIF($P$2:P423,P423)-1</f>
        <v>89</v>
      </c>
      <c r="R423" s="4" t="str">
        <f>IF(Q423&lt;=Summary!$B$20,"Front","Back")</f>
        <v>Front</v>
      </c>
      <c r="S423" s="9">
        <f t="shared" si="54"/>
        <v>9.8467739999999999</v>
      </c>
      <c r="T423" s="9">
        <f t="shared" si="55"/>
        <v>0</v>
      </c>
    </row>
    <row r="424" spans="1:20" x14ac:dyDescent="0.2">
      <c r="A424" s="4">
        <v>423</v>
      </c>
      <c r="B424" s="4" t="s">
        <v>24</v>
      </c>
      <c r="C424" s="9">
        <v>11.848108</v>
      </c>
      <c r="D424" s="9">
        <v>8.4078320000000009</v>
      </c>
      <c r="E424" s="9">
        <f t="shared" si="48"/>
        <v>0.70963498982284778</v>
      </c>
      <c r="F424" s="4">
        <f>_xlfn.RANK.EQ(E424,$E$2:$E$1001,1)+COUNTIF($E$2:E424,E424)-1</f>
        <v>62</v>
      </c>
      <c r="G424" s="4" t="str">
        <f>IF(F424&lt;=Summary!$B$2,"Front","Back")</f>
        <v>Front</v>
      </c>
      <c r="H424" s="4">
        <v>375</v>
      </c>
      <c r="I424" s="4" t="str">
        <f>IF(H424&lt;=Summary!$B$2,"Front","Back")</f>
        <v>Front</v>
      </c>
      <c r="J424" s="9">
        <f t="shared" si="49"/>
        <v>11.848108</v>
      </c>
      <c r="K424" s="9">
        <f t="shared" si="50"/>
        <v>0</v>
      </c>
      <c r="L424" s="9">
        <f t="shared" si="51"/>
        <v>11.848108</v>
      </c>
      <c r="M424" s="9">
        <f t="shared" si="52"/>
        <v>0</v>
      </c>
      <c r="N424" s="9">
        <v>11.698757000000001</v>
      </c>
      <c r="O424" s="9">
        <v>8.5571830000000002</v>
      </c>
      <c r="P424" s="9">
        <f t="shared" si="53"/>
        <v>0.73146087229609091</v>
      </c>
      <c r="Q424" s="4">
        <f>_xlfn.RANK.EQ(P424,$P$2:$P$1001,1)+COUNTIF($P$2:P424,P424)-1</f>
        <v>78</v>
      </c>
      <c r="R424" s="4" t="str">
        <f>IF(Q424&lt;=Summary!$B$20,"Front","Back")</f>
        <v>Front</v>
      </c>
      <c r="S424" s="9">
        <f t="shared" si="54"/>
        <v>11.698757000000001</v>
      </c>
      <c r="T424" s="9">
        <f t="shared" si="55"/>
        <v>0</v>
      </c>
    </row>
    <row r="425" spans="1:20" x14ac:dyDescent="0.2">
      <c r="A425" s="4">
        <v>424</v>
      </c>
      <c r="B425" s="4" t="s">
        <v>24</v>
      </c>
      <c r="C425" s="9">
        <v>10.517799999999999</v>
      </c>
      <c r="D425" s="9">
        <v>10.335912</v>
      </c>
      <c r="E425" s="9">
        <f t="shared" si="48"/>
        <v>0.98270664967959087</v>
      </c>
      <c r="F425" s="4">
        <f>_xlfn.RANK.EQ(E425,$E$2:$E$1001,1)+COUNTIF($E$2:E425,E425)-1</f>
        <v>473</v>
      </c>
      <c r="G425" s="4" t="str">
        <f>IF(F425&lt;=Summary!$B$2,"Front","Back")</f>
        <v>Front</v>
      </c>
      <c r="H425" s="4">
        <v>691</v>
      </c>
      <c r="I425" s="4" t="str">
        <f>IF(H425&lt;=Summary!$B$2,"Front","Back")</f>
        <v>Back</v>
      </c>
      <c r="J425" s="9">
        <f t="shared" si="49"/>
        <v>10.517799999999999</v>
      </c>
      <c r="K425" s="9">
        <f t="shared" si="50"/>
        <v>0</v>
      </c>
      <c r="L425" s="9">
        <f t="shared" si="51"/>
        <v>0</v>
      </c>
      <c r="M425" s="9">
        <f t="shared" si="52"/>
        <v>10.335912</v>
      </c>
      <c r="N425" s="9">
        <v>10.368449</v>
      </c>
      <c r="O425" s="9">
        <v>10.485263</v>
      </c>
      <c r="P425" s="9">
        <f t="shared" si="53"/>
        <v>1.0112662945055717</v>
      </c>
      <c r="Q425" s="4">
        <f>_xlfn.RANK.EQ(P425,$P$2:$P$1001,1)+COUNTIF($P$2:P425,P425)-1</f>
        <v>514</v>
      </c>
      <c r="R425" s="4" t="str">
        <f>IF(Q425&lt;=Summary!$B$20,"Front","Back")</f>
        <v>Back</v>
      </c>
      <c r="S425" s="9">
        <f t="shared" si="54"/>
        <v>0</v>
      </c>
      <c r="T425" s="9">
        <f t="shared" si="55"/>
        <v>10.485263</v>
      </c>
    </row>
    <row r="426" spans="1:20" x14ac:dyDescent="0.2">
      <c r="A426" s="4">
        <v>425</v>
      </c>
      <c r="B426" s="4" t="s">
        <v>24</v>
      </c>
      <c r="C426" s="9">
        <v>8.2487259999999996</v>
      </c>
      <c r="D426" s="9">
        <v>9.3780239999999999</v>
      </c>
      <c r="E426" s="9">
        <f t="shared" si="48"/>
        <v>1.1369057476269668</v>
      </c>
      <c r="F426" s="4">
        <f>_xlfn.RANK.EQ(E426,$E$2:$E$1001,1)+COUNTIF($E$2:E426,E426)-1</f>
        <v>703</v>
      </c>
      <c r="G426" s="4" t="str">
        <f>IF(F426&lt;=Summary!$B$2,"Front","Back")</f>
        <v>Back</v>
      </c>
      <c r="H426" s="4">
        <v>523</v>
      </c>
      <c r="I426" s="4" t="str">
        <f>IF(H426&lt;=Summary!$B$2,"Front","Back")</f>
        <v>Back</v>
      </c>
      <c r="J426" s="9">
        <f t="shared" si="49"/>
        <v>0</v>
      </c>
      <c r="K426" s="9">
        <f t="shared" si="50"/>
        <v>9.3780239999999999</v>
      </c>
      <c r="L426" s="9">
        <f t="shared" si="51"/>
        <v>0</v>
      </c>
      <c r="M426" s="9">
        <f t="shared" si="52"/>
        <v>9.3780239999999999</v>
      </c>
      <c r="N426" s="9">
        <v>8.0993750000000002</v>
      </c>
      <c r="O426" s="9">
        <v>9.5273749999999993</v>
      </c>
      <c r="P426" s="9">
        <f t="shared" si="53"/>
        <v>1.1763099004552819</v>
      </c>
      <c r="Q426" s="4">
        <f>_xlfn.RANK.EQ(P426,$P$2:$P$1001,1)+COUNTIF($P$2:P426,P426)-1</f>
        <v>755</v>
      </c>
      <c r="R426" s="4" t="str">
        <f>IF(Q426&lt;=Summary!$B$20,"Front","Back")</f>
        <v>Back</v>
      </c>
      <c r="S426" s="9">
        <f t="shared" si="54"/>
        <v>0</v>
      </c>
      <c r="T426" s="9">
        <f t="shared" si="55"/>
        <v>9.5273749999999993</v>
      </c>
    </row>
    <row r="427" spans="1:20" x14ac:dyDescent="0.2">
      <c r="A427" s="4">
        <v>426</v>
      </c>
      <c r="B427" s="4" t="s">
        <v>24</v>
      </c>
      <c r="C427" s="9">
        <v>8.5446570000000008</v>
      </c>
      <c r="D427" s="9">
        <v>11.276147999999999</v>
      </c>
      <c r="E427" s="9">
        <f t="shared" si="48"/>
        <v>1.3196723987867505</v>
      </c>
      <c r="F427" s="4">
        <f>_xlfn.RANK.EQ(E427,$E$2:$E$1001,1)+COUNTIF($E$2:E427,E427)-1</f>
        <v>892</v>
      </c>
      <c r="G427" s="4" t="str">
        <f>IF(F427&lt;=Summary!$B$2,"Front","Back")</f>
        <v>Back</v>
      </c>
      <c r="H427" s="4">
        <v>104</v>
      </c>
      <c r="I427" s="4" t="str">
        <f>IF(H427&lt;=Summary!$B$2,"Front","Back")</f>
        <v>Front</v>
      </c>
      <c r="J427" s="9">
        <f t="shared" si="49"/>
        <v>0</v>
      </c>
      <c r="K427" s="9">
        <f t="shared" si="50"/>
        <v>11.276147999999999</v>
      </c>
      <c r="L427" s="9">
        <f t="shared" si="51"/>
        <v>8.5446570000000008</v>
      </c>
      <c r="M427" s="9">
        <f t="shared" si="52"/>
        <v>0</v>
      </c>
      <c r="N427" s="9">
        <v>8.3953059999999997</v>
      </c>
      <c r="O427" s="9">
        <v>11.425499</v>
      </c>
      <c r="P427" s="9">
        <f t="shared" si="53"/>
        <v>1.3609389580320241</v>
      </c>
      <c r="Q427" s="4">
        <f>_xlfn.RANK.EQ(P427,$P$2:$P$1001,1)+COUNTIF($P$2:P427,P427)-1</f>
        <v>928</v>
      </c>
      <c r="R427" s="4" t="str">
        <f>IF(Q427&lt;=Summary!$B$20,"Front","Back")</f>
        <v>Back</v>
      </c>
      <c r="S427" s="9">
        <f t="shared" si="54"/>
        <v>0</v>
      </c>
      <c r="T427" s="9">
        <f t="shared" si="55"/>
        <v>11.425499</v>
      </c>
    </row>
    <row r="428" spans="1:20" x14ac:dyDescent="0.2">
      <c r="A428" s="4">
        <v>427</v>
      </c>
      <c r="B428" s="4" t="s">
        <v>24</v>
      </c>
      <c r="C428" s="9">
        <v>8.6280110000000008</v>
      </c>
      <c r="D428" s="9">
        <v>10.662352</v>
      </c>
      <c r="E428" s="9">
        <f t="shared" si="48"/>
        <v>1.235783310892858</v>
      </c>
      <c r="F428" s="4">
        <f>_xlfn.RANK.EQ(E428,$E$2:$E$1001,1)+COUNTIF($E$2:E428,E428)-1</f>
        <v>831</v>
      </c>
      <c r="G428" s="4" t="str">
        <f>IF(F428&lt;=Summary!$B$2,"Front","Back")</f>
        <v>Back</v>
      </c>
      <c r="H428" s="4">
        <v>578</v>
      </c>
      <c r="I428" s="4" t="str">
        <f>IF(H428&lt;=Summary!$B$2,"Front","Back")</f>
        <v>Back</v>
      </c>
      <c r="J428" s="9">
        <f t="shared" si="49"/>
        <v>0</v>
      </c>
      <c r="K428" s="9">
        <f t="shared" si="50"/>
        <v>10.662352</v>
      </c>
      <c r="L428" s="9">
        <f t="shared" si="51"/>
        <v>0</v>
      </c>
      <c r="M428" s="9">
        <f t="shared" si="52"/>
        <v>10.662352</v>
      </c>
      <c r="N428" s="9">
        <v>8.4786599999999996</v>
      </c>
      <c r="O428" s="9">
        <v>10.811703</v>
      </c>
      <c r="P428" s="9">
        <f t="shared" si="53"/>
        <v>1.2751664767781701</v>
      </c>
      <c r="Q428" s="4">
        <f>_xlfn.RANK.EQ(P428,$P$2:$P$1001,1)+COUNTIF($P$2:P428,P428)-1</f>
        <v>868</v>
      </c>
      <c r="R428" s="4" t="str">
        <f>IF(Q428&lt;=Summary!$B$20,"Front","Back")</f>
        <v>Back</v>
      </c>
      <c r="S428" s="9">
        <f t="shared" si="54"/>
        <v>0</v>
      </c>
      <c r="T428" s="9">
        <f t="shared" si="55"/>
        <v>10.811703</v>
      </c>
    </row>
    <row r="429" spans="1:20" x14ac:dyDescent="0.2">
      <c r="A429" s="4">
        <v>428</v>
      </c>
      <c r="B429" s="4" t="s">
        <v>24</v>
      </c>
      <c r="C429" s="9">
        <v>10.546436999999999</v>
      </c>
      <c r="D429" s="9">
        <v>10.012737</v>
      </c>
      <c r="E429" s="9">
        <f t="shared" si="48"/>
        <v>0.94939523177353646</v>
      </c>
      <c r="F429" s="4">
        <f>_xlfn.RANK.EQ(E429,$E$2:$E$1001,1)+COUNTIF($E$2:E429,E429)-1</f>
        <v>401</v>
      </c>
      <c r="G429" s="4" t="str">
        <f>IF(F429&lt;=Summary!$B$2,"Front","Back")</f>
        <v>Front</v>
      </c>
      <c r="H429" s="4">
        <v>179</v>
      </c>
      <c r="I429" s="4" t="str">
        <f>IF(H429&lt;=Summary!$B$2,"Front","Back")</f>
        <v>Front</v>
      </c>
      <c r="J429" s="9">
        <f t="shared" si="49"/>
        <v>10.546436999999999</v>
      </c>
      <c r="K429" s="9">
        <f t="shared" si="50"/>
        <v>0</v>
      </c>
      <c r="L429" s="9">
        <f t="shared" si="51"/>
        <v>10.546436999999999</v>
      </c>
      <c r="M429" s="9">
        <f t="shared" si="52"/>
        <v>0</v>
      </c>
      <c r="N429" s="9">
        <v>10.397086</v>
      </c>
      <c r="O429" s="9">
        <v>10.162088000000001</v>
      </c>
      <c r="P429" s="9">
        <f t="shared" si="53"/>
        <v>0.97739770547247573</v>
      </c>
      <c r="Q429" s="4">
        <f>_xlfn.RANK.EQ(P429,$P$2:$P$1001,1)+COUNTIF($P$2:P429,P429)-1</f>
        <v>447</v>
      </c>
      <c r="R429" s="4" t="str">
        <f>IF(Q429&lt;=Summary!$B$20,"Front","Back")</f>
        <v>Front</v>
      </c>
      <c r="S429" s="9">
        <f t="shared" si="54"/>
        <v>10.397086</v>
      </c>
      <c r="T429" s="9">
        <f t="shared" si="55"/>
        <v>0</v>
      </c>
    </row>
    <row r="430" spans="1:20" x14ac:dyDescent="0.2">
      <c r="A430" s="4">
        <v>429</v>
      </c>
      <c r="B430" s="4" t="s">
        <v>24</v>
      </c>
      <c r="C430" s="9">
        <v>8.8814080000000004</v>
      </c>
      <c r="D430" s="9">
        <v>10.356737000000001</v>
      </c>
      <c r="E430" s="9">
        <f t="shared" si="48"/>
        <v>1.1661143143069208</v>
      </c>
      <c r="F430" s="4">
        <f>_xlfn.RANK.EQ(E430,$E$2:$E$1001,1)+COUNTIF($E$2:E430,E430)-1</f>
        <v>742</v>
      </c>
      <c r="G430" s="4" t="str">
        <f>IF(F430&lt;=Summary!$B$2,"Front","Back")</f>
        <v>Back</v>
      </c>
      <c r="H430" s="4">
        <v>841</v>
      </c>
      <c r="I430" s="4" t="str">
        <f>IF(H430&lt;=Summary!$B$2,"Front","Back")</f>
        <v>Back</v>
      </c>
      <c r="J430" s="9">
        <f t="shared" si="49"/>
        <v>0</v>
      </c>
      <c r="K430" s="9">
        <f t="shared" si="50"/>
        <v>10.356737000000001</v>
      </c>
      <c r="L430" s="9">
        <f t="shared" si="51"/>
        <v>0</v>
      </c>
      <c r="M430" s="9">
        <f t="shared" si="52"/>
        <v>10.356737000000001</v>
      </c>
      <c r="N430" s="9">
        <v>8.7320569999999993</v>
      </c>
      <c r="O430" s="9">
        <v>10.506088</v>
      </c>
      <c r="P430" s="9">
        <f t="shared" si="53"/>
        <v>1.2031630118768122</v>
      </c>
      <c r="Q430" s="4">
        <f>_xlfn.RANK.EQ(P430,$P$2:$P$1001,1)+COUNTIF($P$2:P430,P430)-1</f>
        <v>787</v>
      </c>
      <c r="R430" s="4" t="str">
        <f>IF(Q430&lt;=Summary!$B$20,"Front","Back")</f>
        <v>Back</v>
      </c>
      <c r="S430" s="9">
        <f t="shared" si="54"/>
        <v>0</v>
      </c>
      <c r="T430" s="9">
        <f t="shared" si="55"/>
        <v>10.506088</v>
      </c>
    </row>
    <row r="431" spans="1:20" x14ac:dyDescent="0.2">
      <c r="A431" s="4">
        <v>430</v>
      </c>
      <c r="B431" s="4" t="s">
        <v>24</v>
      </c>
      <c r="C431" s="9">
        <v>10.461379000000001</v>
      </c>
      <c r="D431" s="9">
        <v>8.9297339999999998</v>
      </c>
      <c r="E431" s="9">
        <f t="shared" si="48"/>
        <v>0.85359052568499805</v>
      </c>
      <c r="F431" s="4">
        <f>_xlfn.RANK.EQ(E431,$E$2:$E$1001,1)+COUNTIF($E$2:E431,E431)-1</f>
        <v>231</v>
      </c>
      <c r="G431" s="4" t="str">
        <f>IF(F431&lt;=Summary!$B$2,"Front","Back")</f>
        <v>Front</v>
      </c>
      <c r="H431" s="4">
        <v>144</v>
      </c>
      <c r="I431" s="4" t="str">
        <f>IF(H431&lt;=Summary!$B$2,"Front","Back")</f>
        <v>Front</v>
      </c>
      <c r="J431" s="9">
        <f t="shared" si="49"/>
        <v>10.461379000000001</v>
      </c>
      <c r="K431" s="9">
        <f t="shared" si="50"/>
        <v>0</v>
      </c>
      <c r="L431" s="9">
        <f t="shared" si="51"/>
        <v>10.461379000000001</v>
      </c>
      <c r="M431" s="9">
        <f t="shared" si="52"/>
        <v>0</v>
      </c>
      <c r="N431" s="9">
        <v>10.312028</v>
      </c>
      <c r="O431" s="9">
        <v>9.0790849999999992</v>
      </c>
      <c r="P431" s="9">
        <f t="shared" si="53"/>
        <v>0.88043641852019794</v>
      </c>
      <c r="Q431" s="4">
        <f>_xlfn.RANK.EQ(P431,$P$2:$P$1001,1)+COUNTIF($P$2:P431,P431)-1</f>
        <v>273</v>
      </c>
      <c r="R431" s="4" t="str">
        <f>IF(Q431&lt;=Summary!$B$20,"Front","Back")</f>
        <v>Front</v>
      </c>
      <c r="S431" s="9">
        <f t="shared" si="54"/>
        <v>10.312028</v>
      </c>
      <c r="T431" s="9">
        <f t="shared" si="55"/>
        <v>0</v>
      </c>
    </row>
    <row r="432" spans="1:20" x14ac:dyDescent="0.2">
      <c r="A432" s="4">
        <v>431</v>
      </c>
      <c r="B432" s="4" t="s">
        <v>24</v>
      </c>
      <c r="C432" s="9">
        <v>8.6143990000000006</v>
      </c>
      <c r="D432" s="9">
        <v>12.710248</v>
      </c>
      <c r="E432" s="9">
        <f t="shared" si="48"/>
        <v>1.4754654387380941</v>
      </c>
      <c r="F432" s="4">
        <f>_xlfn.RANK.EQ(E432,$E$2:$E$1001,1)+COUNTIF($E$2:E432,E432)-1</f>
        <v>959</v>
      </c>
      <c r="G432" s="4" t="str">
        <f>IF(F432&lt;=Summary!$B$2,"Front","Back")</f>
        <v>Back</v>
      </c>
      <c r="H432" s="4">
        <v>852</v>
      </c>
      <c r="I432" s="4" t="str">
        <f>IF(H432&lt;=Summary!$B$2,"Front","Back")</f>
        <v>Back</v>
      </c>
      <c r="J432" s="9">
        <f t="shared" si="49"/>
        <v>0</v>
      </c>
      <c r="K432" s="9">
        <f t="shared" si="50"/>
        <v>12.710248</v>
      </c>
      <c r="L432" s="9">
        <f t="shared" si="51"/>
        <v>0</v>
      </c>
      <c r="M432" s="9">
        <f t="shared" si="52"/>
        <v>12.710248</v>
      </c>
      <c r="N432" s="9">
        <v>8.4650479999999995</v>
      </c>
      <c r="O432" s="9">
        <v>12.859598999999999</v>
      </c>
      <c r="P432" s="9">
        <f t="shared" si="53"/>
        <v>1.5191407065854796</v>
      </c>
      <c r="Q432" s="4">
        <f>_xlfn.RANK.EQ(P432,$P$2:$P$1001,1)+COUNTIF($P$2:P432,P432)-1</f>
        <v>964</v>
      </c>
      <c r="R432" s="4" t="str">
        <f>IF(Q432&lt;=Summary!$B$20,"Front","Back")</f>
        <v>Back</v>
      </c>
      <c r="S432" s="9">
        <f t="shared" si="54"/>
        <v>0</v>
      </c>
      <c r="T432" s="9">
        <f t="shared" si="55"/>
        <v>12.859598999999999</v>
      </c>
    </row>
    <row r="433" spans="1:20" x14ac:dyDescent="0.2">
      <c r="A433" s="4">
        <v>432</v>
      </c>
      <c r="B433" s="4" t="s">
        <v>24</v>
      </c>
      <c r="C433" s="9">
        <v>8.8619450000000004</v>
      </c>
      <c r="D433" s="9">
        <v>9.3244550000000004</v>
      </c>
      <c r="E433" s="9">
        <f t="shared" si="48"/>
        <v>1.0521905744167901</v>
      </c>
      <c r="F433" s="4">
        <f>_xlfn.RANK.EQ(E433,$E$2:$E$1001,1)+COUNTIF($E$2:E433,E433)-1</f>
        <v>581</v>
      </c>
      <c r="G433" s="4" t="str">
        <f>IF(F433&lt;=Summary!$B$2,"Front","Back")</f>
        <v>Back</v>
      </c>
      <c r="H433" s="4">
        <v>803</v>
      </c>
      <c r="I433" s="4" t="str">
        <f>IF(H433&lt;=Summary!$B$2,"Front","Back")</f>
        <v>Back</v>
      </c>
      <c r="J433" s="9">
        <f t="shared" si="49"/>
        <v>0</v>
      </c>
      <c r="K433" s="9">
        <f t="shared" si="50"/>
        <v>9.3244550000000004</v>
      </c>
      <c r="L433" s="9">
        <f t="shared" si="51"/>
        <v>0</v>
      </c>
      <c r="M433" s="9">
        <f t="shared" si="52"/>
        <v>9.3244550000000004</v>
      </c>
      <c r="N433" s="9">
        <v>8.7125939999999993</v>
      </c>
      <c r="O433" s="9">
        <v>9.4738059999999997</v>
      </c>
      <c r="P433" s="9">
        <f t="shared" si="53"/>
        <v>1.0873691577961742</v>
      </c>
      <c r="Q433" s="4">
        <f>_xlfn.RANK.EQ(P433,$P$2:$P$1001,1)+COUNTIF($P$2:P433,P433)-1</f>
        <v>648</v>
      </c>
      <c r="R433" s="4" t="str">
        <f>IF(Q433&lt;=Summary!$B$20,"Front","Back")</f>
        <v>Back</v>
      </c>
      <c r="S433" s="9">
        <f t="shared" si="54"/>
        <v>0</v>
      </c>
      <c r="T433" s="9">
        <f t="shared" si="55"/>
        <v>9.4738059999999997</v>
      </c>
    </row>
    <row r="434" spans="1:20" x14ac:dyDescent="0.2">
      <c r="A434" s="4">
        <v>433</v>
      </c>
      <c r="B434" s="4" t="s">
        <v>24</v>
      </c>
      <c r="C434" s="9">
        <v>8.5999540000000003</v>
      </c>
      <c r="D434" s="9">
        <v>8.265485</v>
      </c>
      <c r="E434" s="9">
        <f t="shared" si="48"/>
        <v>0.96110804778723236</v>
      </c>
      <c r="F434" s="4">
        <f>_xlfn.RANK.EQ(E434,$E$2:$E$1001,1)+COUNTIF($E$2:E434,E434)-1</f>
        <v>421</v>
      </c>
      <c r="G434" s="4" t="str">
        <f>IF(F434&lt;=Summary!$B$2,"Front","Back")</f>
        <v>Front</v>
      </c>
      <c r="H434" s="4">
        <v>239</v>
      </c>
      <c r="I434" s="4" t="str">
        <f>IF(H434&lt;=Summary!$B$2,"Front","Back")</f>
        <v>Front</v>
      </c>
      <c r="J434" s="9">
        <f t="shared" si="49"/>
        <v>8.5999540000000003</v>
      </c>
      <c r="K434" s="9">
        <f t="shared" si="50"/>
        <v>0</v>
      </c>
      <c r="L434" s="9">
        <f t="shared" si="51"/>
        <v>8.5999540000000003</v>
      </c>
      <c r="M434" s="9">
        <f t="shared" si="52"/>
        <v>0</v>
      </c>
      <c r="N434" s="9">
        <v>8.4506029999999992</v>
      </c>
      <c r="O434" s="9">
        <v>8.4148359999999993</v>
      </c>
      <c r="P434" s="9">
        <f t="shared" si="53"/>
        <v>0.99576752096862198</v>
      </c>
      <c r="Q434" s="4">
        <f>_xlfn.RANK.EQ(P434,$P$2:$P$1001,1)+COUNTIF($P$2:P434,P434)-1</f>
        <v>481</v>
      </c>
      <c r="R434" s="4" t="str">
        <f>IF(Q434&lt;=Summary!$B$20,"Front","Back")</f>
        <v>Front</v>
      </c>
      <c r="S434" s="9">
        <f t="shared" si="54"/>
        <v>8.4506029999999992</v>
      </c>
      <c r="T434" s="9">
        <f t="shared" si="55"/>
        <v>0</v>
      </c>
    </row>
    <row r="435" spans="1:20" x14ac:dyDescent="0.2">
      <c r="A435" s="4">
        <v>434</v>
      </c>
      <c r="B435" s="4" t="s">
        <v>24</v>
      </c>
      <c r="C435" s="9">
        <v>10.198588000000001</v>
      </c>
      <c r="D435" s="9">
        <v>10.183387</v>
      </c>
      <c r="E435" s="9">
        <f t="shared" si="48"/>
        <v>0.99850949955032975</v>
      </c>
      <c r="F435" s="4">
        <f>_xlfn.RANK.EQ(E435,$E$2:$E$1001,1)+COUNTIF($E$2:E435,E435)-1</f>
        <v>499</v>
      </c>
      <c r="G435" s="4" t="str">
        <f>IF(F435&lt;=Summary!$B$2,"Front","Back")</f>
        <v>Front</v>
      </c>
      <c r="H435" s="4">
        <v>688</v>
      </c>
      <c r="I435" s="4" t="str">
        <f>IF(H435&lt;=Summary!$B$2,"Front","Back")</f>
        <v>Back</v>
      </c>
      <c r="J435" s="9">
        <f t="shared" si="49"/>
        <v>10.198588000000001</v>
      </c>
      <c r="K435" s="9">
        <f t="shared" si="50"/>
        <v>0</v>
      </c>
      <c r="L435" s="9">
        <f t="shared" si="51"/>
        <v>0</v>
      </c>
      <c r="M435" s="9">
        <f t="shared" si="52"/>
        <v>10.183387</v>
      </c>
      <c r="N435" s="9">
        <v>10.049237</v>
      </c>
      <c r="O435" s="9">
        <v>10.332738000000001</v>
      </c>
      <c r="P435" s="9">
        <f t="shared" si="53"/>
        <v>1.0282111965316374</v>
      </c>
      <c r="Q435" s="4">
        <f>_xlfn.RANK.EQ(P435,$P$2:$P$1001,1)+COUNTIF($P$2:P435,P435)-1</f>
        <v>548</v>
      </c>
      <c r="R435" s="4" t="str">
        <f>IF(Q435&lt;=Summary!$B$20,"Front","Back")</f>
        <v>Back</v>
      </c>
      <c r="S435" s="9">
        <f t="shared" si="54"/>
        <v>0</v>
      </c>
      <c r="T435" s="9">
        <f t="shared" si="55"/>
        <v>10.332738000000001</v>
      </c>
    </row>
    <row r="436" spans="1:20" x14ac:dyDescent="0.2">
      <c r="A436" s="4">
        <v>435</v>
      </c>
      <c r="B436" s="4" t="s">
        <v>24</v>
      </c>
      <c r="C436" s="9">
        <v>12.103391</v>
      </c>
      <c r="D436" s="9">
        <v>7.3070269999999997</v>
      </c>
      <c r="E436" s="9">
        <f t="shared" si="48"/>
        <v>0.60371733838888619</v>
      </c>
      <c r="F436" s="4">
        <f>_xlfn.RANK.EQ(E436,$E$2:$E$1001,1)+COUNTIF($E$2:E436,E436)-1</f>
        <v>16</v>
      </c>
      <c r="G436" s="4" t="str">
        <f>IF(F436&lt;=Summary!$B$2,"Front","Back")</f>
        <v>Front</v>
      </c>
      <c r="H436" s="4">
        <v>217</v>
      </c>
      <c r="I436" s="4" t="str">
        <f>IF(H436&lt;=Summary!$B$2,"Front","Back")</f>
        <v>Front</v>
      </c>
      <c r="J436" s="9">
        <f t="shared" si="49"/>
        <v>12.103391</v>
      </c>
      <c r="K436" s="9">
        <f t="shared" si="50"/>
        <v>0</v>
      </c>
      <c r="L436" s="9">
        <f t="shared" si="51"/>
        <v>12.103391</v>
      </c>
      <c r="M436" s="9">
        <f t="shared" si="52"/>
        <v>0</v>
      </c>
      <c r="N436" s="9">
        <v>11.954040000000001</v>
      </c>
      <c r="O436" s="9">
        <v>7.456378</v>
      </c>
      <c r="P436" s="9">
        <f t="shared" si="53"/>
        <v>0.62375381042726974</v>
      </c>
      <c r="Q436" s="4">
        <f>_xlfn.RANK.EQ(P436,$P$2:$P$1001,1)+COUNTIF($P$2:P436,P436)-1</f>
        <v>17</v>
      </c>
      <c r="R436" s="4" t="str">
        <f>IF(Q436&lt;=Summary!$B$20,"Front","Back")</f>
        <v>Front</v>
      </c>
      <c r="S436" s="9">
        <f t="shared" si="54"/>
        <v>11.954040000000001</v>
      </c>
      <c r="T436" s="9">
        <f t="shared" si="55"/>
        <v>0</v>
      </c>
    </row>
    <row r="437" spans="1:20" x14ac:dyDescent="0.2">
      <c r="A437" s="4">
        <v>436</v>
      </c>
      <c r="B437" s="4" t="s">
        <v>24</v>
      </c>
      <c r="C437" s="9">
        <v>10.864088000000001</v>
      </c>
      <c r="D437" s="9">
        <v>8.6156959999999998</v>
      </c>
      <c r="E437" s="9">
        <f t="shared" si="48"/>
        <v>0.79304364986734266</v>
      </c>
      <c r="F437" s="4">
        <f>_xlfn.RANK.EQ(E437,$E$2:$E$1001,1)+COUNTIF($E$2:E437,E437)-1</f>
        <v>149</v>
      </c>
      <c r="G437" s="4" t="str">
        <f>IF(F437&lt;=Summary!$B$2,"Front","Back")</f>
        <v>Front</v>
      </c>
      <c r="H437" s="4">
        <v>233</v>
      </c>
      <c r="I437" s="4" t="str">
        <f>IF(H437&lt;=Summary!$B$2,"Front","Back")</f>
        <v>Front</v>
      </c>
      <c r="J437" s="9">
        <f t="shared" si="49"/>
        <v>10.864088000000001</v>
      </c>
      <c r="K437" s="9">
        <f t="shared" si="50"/>
        <v>0</v>
      </c>
      <c r="L437" s="9">
        <f t="shared" si="51"/>
        <v>10.864088000000001</v>
      </c>
      <c r="M437" s="9">
        <f t="shared" si="52"/>
        <v>0</v>
      </c>
      <c r="N437" s="9">
        <v>10.714737</v>
      </c>
      <c r="O437" s="9">
        <v>8.7650469999999991</v>
      </c>
      <c r="P437" s="9">
        <f t="shared" si="53"/>
        <v>0.818036597631841</v>
      </c>
      <c r="Q437" s="4">
        <f>_xlfn.RANK.EQ(P437,$P$2:$P$1001,1)+COUNTIF($P$2:P437,P437)-1</f>
        <v>168</v>
      </c>
      <c r="R437" s="4" t="str">
        <f>IF(Q437&lt;=Summary!$B$20,"Front","Back")</f>
        <v>Front</v>
      </c>
      <c r="S437" s="9">
        <f t="shared" si="54"/>
        <v>10.714737</v>
      </c>
      <c r="T437" s="9">
        <f t="shared" si="55"/>
        <v>0</v>
      </c>
    </row>
    <row r="438" spans="1:20" x14ac:dyDescent="0.2">
      <c r="A438" s="4">
        <v>437</v>
      </c>
      <c r="B438" s="4" t="s">
        <v>24</v>
      </c>
      <c r="C438" s="9">
        <v>12.981138</v>
      </c>
      <c r="D438" s="9">
        <v>9.7374930000000006</v>
      </c>
      <c r="E438" s="9">
        <f t="shared" si="48"/>
        <v>0.75012629863421842</v>
      </c>
      <c r="F438" s="4">
        <f>_xlfn.RANK.EQ(E438,$E$2:$E$1001,1)+COUNTIF($E$2:E438,E438)-1</f>
        <v>96</v>
      </c>
      <c r="G438" s="4" t="str">
        <f>IF(F438&lt;=Summary!$B$2,"Front","Back")</f>
        <v>Front</v>
      </c>
      <c r="H438" s="4">
        <v>574</v>
      </c>
      <c r="I438" s="4" t="str">
        <f>IF(H438&lt;=Summary!$B$2,"Front","Back")</f>
        <v>Back</v>
      </c>
      <c r="J438" s="9">
        <f t="shared" si="49"/>
        <v>12.981138</v>
      </c>
      <c r="K438" s="9">
        <f t="shared" si="50"/>
        <v>0</v>
      </c>
      <c r="L438" s="9">
        <f t="shared" si="51"/>
        <v>0</v>
      </c>
      <c r="M438" s="9">
        <f t="shared" si="52"/>
        <v>9.7374930000000006</v>
      </c>
      <c r="N438" s="9">
        <v>12.831787</v>
      </c>
      <c r="O438" s="9">
        <v>9.886844</v>
      </c>
      <c r="P438" s="9">
        <f t="shared" si="53"/>
        <v>0.77049626836854446</v>
      </c>
      <c r="Q438" s="4">
        <f>_xlfn.RANK.EQ(P438,$P$2:$P$1001,1)+COUNTIF($P$2:P438,P438)-1</f>
        <v>113</v>
      </c>
      <c r="R438" s="4" t="str">
        <f>IF(Q438&lt;=Summary!$B$20,"Front","Back")</f>
        <v>Front</v>
      </c>
      <c r="S438" s="9">
        <f t="shared" si="54"/>
        <v>12.831787</v>
      </c>
      <c r="T438" s="9">
        <f t="shared" si="55"/>
        <v>0</v>
      </c>
    </row>
    <row r="439" spans="1:20" x14ac:dyDescent="0.2">
      <c r="A439" s="4">
        <v>438</v>
      </c>
      <c r="B439" s="4" t="s">
        <v>24</v>
      </c>
      <c r="C439" s="9">
        <v>8.5369240000000008</v>
      </c>
      <c r="D439" s="9">
        <v>10.078519</v>
      </c>
      <c r="E439" s="9">
        <f t="shared" si="48"/>
        <v>1.1805796795192272</v>
      </c>
      <c r="F439" s="4">
        <f>_xlfn.RANK.EQ(E439,$E$2:$E$1001,1)+COUNTIF($E$2:E439,E439)-1</f>
        <v>763</v>
      </c>
      <c r="G439" s="4" t="str">
        <f>IF(F439&lt;=Summary!$B$2,"Front","Back")</f>
        <v>Back</v>
      </c>
      <c r="H439" s="4">
        <v>925</v>
      </c>
      <c r="I439" s="4" t="str">
        <f>IF(H439&lt;=Summary!$B$2,"Front","Back")</f>
        <v>Back</v>
      </c>
      <c r="J439" s="9">
        <f t="shared" si="49"/>
        <v>0</v>
      </c>
      <c r="K439" s="9">
        <f t="shared" si="50"/>
        <v>10.078519</v>
      </c>
      <c r="L439" s="9">
        <f t="shared" si="51"/>
        <v>0</v>
      </c>
      <c r="M439" s="9">
        <f t="shared" si="52"/>
        <v>10.078519</v>
      </c>
      <c r="N439" s="9">
        <v>8.3875729999999997</v>
      </c>
      <c r="O439" s="9">
        <v>10.227869999999999</v>
      </c>
      <c r="P439" s="9">
        <f t="shared" si="53"/>
        <v>1.2194075687925459</v>
      </c>
      <c r="Q439" s="4">
        <f>_xlfn.RANK.EQ(P439,$P$2:$P$1001,1)+COUNTIF($P$2:P439,P439)-1</f>
        <v>813</v>
      </c>
      <c r="R439" s="4" t="str">
        <f>IF(Q439&lt;=Summary!$B$20,"Front","Back")</f>
        <v>Back</v>
      </c>
      <c r="S439" s="9">
        <f t="shared" si="54"/>
        <v>0</v>
      </c>
      <c r="T439" s="9">
        <f t="shared" si="55"/>
        <v>10.227869999999999</v>
      </c>
    </row>
    <row r="440" spans="1:20" x14ac:dyDescent="0.2">
      <c r="A440" s="4">
        <v>439</v>
      </c>
      <c r="B440" s="4" t="s">
        <v>24</v>
      </c>
      <c r="C440" s="9">
        <v>11.443915000000001</v>
      </c>
      <c r="D440" s="9">
        <v>8.5239060000000002</v>
      </c>
      <c r="E440" s="9">
        <f t="shared" si="48"/>
        <v>0.74484177835994059</v>
      </c>
      <c r="F440" s="4">
        <f>_xlfn.RANK.EQ(E440,$E$2:$E$1001,1)+COUNTIF($E$2:E440,E440)-1</f>
        <v>92</v>
      </c>
      <c r="G440" s="4" t="str">
        <f>IF(F440&lt;=Summary!$B$2,"Front","Back")</f>
        <v>Front</v>
      </c>
      <c r="H440" s="4">
        <v>650</v>
      </c>
      <c r="I440" s="4" t="str">
        <f>IF(H440&lt;=Summary!$B$2,"Front","Back")</f>
        <v>Back</v>
      </c>
      <c r="J440" s="9">
        <f t="shared" si="49"/>
        <v>11.443915000000001</v>
      </c>
      <c r="K440" s="9">
        <f t="shared" si="50"/>
        <v>0</v>
      </c>
      <c r="L440" s="9">
        <f t="shared" si="51"/>
        <v>0</v>
      </c>
      <c r="M440" s="9">
        <f t="shared" si="52"/>
        <v>8.5239060000000002</v>
      </c>
      <c r="N440" s="9">
        <v>11.294563999999999</v>
      </c>
      <c r="O440" s="9">
        <v>8.6732569999999996</v>
      </c>
      <c r="P440" s="9">
        <f t="shared" si="53"/>
        <v>0.76791428159599606</v>
      </c>
      <c r="Q440" s="4">
        <f>_xlfn.RANK.EQ(P440,$P$2:$P$1001,1)+COUNTIF($P$2:P440,P440)-1</f>
        <v>112</v>
      </c>
      <c r="R440" s="4" t="str">
        <f>IF(Q440&lt;=Summary!$B$20,"Front","Back")</f>
        <v>Front</v>
      </c>
      <c r="S440" s="9">
        <f t="shared" si="54"/>
        <v>11.294563999999999</v>
      </c>
      <c r="T440" s="9">
        <f t="shared" si="55"/>
        <v>0</v>
      </c>
    </row>
    <row r="441" spans="1:20" x14ac:dyDescent="0.2">
      <c r="A441" s="4">
        <v>440</v>
      </c>
      <c r="B441" s="4" t="s">
        <v>24</v>
      </c>
      <c r="C441" s="9">
        <v>9.7026800000000009</v>
      </c>
      <c r="D441" s="9">
        <v>5.4608280000000002</v>
      </c>
      <c r="E441" s="9">
        <f t="shared" si="48"/>
        <v>0.56281645895773125</v>
      </c>
      <c r="F441" s="4">
        <f>_xlfn.RANK.EQ(E441,$E$2:$E$1001,1)+COUNTIF($E$2:E441,E441)-1</f>
        <v>8</v>
      </c>
      <c r="G441" s="4" t="str">
        <f>IF(F441&lt;=Summary!$B$2,"Front","Back")</f>
        <v>Front</v>
      </c>
      <c r="H441" s="4">
        <v>74</v>
      </c>
      <c r="I441" s="4" t="str">
        <f>IF(H441&lt;=Summary!$B$2,"Front","Back")</f>
        <v>Front</v>
      </c>
      <c r="J441" s="9">
        <f t="shared" si="49"/>
        <v>9.7026800000000009</v>
      </c>
      <c r="K441" s="9">
        <f t="shared" si="50"/>
        <v>0</v>
      </c>
      <c r="L441" s="9">
        <f t="shared" si="51"/>
        <v>9.7026800000000009</v>
      </c>
      <c r="M441" s="9">
        <f t="shared" si="52"/>
        <v>0</v>
      </c>
      <c r="N441" s="9">
        <v>9.5533289999999997</v>
      </c>
      <c r="O441" s="9">
        <v>5.6101789999999996</v>
      </c>
      <c r="P441" s="9">
        <f t="shared" si="53"/>
        <v>0.5872485915642599</v>
      </c>
      <c r="Q441" s="4">
        <f>_xlfn.RANK.EQ(P441,$P$2:$P$1001,1)+COUNTIF($P$2:P441,P441)-1</f>
        <v>9</v>
      </c>
      <c r="R441" s="4" t="str">
        <f>IF(Q441&lt;=Summary!$B$20,"Front","Back")</f>
        <v>Front</v>
      </c>
      <c r="S441" s="9">
        <f t="shared" si="54"/>
        <v>9.5533289999999997</v>
      </c>
      <c r="T441" s="9">
        <f t="shared" si="55"/>
        <v>0</v>
      </c>
    </row>
    <row r="442" spans="1:20" x14ac:dyDescent="0.2">
      <c r="A442" s="4">
        <v>441</v>
      </c>
      <c r="B442" s="4" t="s">
        <v>24</v>
      </c>
      <c r="C442" s="9">
        <v>13.408218</v>
      </c>
      <c r="D442" s="9">
        <v>8.6612659999999995</v>
      </c>
      <c r="E442" s="9">
        <f t="shared" si="48"/>
        <v>0.64596697338900666</v>
      </c>
      <c r="F442" s="4">
        <f>_xlfn.RANK.EQ(E442,$E$2:$E$1001,1)+COUNTIF($E$2:E442,E442)-1</f>
        <v>33</v>
      </c>
      <c r="G442" s="4" t="str">
        <f>IF(F442&lt;=Summary!$B$2,"Front","Back")</f>
        <v>Front</v>
      </c>
      <c r="H442" s="4">
        <v>993</v>
      </c>
      <c r="I442" s="4" t="str">
        <f>IF(H442&lt;=Summary!$B$2,"Front","Back")</f>
        <v>Back</v>
      </c>
      <c r="J442" s="9">
        <f t="shared" si="49"/>
        <v>13.408218</v>
      </c>
      <c r="K442" s="9">
        <f t="shared" si="50"/>
        <v>0</v>
      </c>
      <c r="L442" s="9">
        <f t="shared" si="51"/>
        <v>0</v>
      </c>
      <c r="M442" s="9">
        <f t="shared" si="52"/>
        <v>8.6612659999999995</v>
      </c>
      <c r="N442" s="9">
        <v>13.258867</v>
      </c>
      <c r="O442" s="9">
        <v>8.8106170000000006</v>
      </c>
      <c r="P442" s="9">
        <f t="shared" si="53"/>
        <v>0.66450753295888709</v>
      </c>
      <c r="Q442" s="4">
        <f>_xlfn.RANK.EQ(P442,$P$2:$P$1001,1)+COUNTIF($P$2:P442,P442)-1</f>
        <v>38</v>
      </c>
      <c r="R442" s="4" t="str">
        <f>IF(Q442&lt;=Summary!$B$20,"Front","Back")</f>
        <v>Front</v>
      </c>
      <c r="S442" s="9">
        <f t="shared" si="54"/>
        <v>13.258867</v>
      </c>
      <c r="T442" s="9">
        <f t="shared" si="55"/>
        <v>0</v>
      </c>
    </row>
    <row r="443" spans="1:20" x14ac:dyDescent="0.2">
      <c r="A443" s="4">
        <v>442</v>
      </c>
      <c r="B443" s="4" t="s">
        <v>24</v>
      </c>
      <c r="C443" s="9">
        <v>8.1750530000000001</v>
      </c>
      <c r="D443" s="9">
        <v>10.429738</v>
      </c>
      <c r="E443" s="9">
        <f t="shared" si="48"/>
        <v>1.2758006584177497</v>
      </c>
      <c r="F443" s="4">
        <f>_xlfn.RANK.EQ(E443,$E$2:$E$1001,1)+COUNTIF($E$2:E443,E443)-1</f>
        <v>863</v>
      </c>
      <c r="G443" s="4" t="str">
        <f>IF(F443&lt;=Summary!$B$2,"Front","Back")</f>
        <v>Back</v>
      </c>
      <c r="H443" s="4">
        <v>36</v>
      </c>
      <c r="I443" s="4" t="str">
        <f>IF(H443&lt;=Summary!$B$2,"Front","Back")</f>
        <v>Front</v>
      </c>
      <c r="J443" s="9">
        <f t="shared" si="49"/>
        <v>0</v>
      </c>
      <c r="K443" s="9">
        <f t="shared" si="50"/>
        <v>10.429738</v>
      </c>
      <c r="L443" s="9">
        <f t="shared" si="51"/>
        <v>8.1750530000000001</v>
      </c>
      <c r="M443" s="9">
        <f t="shared" si="52"/>
        <v>0</v>
      </c>
      <c r="N443" s="9">
        <v>8.0257020000000008</v>
      </c>
      <c r="O443" s="9">
        <v>10.579089</v>
      </c>
      <c r="P443" s="9">
        <f t="shared" si="53"/>
        <v>1.3181512346209714</v>
      </c>
      <c r="Q443" s="4">
        <f>_xlfn.RANK.EQ(P443,$P$2:$P$1001,1)+COUNTIF($P$2:P443,P443)-1</f>
        <v>898</v>
      </c>
      <c r="R443" s="4" t="str">
        <f>IF(Q443&lt;=Summary!$B$20,"Front","Back")</f>
        <v>Back</v>
      </c>
      <c r="S443" s="9">
        <f t="shared" si="54"/>
        <v>0</v>
      </c>
      <c r="T443" s="9">
        <f t="shared" si="55"/>
        <v>10.579089</v>
      </c>
    </row>
    <row r="444" spans="1:20" x14ac:dyDescent="0.2">
      <c r="A444" s="4">
        <v>443</v>
      </c>
      <c r="B444" s="4" t="s">
        <v>24</v>
      </c>
      <c r="C444" s="9">
        <v>11.366668000000001</v>
      </c>
      <c r="D444" s="9">
        <v>7.1181130000000001</v>
      </c>
      <c r="E444" s="9">
        <f t="shared" si="48"/>
        <v>0.6262268766889294</v>
      </c>
      <c r="F444" s="4">
        <f>_xlfn.RANK.EQ(E444,$E$2:$E$1001,1)+COUNTIF($E$2:E444,E444)-1</f>
        <v>27</v>
      </c>
      <c r="G444" s="4" t="str">
        <f>IF(F444&lt;=Summary!$B$2,"Front","Back")</f>
        <v>Front</v>
      </c>
      <c r="H444" s="4">
        <v>728</v>
      </c>
      <c r="I444" s="4" t="str">
        <f>IF(H444&lt;=Summary!$B$2,"Front","Back")</f>
        <v>Back</v>
      </c>
      <c r="J444" s="9">
        <f t="shared" si="49"/>
        <v>11.366668000000001</v>
      </c>
      <c r="K444" s="9">
        <f t="shared" si="50"/>
        <v>0</v>
      </c>
      <c r="L444" s="9">
        <f t="shared" si="51"/>
        <v>0</v>
      </c>
      <c r="M444" s="9">
        <f t="shared" si="52"/>
        <v>7.1181130000000001</v>
      </c>
      <c r="N444" s="9">
        <v>11.217317</v>
      </c>
      <c r="O444" s="9">
        <v>7.2674640000000004</v>
      </c>
      <c r="P444" s="9">
        <f t="shared" si="53"/>
        <v>0.6478789892449327</v>
      </c>
      <c r="Q444" s="4">
        <f>_xlfn.RANK.EQ(P444,$P$2:$P$1001,1)+COUNTIF($P$2:P444,P444)-1</f>
        <v>31</v>
      </c>
      <c r="R444" s="4" t="str">
        <f>IF(Q444&lt;=Summary!$B$20,"Front","Back")</f>
        <v>Front</v>
      </c>
      <c r="S444" s="9">
        <f t="shared" si="54"/>
        <v>11.217317</v>
      </c>
      <c r="T444" s="9">
        <f t="shared" si="55"/>
        <v>0</v>
      </c>
    </row>
    <row r="445" spans="1:20" x14ac:dyDescent="0.2">
      <c r="A445" s="4">
        <v>444</v>
      </c>
      <c r="B445" s="4" t="s">
        <v>24</v>
      </c>
      <c r="C445" s="9">
        <v>8.2663980000000006</v>
      </c>
      <c r="D445" s="9">
        <v>10.367819000000001</v>
      </c>
      <c r="E445" s="9">
        <f t="shared" si="48"/>
        <v>1.2542124151292982</v>
      </c>
      <c r="F445" s="4">
        <f>_xlfn.RANK.EQ(E445,$E$2:$E$1001,1)+COUNTIF($E$2:E445,E445)-1</f>
        <v>844</v>
      </c>
      <c r="G445" s="4" t="str">
        <f>IF(F445&lt;=Summary!$B$2,"Front","Back")</f>
        <v>Back</v>
      </c>
      <c r="H445" s="4">
        <v>676</v>
      </c>
      <c r="I445" s="4" t="str">
        <f>IF(H445&lt;=Summary!$B$2,"Front","Back")</f>
        <v>Back</v>
      </c>
      <c r="J445" s="9">
        <f t="shared" si="49"/>
        <v>0</v>
      </c>
      <c r="K445" s="9">
        <f t="shared" si="50"/>
        <v>10.367819000000001</v>
      </c>
      <c r="L445" s="9">
        <f t="shared" si="51"/>
        <v>0</v>
      </c>
      <c r="M445" s="9">
        <f t="shared" si="52"/>
        <v>10.367819000000001</v>
      </c>
      <c r="N445" s="9">
        <v>8.1170469999999995</v>
      </c>
      <c r="O445" s="9">
        <v>10.51717</v>
      </c>
      <c r="P445" s="9">
        <f t="shared" si="53"/>
        <v>1.2956891835171092</v>
      </c>
      <c r="Q445" s="4">
        <f>_xlfn.RANK.EQ(P445,$P$2:$P$1001,1)+COUNTIF($P$2:P445,P445)-1</f>
        <v>883</v>
      </c>
      <c r="R445" s="4" t="str">
        <f>IF(Q445&lt;=Summary!$B$20,"Front","Back")</f>
        <v>Back</v>
      </c>
      <c r="S445" s="9">
        <f t="shared" si="54"/>
        <v>0</v>
      </c>
      <c r="T445" s="9">
        <f t="shared" si="55"/>
        <v>10.51717</v>
      </c>
    </row>
    <row r="446" spans="1:20" x14ac:dyDescent="0.2">
      <c r="A446" s="4">
        <v>445</v>
      </c>
      <c r="B446" s="4" t="s">
        <v>24</v>
      </c>
      <c r="C446" s="9">
        <v>7.9633240000000001</v>
      </c>
      <c r="D446" s="9">
        <v>10.148376000000001</v>
      </c>
      <c r="E446" s="9">
        <f t="shared" si="48"/>
        <v>1.2743894383802543</v>
      </c>
      <c r="F446" s="4">
        <f>_xlfn.RANK.EQ(E446,$E$2:$E$1001,1)+COUNTIF($E$2:E446,E446)-1</f>
        <v>860</v>
      </c>
      <c r="G446" s="4" t="str">
        <f>IF(F446&lt;=Summary!$B$2,"Front","Back")</f>
        <v>Back</v>
      </c>
      <c r="H446" s="4">
        <v>564</v>
      </c>
      <c r="I446" s="4" t="str">
        <f>IF(H446&lt;=Summary!$B$2,"Front","Back")</f>
        <v>Back</v>
      </c>
      <c r="J446" s="9">
        <f t="shared" si="49"/>
        <v>0</v>
      </c>
      <c r="K446" s="9">
        <f t="shared" si="50"/>
        <v>10.148376000000001</v>
      </c>
      <c r="L446" s="9">
        <f t="shared" si="51"/>
        <v>0</v>
      </c>
      <c r="M446" s="9">
        <f t="shared" si="52"/>
        <v>10.148376000000001</v>
      </c>
      <c r="N446" s="9">
        <v>7.8139729999999998</v>
      </c>
      <c r="O446" s="9">
        <v>10.297727</v>
      </c>
      <c r="P446" s="9">
        <f t="shared" si="53"/>
        <v>1.3178605812945605</v>
      </c>
      <c r="Q446" s="4">
        <f>_xlfn.RANK.EQ(P446,$P$2:$P$1001,1)+COUNTIF($P$2:P446,P446)-1</f>
        <v>897</v>
      </c>
      <c r="R446" s="4" t="str">
        <f>IF(Q446&lt;=Summary!$B$20,"Front","Back")</f>
        <v>Back</v>
      </c>
      <c r="S446" s="9">
        <f t="shared" si="54"/>
        <v>0</v>
      </c>
      <c r="T446" s="9">
        <f t="shared" si="55"/>
        <v>10.297727</v>
      </c>
    </row>
    <row r="447" spans="1:20" x14ac:dyDescent="0.2">
      <c r="A447" s="4">
        <v>446</v>
      </c>
      <c r="B447" s="4" t="s">
        <v>24</v>
      </c>
      <c r="C447" s="9">
        <v>10.364613</v>
      </c>
      <c r="D447" s="9">
        <v>10.935307</v>
      </c>
      <c r="E447" s="9">
        <f t="shared" si="48"/>
        <v>1.0550617760643837</v>
      </c>
      <c r="F447" s="4">
        <f>_xlfn.RANK.EQ(E447,$E$2:$E$1001,1)+COUNTIF($E$2:E447,E447)-1</f>
        <v>587</v>
      </c>
      <c r="G447" s="4" t="str">
        <f>IF(F447&lt;=Summary!$B$2,"Front","Back")</f>
        <v>Back</v>
      </c>
      <c r="H447" s="4">
        <v>173</v>
      </c>
      <c r="I447" s="4" t="str">
        <f>IF(H447&lt;=Summary!$B$2,"Front","Back")</f>
        <v>Front</v>
      </c>
      <c r="J447" s="9">
        <f t="shared" si="49"/>
        <v>0</v>
      </c>
      <c r="K447" s="9">
        <f t="shared" si="50"/>
        <v>10.935307</v>
      </c>
      <c r="L447" s="9">
        <f t="shared" si="51"/>
        <v>10.364613</v>
      </c>
      <c r="M447" s="9">
        <f t="shared" si="52"/>
        <v>0</v>
      </c>
      <c r="N447" s="9">
        <v>10.215261999999999</v>
      </c>
      <c r="O447" s="9">
        <v>11.084657999999999</v>
      </c>
      <c r="P447" s="9">
        <f t="shared" si="53"/>
        <v>1.0851075576916187</v>
      </c>
      <c r="Q447" s="4">
        <f>_xlfn.RANK.EQ(P447,$P$2:$P$1001,1)+COUNTIF($P$2:P447,P447)-1</f>
        <v>642</v>
      </c>
      <c r="R447" s="4" t="str">
        <f>IF(Q447&lt;=Summary!$B$20,"Front","Back")</f>
        <v>Back</v>
      </c>
      <c r="S447" s="9">
        <f t="shared" si="54"/>
        <v>0</v>
      </c>
      <c r="T447" s="9">
        <f t="shared" si="55"/>
        <v>11.084657999999999</v>
      </c>
    </row>
    <row r="448" spans="1:20" x14ac:dyDescent="0.2">
      <c r="A448" s="4">
        <v>447</v>
      </c>
      <c r="B448" s="4" t="s">
        <v>24</v>
      </c>
      <c r="C448" s="9">
        <v>11.440770000000001</v>
      </c>
      <c r="D448" s="9">
        <v>7.7867290000000002</v>
      </c>
      <c r="E448" s="9">
        <f t="shared" si="48"/>
        <v>0.6806123189260862</v>
      </c>
      <c r="F448" s="4">
        <f>_xlfn.RANK.EQ(E448,$E$2:$E$1001,1)+COUNTIF($E$2:E448,E448)-1</f>
        <v>45</v>
      </c>
      <c r="G448" s="4" t="str">
        <f>IF(F448&lt;=Summary!$B$2,"Front","Back")</f>
        <v>Front</v>
      </c>
      <c r="H448" s="4">
        <v>187</v>
      </c>
      <c r="I448" s="4" t="str">
        <f>IF(H448&lt;=Summary!$B$2,"Front","Back")</f>
        <v>Front</v>
      </c>
      <c r="J448" s="9">
        <f t="shared" si="49"/>
        <v>11.440770000000001</v>
      </c>
      <c r="K448" s="9">
        <f t="shared" si="50"/>
        <v>0</v>
      </c>
      <c r="L448" s="9">
        <f t="shared" si="51"/>
        <v>11.440770000000001</v>
      </c>
      <c r="M448" s="9">
        <f t="shared" si="52"/>
        <v>0</v>
      </c>
      <c r="N448" s="9">
        <v>11.291418999999999</v>
      </c>
      <c r="O448" s="9">
        <v>7.9360799999999996</v>
      </c>
      <c r="P448" s="9">
        <f t="shared" si="53"/>
        <v>0.70284168889667453</v>
      </c>
      <c r="Q448" s="4">
        <f>_xlfn.RANK.EQ(P448,$P$2:$P$1001,1)+COUNTIF($P$2:P448,P448)-1</f>
        <v>60</v>
      </c>
      <c r="R448" s="4" t="str">
        <f>IF(Q448&lt;=Summary!$B$20,"Front","Back")</f>
        <v>Front</v>
      </c>
      <c r="S448" s="9">
        <f t="shared" si="54"/>
        <v>11.291418999999999</v>
      </c>
      <c r="T448" s="9">
        <f t="shared" si="55"/>
        <v>0</v>
      </c>
    </row>
    <row r="449" spans="1:20" x14ac:dyDescent="0.2">
      <c r="A449" s="4">
        <v>448</v>
      </c>
      <c r="B449" s="4" t="s">
        <v>24</v>
      </c>
      <c r="C449" s="9">
        <v>5.5543420000000001</v>
      </c>
      <c r="D449" s="9">
        <v>9.3034140000000001</v>
      </c>
      <c r="E449" s="9">
        <f t="shared" si="48"/>
        <v>1.6749804027191699</v>
      </c>
      <c r="F449" s="4">
        <f>_xlfn.RANK.EQ(E449,$E$2:$E$1001,1)+COUNTIF($E$2:E449,E449)-1</f>
        <v>989</v>
      </c>
      <c r="G449" s="4" t="str">
        <f>IF(F449&lt;=Summary!$B$2,"Front","Back")</f>
        <v>Back</v>
      </c>
      <c r="H449" s="4">
        <v>174</v>
      </c>
      <c r="I449" s="4" t="str">
        <f>IF(H449&lt;=Summary!$B$2,"Front","Back")</f>
        <v>Front</v>
      </c>
      <c r="J449" s="9">
        <f t="shared" si="49"/>
        <v>0</v>
      </c>
      <c r="K449" s="9">
        <f t="shared" si="50"/>
        <v>9.3034140000000001</v>
      </c>
      <c r="L449" s="9">
        <f t="shared" si="51"/>
        <v>5.5543420000000001</v>
      </c>
      <c r="M449" s="9">
        <f t="shared" si="52"/>
        <v>0</v>
      </c>
      <c r="N449" s="9">
        <v>5.4049909999999999</v>
      </c>
      <c r="O449" s="9">
        <v>9.4527649999999994</v>
      </c>
      <c r="P449" s="9">
        <f t="shared" si="53"/>
        <v>1.7488956040814869</v>
      </c>
      <c r="Q449" s="4">
        <f>_xlfn.RANK.EQ(P449,$P$2:$P$1001,1)+COUNTIF($P$2:P449,P449)-1</f>
        <v>993</v>
      </c>
      <c r="R449" s="4" t="str">
        <f>IF(Q449&lt;=Summary!$B$20,"Front","Back")</f>
        <v>Back</v>
      </c>
      <c r="S449" s="9">
        <f t="shared" si="54"/>
        <v>0</v>
      </c>
      <c r="T449" s="9">
        <f t="shared" si="55"/>
        <v>9.4527649999999994</v>
      </c>
    </row>
    <row r="450" spans="1:20" x14ac:dyDescent="0.2">
      <c r="A450" s="4">
        <v>449</v>
      </c>
      <c r="B450" s="4" t="s">
        <v>24</v>
      </c>
      <c r="C450" s="9">
        <v>13.248875999999999</v>
      </c>
      <c r="D450" s="9">
        <v>11.924357000000001</v>
      </c>
      <c r="E450" s="9">
        <f t="shared" si="48"/>
        <v>0.90002782122800462</v>
      </c>
      <c r="F450" s="4">
        <f>_xlfn.RANK.EQ(E450,$E$2:$E$1001,1)+COUNTIF($E$2:E450,E450)-1</f>
        <v>306</v>
      </c>
      <c r="G450" s="4" t="str">
        <f>IF(F450&lt;=Summary!$B$2,"Front","Back")</f>
        <v>Front</v>
      </c>
      <c r="H450" s="4">
        <v>397</v>
      </c>
      <c r="I450" s="4" t="str">
        <f>IF(H450&lt;=Summary!$B$2,"Front","Back")</f>
        <v>Front</v>
      </c>
      <c r="J450" s="9">
        <f t="shared" si="49"/>
        <v>13.248875999999999</v>
      </c>
      <c r="K450" s="9">
        <f t="shared" si="50"/>
        <v>0</v>
      </c>
      <c r="L450" s="9">
        <f t="shared" si="51"/>
        <v>13.248875999999999</v>
      </c>
      <c r="M450" s="9">
        <f t="shared" si="52"/>
        <v>0</v>
      </c>
      <c r="N450" s="9">
        <v>13.099525</v>
      </c>
      <c r="O450" s="9">
        <v>12.073708</v>
      </c>
      <c r="P450" s="9">
        <f t="shared" si="53"/>
        <v>0.92169051931272317</v>
      </c>
      <c r="Q450" s="4">
        <f>_xlfn.RANK.EQ(P450,$P$2:$P$1001,1)+COUNTIF($P$2:P450,P450)-1</f>
        <v>339</v>
      </c>
      <c r="R450" s="4" t="str">
        <f>IF(Q450&lt;=Summary!$B$20,"Front","Back")</f>
        <v>Front</v>
      </c>
      <c r="S450" s="9">
        <f t="shared" si="54"/>
        <v>13.099525</v>
      </c>
      <c r="T450" s="9">
        <f t="shared" si="55"/>
        <v>0</v>
      </c>
    </row>
    <row r="451" spans="1:20" x14ac:dyDescent="0.2">
      <c r="A451" s="4">
        <v>450</v>
      </c>
      <c r="B451" s="4" t="s">
        <v>24</v>
      </c>
      <c r="C451" s="9">
        <v>12.667453</v>
      </c>
      <c r="D451" s="9">
        <v>9.1878670000000007</v>
      </c>
      <c r="E451" s="9">
        <f t="shared" ref="E451:E514" si="56">D451/C451</f>
        <v>0.72531289439163504</v>
      </c>
      <c r="F451" s="4">
        <f>_xlfn.RANK.EQ(E451,$E$2:$E$1001,1)+COUNTIF($E$2:E451,E451)-1</f>
        <v>74</v>
      </c>
      <c r="G451" s="4" t="str">
        <f>IF(F451&lt;=Summary!$B$2,"Front","Back")</f>
        <v>Front</v>
      </c>
      <c r="H451" s="4">
        <v>201</v>
      </c>
      <c r="I451" s="4" t="str">
        <f>IF(H451&lt;=Summary!$B$2,"Front","Back")</f>
        <v>Front</v>
      </c>
      <c r="J451" s="9">
        <f t="shared" ref="J451:J514" si="57">IF(G451="Front",C451,0)</f>
        <v>12.667453</v>
      </c>
      <c r="K451" s="9">
        <f t="shared" ref="K451:K514" si="58">IF(G451="Back",D451,0)</f>
        <v>0</v>
      </c>
      <c r="L451" s="9">
        <f t="shared" ref="L451:L514" si="59">IF(I451="Front",C451,0)</f>
        <v>12.667453</v>
      </c>
      <c r="M451" s="9">
        <f t="shared" ref="M451:M514" si="60">IF(I451="Back",D451,0)</f>
        <v>0</v>
      </c>
      <c r="N451" s="9">
        <v>12.518102000000001</v>
      </c>
      <c r="O451" s="9">
        <v>9.337218</v>
      </c>
      <c r="P451" s="9">
        <f t="shared" ref="P451:P514" si="61">O451/N451</f>
        <v>0.74589726142189927</v>
      </c>
      <c r="Q451" s="4">
        <f>_xlfn.RANK.EQ(P451,$P$2:$P$1001,1)+COUNTIF($P$2:P451,P451)-1</f>
        <v>87</v>
      </c>
      <c r="R451" s="4" t="str">
        <f>IF(Q451&lt;=Summary!$B$20,"Front","Back")</f>
        <v>Front</v>
      </c>
      <c r="S451" s="9">
        <f t="shared" ref="S451:S514" si="62">IF(R451="Front",N451,0)</f>
        <v>12.518102000000001</v>
      </c>
      <c r="T451" s="9">
        <f t="shared" ref="T451:T514" si="63">IF(R451="Back",O451,0)</f>
        <v>0</v>
      </c>
    </row>
    <row r="452" spans="1:20" x14ac:dyDescent="0.2">
      <c r="A452" s="4">
        <v>451</v>
      </c>
      <c r="B452" s="4" t="s">
        <v>24</v>
      </c>
      <c r="C452" s="9">
        <v>8.9542529999999996</v>
      </c>
      <c r="D452" s="9">
        <v>11.806093000000001</v>
      </c>
      <c r="E452" s="9">
        <f t="shared" si="56"/>
        <v>1.3184899957595571</v>
      </c>
      <c r="F452" s="4">
        <f>_xlfn.RANK.EQ(E452,$E$2:$E$1001,1)+COUNTIF($E$2:E452,E452)-1</f>
        <v>891</v>
      </c>
      <c r="G452" s="4" t="str">
        <f>IF(F452&lt;=Summary!$B$2,"Front","Back")</f>
        <v>Back</v>
      </c>
      <c r="H452" s="4">
        <v>811</v>
      </c>
      <c r="I452" s="4" t="str">
        <f>IF(H452&lt;=Summary!$B$2,"Front","Back")</f>
        <v>Back</v>
      </c>
      <c r="J452" s="9">
        <f t="shared" si="57"/>
        <v>0</v>
      </c>
      <c r="K452" s="9">
        <f t="shared" si="58"/>
        <v>11.806093000000001</v>
      </c>
      <c r="L452" s="9">
        <f t="shared" si="59"/>
        <v>0</v>
      </c>
      <c r="M452" s="9">
        <f t="shared" si="60"/>
        <v>11.806093000000001</v>
      </c>
      <c r="N452" s="9">
        <v>8.8049020000000002</v>
      </c>
      <c r="O452" s="9">
        <v>11.955444</v>
      </c>
      <c r="P452" s="9">
        <f t="shared" si="61"/>
        <v>1.3578168161326496</v>
      </c>
      <c r="Q452" s="4">
        <f>_xlfn.RANK.EQ(P452,$P$2:$P$1001,1)+COUNTIF($P$2:P452,P452)-1</f>
        <v>925</v>
      </c>
      <c r="R452" s="4" t="str">
        <f>IF(Q452&lt;=Summary!$B$20,"Front","Back")</f>
        <v>Back</v>
      </c>
      <c r="S452" s="9">
        <f t="shared" si="62"/>
        <v>0</v>
      </c>
      <c r="T452" s="9">
        <f t="shared" si="63"/>
        <v>11.955444</v>
      </c>
    </row>
    <row r="453" spans="1:20" x14ac:dyDescent="0.2">
      <c r="A453" s="4">
        <v>452</v>
      </c>
      <c r="B453" s="4" t="s">
        <v>24</v>
      </c>
      <c r="C453" s="9">
        <v>11.048456</v>
      </c>
      <c r="D453" s="9">
        <v>11.065735</v>
      </c>
      <c r="E453" s="9">
        <f t="shared" si="56"/>
        <v>1.0015639289326943</v>
      </c>
      <c r="F453" s="4">
        <f>_xlfn.RANK.EQ(E453,$E$2:$E$1001,1)+COUNTIF($E$2:E453,E453)-1</f>
        <v>502</v>
      </c>
      <c r="G453" s="4" t="str">
        <f>IF(F453&lt;=Summary!$B$2,"Front","Back")</f>
        <v>Back</v>
      </c>
      <c r="H453" s="4">
        <v>32</v>
      </c>
      <c r="I453" s="4" t="str">
        <f>IF(H453&lt;=Summary!$B$2,"Front","Back")</f>
        <v>Front</v>
      </c>
      <c r="J453" s="9">
        <f t="shared" si="57"/>
        <v>0</v>
      </c>
      <c r="K453" s="9">
        <f t="shared" si="58"/>
        <v>11.065735</v>
      </c>
      <c r="L453" s="9">
        <f t="shared" si="59"/>
        <v>11.048456</v>
      </c>
      <c r="M453" s="9">
        <f t="shared" si="60"/>
        <v>0</v>
      </c>
      <c r="N453" s="9">
        <v>10.899105</v>
      </c>
      <c r="O453" s="9">
        <v>11.215085999999999</v>
      </c>
      <c r="P453" s="9">
        <f t="shared" si="61"/>
        <v>1.0289914630604988</v>
      </c>
      <c r="Q453" s="4">
        <f>_xlfn.RANK.EQ(P453,$P$2:$P$1001,1)+COUNTIF($P$2:P453,P453)-1</f>
        <v>549</v>
      </c>
      <c r="R453" s="4" t="str">
        <f>IF(Q453&lt;=Summary!$B$20,"Front","Back")</f>
        <v>Back</v>
      </c>
      <c r="S453" s="9">
        <f t="shared" si="62"/>
        <v>0</v>
      </c>
      <c r="T453" s="9">
        <f t="shared" si="63"/>
        <v>11.215085999999999</v>
      </c>
    </row>
    <row r="454" spans="1:20" x14ac:dyDescent="0.2">
      <c r="A454" s="4">
        <v>453</v>
      </c>
      <c r="B454" s="4" t="s">
        <v>24</v>
      </c>
      <c r="C454" s="9">
        <v>9.7016299999999998</v>
      </c>
      <c r="D454" s="9">
        <v>8.8583110000000005</v>
      </c>
      <c r="E454" s="9">
        <f t="shared" si="56"/>
        <v>0.91307450397510526</v>
      </c>
      <c r="F454" s="4">
        <f>_xlfn.RANK.EQ(E454,$E$2:$E$1001,1)+COUNTIF($E$2:E454,E454)-1</f>
        <v>331</v>
      </c>
      <c r="G454" s="4" t="str">
        <f>IF(F454&lt;=Summary!$B$2,"Front","Back")</f>
        <v>Front</v>
      </c>
      <c r="H454" s="4">
        <v>488</v>
      </c>
      <c r="I454" s="4" t="str">
        <f>IF(H454&lt;=Summary!$B$2,"Front","Back")</f>
        <v>Front</v>
      </c>
      <c r="J454" s="9">
        <f t="shared" si="57"/>
        <v>9.7016299999999998</v>
      </c>
      <c r="K454" s="9">
        <f t="shared" si="58"/>
        <v>0</v>
      </c>
      <c r="L454" s="9">
        <f t="shared" si="59"/>
        <v>9.7016299999999998</v>
      </c>
      <c r="M454" s="9">
        <f t="shared" si="60"/>
        <v>0</v>
      </c>
      <c r="N454" s="9">
        <v>9.5522790000000004</v>
      </c>
      <c r="O454" s="9">
        <v>9.0076619999999998</v>
      </c>
      <c r="P454" s="9">
        <f t="shared" si="61"/>
        <v>0.94298564771820415</v>
      </c>
      <c r="Q454" s="4">
        <f>_xlfn.RANK.EQ(P454,$P$2:$P$1001,1)+COUNTIF($P$2:P454,P454)-1</f>
        <v>386</v>
      </c>
      <c r="R454" s="4" t="str">
        <f>IF(Q454&lt;=Summary!$B$20,"Front","Back")</f>
        <v>Front</v>
      </c>
      <c r="S454" s="9">
        <f t="shared" si="62"/>
        <v>9.5522790000000004</v>
      </c>
      <c r="T454" s="9">
        <f t="shared" si="63"/>
        <v>0</v>
      </c>
    </row>
    <row r="455" spans="1:20" x14ac:dyDescent="0.2">
      <c r="A455" s="4">
        <v>454</v>
      </c>
      <c r="B455" s="4" t="s">
        <v>24</v>
      </c>
      <c r="C455" s="9">
        <v>10.14537</v>
      </c>
      <c r="D455" s="9">
        <v>9.6864919999999994</v>
      </c>
      <c r="E455" s="9">
        <f t="shared" si="56"/>
        <v>0.95476971268667377</v>
      </c>
      <c r="F455" s="4">
        <f>_xlfn.RANK.EQ(E455,$E$2:$E$1001,1)+COUNTIF($E$2:E455,E455)-1</f>
        <v>411</v>
      </c>
      <c r="G455" s="4" t="str">
        <f>IF(F455&lt;=Summary!$B$2,"Front","Back")</f>
        <v>Front</v>
      </c>
      <c r="H455" s="4">
        <v>722</v>
      </c>
      <c r="I455" s="4" t="str">
        <f>IF(H455&lt;=Summary!$B$2,"Front","Back")</f>
        <v>Back</v>
      </c>
      <c r="J455" s="9">
        <f t="shared" si="57"/>
        <v>10.14537</v>
      </c>
      <c r="K455" s="9">
        <f t="shared" si="58"/>
        <v>0</v>
      </c>
      <c r="L455" s="9">
        <f t="shared" si="59"/>
        <v>0</v>
      </c>
      <c r="M455" s="9">
        <f t="shared" si="60"/>
        <v>9.6864919999999994</v>
      </c>
      <c r="N455" s="9">
        <v>9.9960190000000004</v>
      </c>
      <c r="O455" s="9">
        <v>9.8358430000000006</v>
      </c>
      <c r="P455" s="9">
        <f t="shared" si="61"/>
        <v>0.9839760208539019</v>
      </c>
      <c r="Q455" s="4">
        <f>_xlfn.RANK.EQ(P455,$P$2:$P$1001,1)+COUNTIF($P$2:P455,P455)-1</f>
        <v>457</v>
      </c>
      <c r="R455" s="4" t="str">
        <f>IF(Q455&lt;=Summary!$B$20,"Front","Back")</f>
        <v>Front</v>
      </c>
      <c r="S455" s="9">
        <f t="shared" si="62"/>
        <v>9.9960190000000004</v>
      </c>
      <c r="T455" s="9">
        <f t="shared" si="63"/>
        <v>0</v>
      </c>
    </row>
    <row r="456" spans="1:20" x14ac:dyDescent="0.2">
      <c r="A456" s="4">
        <v>455</v>
      </c>
      <c r="B456" s="4" t="s">
        <v>24</v>
      </c>
      <c r="C456" s="9">
        <v>10.629256</v>
      </c>
      <c r="D456" s="9">
        <v>9.5204620000000002</v>
      </c>
      <c r="E456" s="9">
        <f t="shared" si="56"/>
        <v>0.89568470267345146</v>
      </c>
      <c r="F456" s="4">
        <f>_xlfn.RANK.EQ(E456,$E$2:$E$1001,1)+COUNTIF($E$2:E456,E456)-1</f>
        <v>297</v>
      </c>
      <c r="G456" s="4" t="str">
        <f>IF(F456&lt;=Summary!$B$2,"Front","Back")</f>
        <v>Front</v>
      </c>
      <c r="H456" s="4">
        <v>581</v>
      </c>
      <c r="I456" s="4" t="str">
        <f>IF(H456&lt;=Summary!$B$2,"Front","Back")</f>
        <v>Back</v>
      </c>
      <c r="J456" s="9">
        <f t="shared" si="57"/>
        <v>10.629256</v>
      </c>
      <c r="K456" s="9">
        <f t="shared" si="58"/>
        <v>0</v>
      </c>
      <c r="L456" s="9">
        <f t="shared" si="59"/>
        <v>0</v>
      </c>
      <c r="M456" s="9">
        <f t="shared" si="60"/>
        <v>9.5204620000000002</v>
      </c>
      <c r="N456" s="9">
        <v>10.479905</v>
      </c>
      <c r="O456" s="9">
        <v>9.6698129999999995</v>
      </c>
      <c r="P456" s="9">
        <f t="shared" si="61"/>
        <v>0.92270044432654674</v>
      </c>
      <c r="Q456" s="4">
        <f>_xlfn.RANK.EQ(P456,$P$2:$P$1001,1)+COUNTIF($P$2:P456,P456)-1</f>
        <v>344</v>
      </c>
      <c r="R456" s="4" t="str">
        <f>IF(Q456&lt;=Summary!$B$20,"Front","Back")</f>
        <v>Front</v>
      </c>
      <c r="S456" s="9">
        <f t="shared" si="62"/>
        <v>10.479905</v>
      </c>
      <c r="T456" s="9">
        <f t="shared" si="63"/>
        <v>0</v>
      </c>
    </row>
    <row r="457" spans="1:20" x14ac:dyDescent="0.2">
      <c r="A457" s="4">
        <v>456</v>
      </c>
      <c r="B457" s="4" t="s">
        <v>24</v>
      </c>
      <c r="C457" s="9">
        <v>8.1825100000000006</v>
      </c>
      <c r="D457" s="9">
        <v>8.7967329999999997</v>
      </c>
      <c r="E457" s="9">
        <f t="shared" si="56"/>
        <v>1.0750653528073904</v>
      </c>
      <c r="F457" s="4">
        <f>_xlfn.RANK.EQ(E457,$E$2:$E$1001,1)+COUNTIF($E$2:E457,E457)-1</f>
        <v>618</v>
      </c>
      <c r="G457" s="4" t="str">
        <f>IF(F457&lt;=Summary!$B$2,"Front","Back")</f>
        <v>Back</v>
      </c>
      <c r="H457" s="4">
        <v>327</v>
      </c>
      <c r="I457" s="4" t="str">
        <f>IF(H457&lt;=Summary!$B$2,"Front","Back")</f>
        <v>Front</v>
      </c>
      <c r="J457" s="9">
        <f t="shared" si="57"/>
        <v>0</v>
      </c>
      <c r="K457" s="9">
        <f t="shared" si="58"/>
        <v>8.7967329999999997</v>
      </c>
      <c r="L457" s="9">
        <f t="shared" si="59"/>
        <v>8.1825100000000006</v>
      </c>
      <c r="M457" s="9">
        <f t="shared" si="60"/>
        <v>0</v>
      </c>
      <c r="N457" s="9">
        <v>8.0331589999999995</v>
      </c>
      <c r="O457" s="9">
        <v>8.9460840000000008</v>
      </c>
      <c r="P457" s="9">
        <f t="shared" si="61"/>
        <v>1.1136445824114773</v>
      </c>
      <c r="Q457" s="4">
        <f>_xlfn.RANK.EQ(P457,$P$2:$P$1001,1)+COUNTIF($P$2:P457,P457)-1</f>
        <v>675</v>
      </c>
      <c r="R457" s="4" t="str">
        <f>IF(Q457&lt;=Summary!$B$20,"Front","Back")</f>
        <v>Back</v>
      </c>
      <c r="S457" s="9">
        <f t="shared" si="62"/>
        <v>0</v>
      </c>
      <c r="T457" s="9">
        <f t="shared" si="63"/>
        <v>8.9460840000000008</v>
      </c>
    </row>
    <row r="458" spans="1:20" x14ac:dyDescent="0.2">
      <c r="A458" s="4">
        <v>457</v>
      </c>
      <c r="B458" s="4" t="s">
        <v>24</v>
      </c>
      <c r="C458" s="9">
        <v>10.586271</v>
      </c>
      <c r="D458" s="9">
        <v>10.154540000000001</v>
      </c>
      <c r="E458" s="9">
        <f t="shared" si="56"/>
        <v>0.95921783978513309</v>
      </c>
      <c r="F458" s="4">
        <f>_xlfn.RANK.EQ(E458,$E$2:$E$1001,1)+COUNTIF($E$2:E458,E458)-1</f>
        <v>418</v>
      </c>
      <c r="G458" s="4" t="str">
        <f>IF(F458&lt;=Summary!$B$2,"Front","Back")</f>
        <v>Front</v>
      </c>
      <c r="H458" s="4">
        <v>605</v>
      </c>
      <c r="I458" s="4" t="str">
        <f>IF(H458&lt;=Summary!$B$2,"Front","Back")</f>
        <v>Back</v>
      </c>
      <c r="J458" s="9">
        <f t="shared" si="57"/>
        <v>10.586271</v>
      </c>
      <c r="K458" s="9">
        <f t="shared" si="58"/>
        <v>0</v>
      </c>
      <c r="L458" s="9">
        <f t="shared" si="59"/>
        <v>0</v>
      </c>
      <c r="M458" s="9">
        <f t="shared" si="60"/>
        <v>10.154540000000001</v>
      </c>
      <c r="N458" s="9">
        <v>10.436920000000001</v>
      </c>
      <c r="O458" s="9">
        <v>10.303891</v>
      </c>
      <c r="P458" s="9">
        <f t="shared" si="61"/>
        <v>0.98725399830601357</v>
      </c>
      <c r="Q458" s="4">
        <f>_xlfn.RANK.EQ(P458,$P$2:$P$1001,1)+COUNTIF($P$2:P458,P458)-1</f>
        <v>463</v>
      </c>
      <c r="R458" s="4" t="str">
        <f>IF(Q458&lt;=Summary!$B$20,"Front","Back")</f>
        <v>Front</v>
      </c>
      <c r="S458" s="9">
        <f t="shared" si="62"/>
        <v>10.436920000000001</v>
      </c>
      <c r="T458" s="9">
        <f t="shared" si="63"/>
        <v>0</v>
      </c>
    </row>
    <row r="459" spans="1:20" x14ac:dyDescent="0.2">
      <c r="A459" s="4">
        <v>458</v>
      </c>
      <c r="B459" s="4" t="s">
        <v>24</v>
      </c>
      <c r="C459" s="9">
        <v>10.609632</v>
      </c>
      <c r="D459" s="9">
        <v>7.4852629999999998</v>
      </c>
      <c r="E459" s="9">
        <f t="shared" si="56"/>
        <v>0.70551579922847463</v>
      </c>
      <c r="F459" s="4">
        <f>_xlfn.RANK.EQ(E459,$E$2:$E$1001,1)+COUNTIF($E$2:E459,E459)-1</f>
        <v>60</v>
      </c>
      <c r="G459" s="4" t="str">
        <f>IF(F459&lt;=Summary!$B$2,"Front","Back")</f>
        <v>Front</v>
      </c>
      <c r="H459" s="4">
        <v>566</v>
      </c>
      <c r="I459" s="4" t="str">
        <f>IF(H459&lt;=Summary!$B$2,"Front","Back")</f>
        <v>Back</v>
      </c>
      <c r="J459" s="9">
        <f t="shared" si="57"/>
        <v>10.609632</v>
      </c>
      <c r="K459" s="9">
        <f t="shared" si="58"/>
        <v>0</v>
      </c>
      <c r="L459" s="9">
        <f t="shared" si="59"/>
        <v>0</v>
      </c>
      <c r="M459" s="9">
        <f t="shared" si="60"/>
        <v>7.4852629999999998</v>
      </c>
      <c r="N459" s="9">
        <v>10.460281</v>
      </c>
      <c r="O459" s="9">
        <v>7.634614</v>
      </c>
      <c r="P459" s="9">
        <f t="shared" si="61"/>
        <v>0.72986700835283491</v>
      </c>
      <c r="Q459" s="4">
        <f>_xlfn.RANK.EQ(P459,$P$2:$P$1001,1)+COUNTIF($P$2:P459,P459)-1</f>
        <v>77</v>
      </c>
      <c r="R459" s="4" t="str">
        <f>IF(Q459&lt;=Summary!$B$20,"Front","Back")</f>
        <v>Front</v>
      </c>
      <c r="S459" s="9">
        <f t="shared" si="62"/>
        <v>10.460281</v>
      </c>
      <c r="T459" s="9">
        <f t="shared" si="63"/>
        <v>0</v>
      </c>
    </row>
    <row r="460" spans="1:20" x14ac:dyDescent="0.2">
      <c r="A460" s="4">
        <v>459</v>
      </c>
      <c r="B460" s="4" t="s">
        <v>24</v>
      </c>
      <c r="C460" s="9">
        <v>10.810305</v>
      </c>
      <c r="D460" s="9">
        <v>8.8270189999999999</v>
      </c>
      <c r="E460" s="9">
        <f t="shared" si="56"/>
        <v>0.81653746124646809</v>
      </c>
      <c r="F460" s="4">
        <f>_xlfn.RANK.EQ(E460,$E$2:$E$1001,1)+COUNTIF($E$2:E460,E460)-1</f>
        <v>172</v>
      </c>
      <c r="G460" s="4" t="str">
        <f>IF(F460&lt;=Summary!$B$2,"Front","Back")</f>
        <v>Front</v>
      </c>
      <c r="H460" s="4">
        <v>615</v>
      </c>
      <c r="I460" s="4" t="str">
        <f>IF(H460&lt;=Summary!$B$2,"Front","Back")</f>
        <v>Back</v>
      </c>
      <c r="J460" s="9">
        <f t="shared" si="57"/>
        <v>10.810305</v>
      </c>
      <c r="K460" s="9">
        <f t="shared" si="58"/>
        <v>0</v>
      </c>
      <c r="L460" s="9">
        <f t="shared" si="59"/>
        <v>0</v>
      </c>
      <c r="M460" s="9">
        <f t="shared" si="60"/>
        <v>8.8270189999999999</v>
      </c>
      <c r="N460" s="9">
        <v>10.660954</v>
      </c>
      <c r="O460" s="9">
        <v>8.9763699999999993</v>
      </c>
      <c r="P460" s="9">
        <f t="shared" si="61"/>
        <v>0.8419856234254457</v>
      </c>
      <c r="Q460" s="4">
        <f>_xlfn.RANK.EQ(P460,$P$2:$P$1001,1)+COUNTIF($P$2:P460,P460)-1</f>
        <v>197</v>
      </c>
      <c r="R460" s="4" t="str">
        <f>IF(Q460&lt;=Summary!$B$20,"Front","Back")</f>
        <v>Front</v>
      </c>
      <c r="S460" s="9">
        <f t="shared" si="62"/>
        <v>10.660954</v>
      </c>
      <c r="T460" s="9">
        <f t="shared" si="63"/>
        <v>0</v>
      </c>
    </row>
    <row r="461" spans="1:20" x14ac:dyDescent="0.2">
      <c r="A461" s="4">
        <v>460</v>
      </c>
      <c r="B461" s="4" t="s">
        <v>24</v>
      </c>
      <c r="C461" s="9">
        <v>8.8460149999999995</v>
      </c>
      <c r="D461" s="9">
        <v>9.0461270000000003</v>
      </c>
      <c r="E461" s="9">
        <f t="shared" si="56"/>
        <v>1.0226217115842557</v>
      </c>
      <c r="F461" s="4">
        <f>_xlfn.RANK.EQ(E461,$E$2:$E$1001,1)+COUNTIF($E$2:E461,E461)-1</f>
        <v>539</v>
      </c>
      <c r="G461" s="4" t="str">
        <f>IF(F461&lt;=Summary!$B$2,"Front","Back")</f>
        <v>Back</v>
      </c>
      <c r="H461" s="4">
        <v>961</v>
      </c>
      <c r="I461" s="4" t="str">
        <f>IF(H461&lt;=Summary!$B$2,"Front","Back")</f>
        <v>Back</v>
      </c>
      <c r="J461" s="9">
        <f t="shared" si="57"/>
        <v>0</v>
      </c>
      <c r="K461" s="9">
        <f t="shared" si="58"/>
        <v>9.0461270000000003</v>
      </c>
      <c r="L461" s="9">
        <f t="shared" si="59"/>
        <v>0</v>
      </c>
      <c r="M461" s="9">
        <f t="shared" si="60"/>
        <v>9.0461270000000003</v>
      </c>
      <c r="N461" s="9">
        <v>8.6966640000000002</v>
      </c>
      <c r="O461" s="9">
        <v>9.1954779999999996</v>
      </c>
      <c r="P461" s="9">
        <f t="shared" si="61"/>
        <v>1.0573569359469333</v>
      </c>
      <c r="Q461" s="4">
        <f>_xlfn.RANK.EQ(P461,$P$2:$P$1001,1)+COUNTIF($P$2:P461,P461)-1</f>
        <v>595</v>
      </c>
      <c r="R461" s="4" t="str">
        <f>IF(Q461&lt;=Summary!$B$20,"Front","Back")</f>
        <v>Back</v>
      </c>
      <c r="S461" s="9">
        <f t="shared" si="62"/>
        <v>0</v>
      </c>
      <c r="T461" s="9">
        <f t="shared" si="63"/>
        <v>9.1954779999999996</v>
      </c>
    </row>
    <row r="462" spans="1:20" x14ac:dyDescent="0.2">
      <c r="A462" s="4">
        <v>461</v>
      </c>
      <c r="B462" s="4" t="s">
        <v>24</v>
      </c>
      <c r="C462" s="9">
        <v>10.636329999999999</v>
      </c>
      <c r="D462" s="9">
        <v>11.179592</v>
      </c>
      <c r="E462" s="9">
        <f t="shared" si="56"/>
        <v>1.0510760760525482</v>
      </c>
      <c r="F462" s="4">
        <f>_xlfn.RANK.EQ(E462,$E$2:$E$1001,1)+COUNTIF($E$2:E462,E462)-1</f>
        <v>579</v>
      </c>
      <c r="G462" s="4" t="str">
        <f>IF(F462&lt;=Summary!$B$2,"Front","Back")</f>
        <v>Back</v>
      </c>
      <c r="H462" s="4">
        <v>330</v>
      </c>
      <c r="I462" s="4" t="str">
        <f>IF(H462&lt;=Summary!$B$2,"Front","Back")</f>
        <v>Front</v>
      </c>
      <c r="J462" s="9">
        <f t="shared" si="57"/>
        <v>0</v>
      </c>
      <c r="K462" s="9">
        <f t="shared" si="58"/>
        <v>11.179592</v>
      </c>
      <c r="L462" s="9">
        <f t="shared" si="59"/>
        <v>10.636329999999999</v>
      </c>
      <c r="M462" s="9">
        <f t="shared" si="60"/>
        <v>0</v>
      </c>
      <c r="N462" s="9">
        <v>10.486979</v>
      </c>
      <c r="O462" s="9">
        <v>11.328943000000001</v>
      </c>
      <c r="P462" s="9">
        <f t="shared" si="61"/>
        <v>1.0802866106626132</v>
      </c>
      <c r="Q462" s="4">
        <f>_xlfn.RANK.EQ(P462,$P$2:$P$1001,1)+COUNTIF($P$2:P462,P462)-1</f>
        <v>633</v>
      </c>
      <c r="R462" s="4" t="str">
        <f>IF(Q462&lt;=Summary!$B$20,"Front","Back")</f>
        <v>Back</v>
      </c>
      <c r="S462" s="9">
        <f t="shared" si="62"/>
        <v>0</v>
      </c>
      <c r="T462" s="9">
        <f t="shared" si="63"/>
        <v>11.328943000000001</v>
      </c>
    </row>
    <row r="463" spans="1:20" x14ac:dyDescent="0.2">
      <c r="A463" s="4">
        <v>462</v>
      </c>
      <c r="B463" s="4" t="s">
        <v>24</v>
      </c>
      <c r="C463" s="9">
        <v>9.2489279999999994</v>
      </c>
      <c r="D463" s="9">
        <v>9.3438829999999999</v>
      </c>
      <c r="E463" s="9">
        <f t="shared" si="56"/>
        <v>1.010266595220549</v>
      </c>
      <c r="F463" s="4">
        <f>_xlfn.RANK.EQ(E463,$E$2:$E$1001,1)+COUNTIF($E$2:E463,E463)-1</f>
        <v>520</v>
      </c>
      <c r="G463" s="4" t="str">
        <f>IF(F463&lt;=Summary!$B$2,"Front","Back")</f>
        <v>Back</v>
      </c>
      <c r="H463" s="4">
        <v>514</v>
      </c>
      <c r="I463" s="4" t="str">
        <f>IF(H463&lt;=Summary!$B$2,"Front","Back")</f>
        <v>Back</v>
      </c>
      <c r="J463" s="9">
        <f t="shared" si="57"/>
        <v>0</v>
      </c>
      <c r="K463" s="9">
        <f t="shared" si="58"/>
        <v>9.3438829999999999</v>
      </c>
      <c r="L463" s="9">
        <f t="shared" si="59"/>
        <v>0</v>
      </c>
      <c r="M463" s="9">
        <f t="shared" si="60"/>
        <v>9.3438829999999999</v>
      </c>
      <c r="N463" s="9">
        <v>9.099577</v>
      </c>
      <c r="O463" s="9">
        <v>9.4932339999999993</v>
      </c>
      <c r="P463" s="9">
        <f t="shared" si="61"/>
        <v>1.0432610219134362</v>
      </c>
      <c r="Q463" s="4">
        <f>_xlfn.RANK.EQ(P463,$P$2:$P$1001,1)+COUNTIF($P$2:P463,P463)-1</f>
        <v>575</v>
      </c>
      <c r="R463" s="4" t="str">
        <f>IF(Q463&lt;=Summary!$B$20,"Front","Back")</f>
        <v>Back</v>
      </c>
      <c r="S463" s="9">
        <f t="shared" si="62"/>
        <v>0</v>
      </c>
      <c r="T463" s="9">
        <f t="shared" si="63"/>
        <v>9.4932339999999993</v>
      </c>
    </row>
    <row r="464" spans="1:20" x14ac:dyDescent="0.2">
      <c r="A464" s="4">
        <v>463</v>
      </c>
      <c r="B464" s="4" t="s">
        <v>24</v>
      </c>
      <c r="C464" s="9">
        <v>8.1925159999999995</v>
      </c>
      <c r="D464" s="9">
        <v>9.8200760000000002</v>
      </c>
      <c r="E464" s="9">
        <f t="shared" si="56"/>
        <v>1.1986642442932063</v>
      </c>
      <c r="F464" s="4">
        <f>_xlfn.RANK.EQ(E464,$E$2:$E$1001,1)+COUNTIF($E$2:E464,E464)-1</f>
        <v>795</v>
      </c>
      <c r="G464" s="4" t="str">
        <f>IF(F464&lt;=Summary!$B$2,"Front","Back")</f>
        <v>Back</v>
      </c>
      <c r="H464" s="4">
        <v>67</v>
      </c>
      <c r="I464" s="4" t="str">
        <f>IF(H464&lt;=Summary!$B$2,"Front","Back")</f>
        <v>Front</v>
      </c>
      <c r="J464" s="9">
        <f t="shared" si="57"/>
        <v>0</v>
      </c>
      <c r="K464" s="9">
        <f t="shared" si="58"/>
        <v>9.8200760000000002</v>
      </c>
      <c r="L464" s="9">
        <f t="shared" si="59"/>
        <v>8.1925159999999995</v>
      </c>
      <c r="M464" s="9">
        <f t="shared" si="60"/>
        <v>0</v>
      </c>
      <c r="N464" s="9">
        <v>8.0431650000000001</v>
      </c>
      <c r="O464" s="9">
        <v>9.9694269999999996</v>
      </c>
      <c r="P464" s="9">
        <f t="shared" si="61"/>
        <v>1.23949054880759</v>
      </c>
      <c r="Q464" s="4">
        <f>_xlfn.RANK.EQ(P464,$P$2:$P$1001,1)+COUNTIF($P$2:P464,P464)-1</f>
        <v>845</v>
      </c>
      <c r="R464" s="4" t="str">
        <f>IF(Q464&lt;=Summary!$B$20,"Front","Back")</f>
        <v>Back</v>
      </c>
      <c r="S464" s="9">
        <f t="shared" si="62"/>
        <v>0</v>
      </c>
      <c r="T464" s="9">
        <f t="shared" si="63"/>
        <v>9.9694269999999996</v>
      </c>
    </row>
    <row r="465" spans="1:20" x14ac:dyDescent="0.2">
      <c r="A465" s="4">
        <v>464</v>
      </c>
      <c r="B465" s="4" t="s">
        <v>24</v>
      </c>
      <c r="C465" s="9">
        <v>8.6473700000000004</v>
      </c>
      <c r="D465" s="9">
        <v>10.756093999999999</v>
      </c>
      <c r="E465" s="9">
        <f t="shared" si="56"/>
        <v>1.2438572652725626</v>
      </c>
      <c r="F465" s="4">
        <f>_xlfn.RANK.EQ(E465,$E$2:$E$1001,1)+COUNTIF($E$2:E465,E465)-1</f>
        <v>838</v>
      </c>
      <c r="G465" s="4" t="str">
        <f>IF(F465&lt;=Summary!$B$2,"Front","Back")</f>
        <v>Back</v>
      </c>
      <c r="H465" s="4">
        <v>555</v>
      </c>
      <c r="I465" s="4" t="str">
        <f>IF(H465&lt;=Summary!$B$2,"Front","Back")</f>
        <v>Back</v>
      </c>
      <c r="J465" s="9">
        <f t="shared" si="57"/>
        <v>0</v>
      </c>
      <c r="K465" s="9">
        <f t="shared" si="58"/>
        <v>10.756093999999999</v>
      </c>
      <c r="L465" s="9">
        <f t="shared" si="59"/>
        <v>0</v>
      </c>
      <c r="M465" s="9">
        <f t="shared" si="60"/>
        <v>10.756093999999999</v>
      </c>
      <c r="N465" s="9">
        <v>8.4980189999999993</v>
      </c>
      <c r="O465" s="9">
        <v>10.905445</v>
      </c>
      <c r="P465" s="9">
        <f t="shared" si="61"/>
        <v>1.2832926120781798</v>
      </c>
      <c r="Q465" s="4">
        <f>_xlfn.RANK.EQ(P465,$P$2:$P$1001,1)+COUNTIF($P$2:P465,P465)-1</f>
        <v>876</v>
      </c>
      <c r="R465" s="4" t="str">
        <f>IF(Q465&lt;=Summary!$B$20,"Front","Back")</f>
        <v>Back</v>
      </c>
      <c r="S465" s="9">
        <f t="shared" si="62"/>
        <v>0</v>
      </c>
      <c r="T465" s="9">
        <f t="shared" si="63"/>
        <v>10.905445</v>
      </c>
    </row>
    <row r="466" spans="1:20" x14ac:dyDescent="0.2">
      <c r="A466" s="4">
        <v>465</v>
      </c>
      <c r="B466" s="4" t="s">
        <v>24</v>
      </c>
      <c r="C466" s="9">
        <v>8.4396789999999999</v>
      </c>
      <c r="D466" s="9">
        <v>9.2722020000000001</v>
      </c>
      <c r="E466" s="9">
        <f t="shared" si="56"/>
        <v>1.0986439176181937</v>
      </c>
      <c r="F466" s="4">
        <f>_xlfn.RANK.EQ(E466,$E$2:$E$1001,1)+COUNTIF($E$2:E466,E466)-1</f>
        <v>645</v>
      </c>
      <c r="G466" s="4" t="str">
        <f>IF(F466&lt;=Summary!$B$2,"Front","Back")</f>
        <v>Back</v>
      </c>
      <c r="H466" s="4">
        <v>860</v>
      </c>
      <c r="I466" s="4" t="str">
        <f>IF(H466&lt;=Summary!$B$2,"Front","Back")</f>
        <v>Back</v>
      </c>
      <c r="J466" s="9">
        <f t="shared" si="57"/>
        <v>0</v>
      </c>
      <c r="K466" s="9">
        <f t="shared" si="58"/>
        <v>9.2722020000000001</v>
      </c>
      <c r="L466" s="9">
        <f t="shared" si="59"/>
        <v>0</v>
      </c>
      <c r="M466" s="9">
        <f t="shared" si="60"/>
        <v>9.2722020000000001</v>
      </c>
      <c r="N466" s="9">
        <v>8.2903280000000006</v>
      </c>
      <c r="O466" s="9">
        <v>9.4215529999999994</v>
      </c>
      <c r="P466" s="9">
        <f t="shared" si="61"/>
        <v>1.136451175393784</v>
      </c>
      <c r="Q466" s="4">
        <f>_xlfn.RANK.EQ(P466,$P$2:$P$1001,1)+COUNTIF($P$2:P466,P466)-1</f>
        <v>699</v>
      </c>
      <c r="R466" s="4" t="str">
        <f>IF(Q466&lt;=Summary!$B$20,"Front","Back")</f>
        <v>Back</v>
      </c>
      <c r="S466" s="9">
        <f t="shared" si="62"/>
        <v>0</v>
      </c>
      <c r="T466" s="9">
        <f t="shared" si="63"/>
        <v>9.4215529999999994</v>
      </c>
    </row>
    <row r="467" spans="1:20" x14ac:dyDescent="0.2">
      <c r="A467" s="4">
        <v>466</v>
      </c>
      <c r="B467" s="4" t="s">
        <v>24</v>
      </c>
      <c r="C467" s="9">
        <v>10.375605</v>
      </c>
      <c r="D467" s="9">
        <v>12.273745</v>
      </c>
      <c r="E467" s="9">
        <f t="shared" si="56"/>
        <v>1.1829425850348003</v>
      </c>
      <c r="F467" s="4">
        <f>_xlfn.RANK.EQ(E467,$E$2:$E$1001,1)+COUNTIF($E$2:E467,E467)-1</f>
        <v>768</v>
      </c>
      <c r="G467" s="4" t="str">
        <f>IF(F467&lt;=Summary!$B$2,"Front","Back")</f>
        <v>Back</v>
      </c>
      <c r="H467" s="4">
        <v>190</v>
      </c>
      <c r="I467" s="4" t="str">
        <f>IF(H467&lt;=Summary!$B$2,"Front","Back")</f>
        <v>Front</v>
      </c>
      <c r="J467" s="9">
        <f t="shared" si="57"/>
        <v>0</v>
      </c>
      <c r="K467" s="9">
        <f t="shared" si="58"/>
        <v>12.273745</v>
      </c>
      <c r="L467" s="9">
        <f t="shared" si="59"/>
        <v>10.375605</v>
      </c>
      <c r="M467" s="9">
        <f t="shared" si="60"/>
        <v>0</v>
      </c>
      <c r="N467" s="9">
        <v>10.226254000000001</v>
      </c>
      <c r="O467" s="9">
        <v>12.423095999999999</v>
      </c>
      <c r="P467" s="9">
        <f t="shared" si="61"/>
        <v>1.2148237272416662</v>
      </c>
      <c r="Q467" s="4">
        <f>_xlfn.RANK.EQ(P467,$P$2:$P$1001,1)+COUNTIF($P$2:P467,P467)-1</f>
        <v>808</v>
      </c>
      <c r="R467" s="4" t="str">
        <f>IF(Q467&lt;=Summary!$B$20,"Front","Back")</f>
        <v>Back</v>
      </c>
      <c r="S467" s="9">
        <f t="shared" si="62"/>
        <v>0</v>
      </c>
      <c r="T467" s="9">
        <f t="shared" si="63"/>
        <v>12.423095999999999</v>
      </c>
    </row>
    <row r="468" spans="1:20" x14ac:dyDescent="0.2">
      <c r="A468" s="4">
        <v>467</v>
      </c>
      <c r="B468" s="4" t="s">
        <v>24</v>
      </c>
      <c r="C468" s="9">
        <v>10.628639</v>
      </c>
      <c r="D468" s="9">
        <v>6.4424419999999998</v>
      </c>
      <c r="E468" s="9">
        <f t="shared" si="56"/>
        <v>0.60613988300853949</v>
      </c>
      <c r="F468" s="4">
        <f>_xlfn.RANK.EQ(E468,$E$2:$E$1001,1)+COUNTIF($E$2:E468,E468)-1</f>
        <v>17</v>
      </c>
      <c r="G468" s="4" t="str">
        <f>IF(F468&lt;=Summary!$B$2,"Front","Back")</f>
        <v>Front</v>
      </c>
      <c r="H468" s="4">
        <v>821</v>
      </c>
      <c r="I468" s="4" t="str">
        <f>IF(H468&lt;=Summary!$B$2,"Front","Back")</f>
        <v>Back</v>
      </c>
      <c r="J468" s="9">
        <f t="shared" si="57"/>
        <v>10.628639</v>
      </c>
      <c r="K468" s="9">
        <f t="shared" si="58"/>
        <v>0</v>
      </c>
      <c r="L468" s="9">
        <f t="shared" si="59"/>
        <v>0</v>
      </c>
      <c r="M468" s="9">
        <f t="shared" si="60"/>
        <v>6.4424419999999998</v>
      </c>
      <c r="N468" s="9">
        <v>10.479288</v>
      </c>
      <c r="O468" s="9">
        <v>6.591793</v>
      </c>
      <c r="P468" s="9">
        <f t="shared" si="61"/>
        <v>0.62903061734728538</v>
      </c>
      <c r="Q468" s="4">
        <f>_xlfn.RANK.EQ(P468,$P$2:$P$1001,1)+COUNTIF($P$2:P468,P468)-1</f>
        <v>19</v>
      </c>
      <c r="R468" s="4" t="str">
        <f>IF(Q468&lt;=Summary!$B$20,"Front","Back")</f>
        <v>Front</v>
      </c>
      <c r="S468" s="9">
        <f t="shared" si="62"/>
        <v>10.479288</v>
      </c>
      <c r="T468" s="9">
        <f t="shared" si="63"/>
        <v>0</v>
      </c>
    </row>
    <row r="469" spans="1:20" x14ac:dyDescent="0.2">
      <c r="A469" s="4">
        <v>468</v>
      </c>
      <c r="B469" s="4" t="s">
        <v>24</v>
      </c>
      <c r="C469" s="9">
        <v>9.0504119999999997</v>
      </c>
      <c r="D469" s="9">
        <v>7.4432119999999999</v>
      </c>
      <c r="E469" s="9">
        <f t="shared" si="56"/>
        <v>0.82241692422400225</v>
      </c>
      <c r="F469" s="4">
        <f>_xlfn.RANK.EQ(E469,$E$2:$E$1001,1)+COUNTIF($E$2:E469,E469)-1</f>
        <v>181</v>
      </c>
      <c r="G469" s="4" t="str">
        <f>IF(F469&lt;=Summary!$B$2,"Front","Back")</f>
        <v>Front</v>
      </c>
      <c r="H469" s="4">
        <v>189</v>
      </c>
      <c r="I469" s="4" t="str">
        <f>IF(H469&lt;=Summary!$B$2,"Front","Back")</f>
        <v>Front</v>
      </c>
      <c r="J469" s="9">
        <f t="shared" si="57"/>
        <v>9.0504119999999997</v>
      </c>
      <c r="K469" s="9">
        <f t="shared" si="58"/>
        <v>0</v>
      </c>
      <c r="L469" s="9">
        <f t="shared" si="59"/>
        <v>9.0504119999999997</v>
      </c>
      <c r="M469" s="9">
        <f t="shared" si="60"/>
        <v>0</v>
      </c>
      <c r="N469" s="9">
        <v>8.9010610000000003</v>
      </c>
      <c r="O469" s="9">
        <v>7.5925630000000002</v>
      </c>
      <c r="P469" s="9">
        <f t="shared" si="61"/>
        <v>0.85299527775396666</v>
      </c>
      <c r="Q469" s="4">
        <f>_xlfn.RANK.EQ(P469,$P$2:$P$1001,1)+COUNTIF($P$2:P469,P469)-1</f>
        <v>222</v>
      </c>
      <c r="R469" s="4" t="str">
        <f>IF(Q469&lt;=Summary!$B$20,"Front","Back")</f>
        <v>Front</v>
      </c>
      <c r="S469" s="9">
        <f t="shared" si="62"/>
        <v>8.9010610000000003</v>
      </c>
      <c r="T469" s="9">
        <f t="shared" si="63"/>
        <v>0</v>
      </c>
    </row>
    <row r="470" spans="1:20" x14ac:dyDescent="0.2">
      <c r="A470" s="4">
        <v>469</v>
      </c>
      <c r="B470" s="4" t="s">
        <v>24</v>
      </c>
      <c r="C470" s="9">
        <v>8.6893840000000004</v>
      </c>
      <c r="D470" s="9">
        <v>10.314018000000001</v>
      </c>
      <c r="E470" s="9">
        <f t="shared" si="56"/>
        <v>1.1869676837851797</v>
      </c>
      <c r="F470" s="4">
        <f>_xlfn.RANK.EQ(E470,$E$2:$E$1001,1)+COUNTIF($E$2:E470,E470)-1</f>
        <v>776</v>
      </c>
      <c r="G470" s="4" t="str">
        <f>IF(F470&lt;=Summary!$B$2,"Front","Back")</f>
        <v>Back</v>
      </c>
      <c r="H470" s="4">
        <v>355</v>
      </c>
      <c r="I470" s="4" t="str">
        <f>IF(H470&lt;=Summary!$B$2,"Front","Back")</f>
        <v>Front</v>
      </c>
      <c r="J470" s="9">
        <f t="shared" si="57"/>
        <v>0</v>
      </c>
      <c r="K470" s="9">
        <f t="shared" si="58"/>
        <v>10.314018000000001</v>
      </c>
      <c r="L470" s="9">
        <f t="shared" si="59"/>
        <v>8.6893840000000004</v>
      </c>
      <c r="M470" s="9">
        <f t="shared" si="60"/>
        <v>0</v>
      </c>
      <c r="N470" s="9">
        <v>8.5400329999999993</v>
      </c>
      <c r="O470" s="9">
        <v>10.463369</v>
      </c>
      <c r="P470" s="9">
        <f t="shared" si="61"/>
        <v>1.2252141180250711</v>
      </c>
      <c r="Q470" s="4">
        <f>_xlfn.RANK.EQ(P470,$P$2:$P$1001,1)+COUNTIF($P$2:P470,P470)-1</f>
        <v>819</v>
      </c>
      <c r="R470" s="4" t="str">
        <f>IF(Q470&lt;=Summary!$B$20,"Front","Back")</f>
        <v>Back</v>
      </c>
      <c r="S470" s="9">
        <f t="shared" si="62"/>
        <v>0</v>
      </c>
      <c r="T470" s="9">
        <f t="shared" si="63"/>
        <v>10.463369</v>
      </c>
    </row>
    <row r="471" spans="1:20" x14ac:dyDescent="0.2">
      <c r="A471" s="4">
        <v>470</v>
      </c>
      <c r="B471" s="4" t="s">
        <v>24</v>
      </c>
      <c r="C471" s="9">
        <v>9.3099299999999996</v>
      </c>
      <c r="D471" s="9">
        <v>8.5243169999999999</v>
      </c>
      <c r="E471" s="9">
        <f t="shared" si="56"/>
        <v>0.91561558464993831</v>
      </c>
      <c r="F471" s="4">
        <f>_xlfn.RANK.EQ(E471,$E$2:$E$1001,1)+COUNTIF($E$2:E471,E471)-1</f>
        <v>338</v>
      </c>
      <c r="G471" s="4" t="str">
        <f>IF(F471&lt;=Summary!$B$2,"Front","Back")</f>
        <v>Front</v>
      </c>
      <c r="H471" s="4">
        <v>61</v>
      </c>
      <c r="I471" s="4" t="str">
        <f>IF(H471&lt;=Summary!$B$2,"Front","Back")</f>
        <v>Front</v>
      </c>
      <c r="J471" s="9">
        <f t="shared" si="57"/>
        <v>9.3099299999999996</v>
      </c>
      <c r="K471" s="9">
        <f t="shared" si="58"/>
        <v>0</v>
      </c>
      <c r="L471" s="9">
        <f t="shared" si="59"/>
        <v>9.3099299999999996</v>
      </c>
      <c r="M471" s="9">
        <f t="shared" si="60"/>
        <v>0</v>
      </c>
      <c r="N471" s="9">
        <v>9.1605790000000002</v>
      </c>
      <c r="O471" s="9">
        <v>8.6736679999999993</v>
      </c>
      <c r="P471" s="9">
        <f t="shared" si="61"/>
        <v>0.94684713706415269</v>
      </c>
      <c r="Q471" s="4">
        <f>_xlfn.RANK.EQ(P471,$P$2:$P$1001,1)+COUNTIF($P$2:P471,P471)-1</f>
        <v>393</v>
      </c>
      <c r="R471" s="4" t="str">
        <f>IF(Q471&lt;=Summary!$B$20,"Front","Back")</f>
        <v>Front</v>
      </c>
      <c r="S471" s="9">
        <f t="shared" si="62"/>
        <v>9.1605790000000002</v>
      </c>
      <c r="T471" s="9">
        <f t="shared" si="63"/>
        <v>0</v>
      </c>
    </row>
    <row r="472" spans="1:20" x14ac:dyDescent="0.2">
      <c r="A472" s="4">
        <v>471</v>
      </c>
      <c r="B472" s="4" t="s">
        <v>24</v>
      </c>
      <c r="C472" s="9">
        <v>9.2297960000000003</v>
      </c>
      <c r="D472" s="9">
        <v>11.287508000000001</v>
      </c>
      <c r="E472" s="9">
        <f t="shared" si="56"/>
        <v>1.2229423055504152</v>
      </c>
      <c r="F472" s="4">
        <f>_xlfn.RANK.EQ(E472,$E$2:$E$1001,1)+COUNTIF($E$2:E472,E472)-1</f>
        <v>814</v>
      </c>
      <c r="G472" s="4" t="str">
        <f>IF(F472&lt;=Summary!$B$2,"Front","Back")</f>
        <v>Back</v>
      </c>
      <c r="H472" s="4">
        <v>436</v>
      </c>
      <c r="I472" s="4" t="str">
        <f>IF(H472&lt;=Summary!$B$2,"Front","Back")</f>
        <v>Front</v>
      </c>
      <c r="J472" s="9">
        <f t="shared" si="57"/>
        <v>0</v>
      </c>
      <c r="K472" s="9">
        <f t="shared" si="58"/>
        <v>11.287508000000001</v>
      </c>
      <c r="L472" s="9">
        <f t="shared" si="59"/>
        <v>9.2297960000000003</v>
      </c>
      <c r="M472" s="9">
        <f t="shared" si="60"/>
        <v>0</v>
      </c>
      <c r="N472" s="9">
        <v>9.0804449999999992</v>
      </c>
      <c r="O472" s="9">
        <v>11.436859</v>
      </c>
      <c r="P472" s="9">
        <f t="shared" si="61"/>
        <v>1.2595042423581664</v>
      </c>
      <c r="Q472" s="4">
        <f>_xlfn.RANK.EQ(P472,$P$2:$P$1001,1)+COUNTIF($P$2:P472,P472)-1</f>
        <v>857</v>
      </c>
      <c r="R472" s="4" t="str">
        <f>IF(Q472&lt;=Summary!$B$20,"Front","Back")</f>
        <v>Back</v>
      </c>
      <c r="S472" s="9">
        <f t="shared" si="62"/>
        <v>0</v>
      </c>
      <c r="T472" s="9">
        <f t="shared" si="63"/>
        <v>11.436859</v>
      </c>
    </row>
    <row r="473" spans="1:20" x14ac:dyDescent="0.2">
      <c r="A473" s="4">
        <v>472</v>
      </c>
      <c r="B473" s="4" t="s">
        <v>24</v>
      </c>
      <c r="C473" s="9">
        <v>10.295082000000001</v>
      </c>
      <c r="D473" s="9">
        <v>10.709561000000001</v>
      </c>
      <c r="E473" s="9">
        <f t="shared" si="56"/>
        <v>1.0402599027380257</v>
      </c>
      <c r="F473" s="4">
        <f>_xlfn.RANK.EQ(E473,$E$2:$E$1001,1)+COUNTIF($E$2:E473,E473)-1</f>
        <v>560</v>
      </c>
      <c r="G473" s="4" t="str">
        <f>IF(F473&lt;=Summary!$B$2,"Front","Back")</f>
        <v>Back</v>
      </c>
      <c r="H473" s="4">
        <v>345</v>
      </c>
      <c r="I473" s="4" t="str">
        <f>IF(H473&lt;=Summary!$B$2,"Front","Back")</f>
        <v>Front</v>
      </c>
      <c r="J473" s="9">
        <f t="shared" si="57"/>
        <v>0</v>
      </c>
      <c r="K473" s="9">
        <f t="shared" si="58"/>
        <v>10.709561000000001</v>
      </c>
      <c r="L473" s="9">
        <f t="shared" si="59"/>
        <v>10.295082000000001</v>
      </c>
      <c r="M473" s="9">
        <f t="shared" si="60"/>
        <v>0</v>
      </c>
      <c r="N473" s="9">
        <v>10.145731</v>
      </c>
      <c r="O473" s="9">
        <v>10.858912</v>
      </c>
      <c r="P473" s="9">
        <f t="shared" si="61"/>
        <v>1.0702937028391548</v>
      </c>
      <c r="Q473" s="4">
        <f>_xlfn.RANK.EQ(P473,$P$2:$P$1001,1)+COUNTIF($P$2:P473,P473)-1</f>
        <v>616</v>
      </c>
      <c r="R473" s="4" t="str">
        <f>IF(Q473&lt;=Summary!$B$20,"Front","Back")</f>
        <v>Back</v>
      </c>
      <c r="S473" s="9">
        <f t="shared" si="62"/>
        <v>0</v>
      </c>
      <c r="T473" s="9">
        <f t="shared" si="63"/>
        <v>10.858912</v>
      </c>
    </row>
    <row r="474" spans="1:20" x14ac:dyDescent="0.2">
      <c r="A474" s="4">
        <v>473</v>
      </c>
      <c r="B474" s="4" t="s">
        <v>24</v>
      </c>
      <c r="C474" s="9">
        <v>8.7254660000000008</v>
      </c>
      <c r="D474" s="9">
        <v>11.127473</v>
      </c>
      <c r="E474" s="9">
        <f t="shared" si="56"/>
        <v>1.2752869588856341</v>
      </c>
      <c r="F474" s="4">
        <f>_xlfn.RANK.EQ(E474,$E$2:$E$1001,1)+COUNTIF($E$2:E474,E474)-1</f>
        <v>861</v>
      </c>
      <c r="G474" s="4" t="str">
        <f>IF(F474&lt;=Summary!$B$2,"Front","Back")</f>
        <v>Back</v>
      </c>
      <c r="H474" s="4">
        <v>567</v>
      </c>
      <c r="I474" s="4" t="str">
        <f>IF(H474&lt;=Summary!$B$2,"Front","Back")</f>
        <v>Back</v>
      </c>
      <c r="J474" s="9">
        <f t="shared" si="57"/>
        <v>0</v>
      </c>
      <c r="K474" s="9">
        <f t="shared" si="58"/>
        <v>11.127473</v>
      </c>
      <c r="L474" s="9">
        <f t="shared" si="59"/>
        <v>0</v>
      </c>
      <c r="M474" s="9">
        <f t="shared" si="60"/>
        <v>11.127473</v>
      </c>
      <c r="N474" s="9">
        <v>8.5761149999999997</v>
      </c>
      <c r="O474" s="9">
        <v>11.276824</v>
      </c>
      <c r="P474" s="9">
        <f t="shared" si="61"/>
        <v>1.3149105393292884</v>
      </c>
      <c r="Q474" s="4">
        <f>_xlfn.RANK.EQ(P474,$P$2:$P$1001,1)+COUNTIF($P$2:P474,P474)-1</f>
        <v>895</v>
      </c>
      <c r="R474" s="4" t="str">
        <f>IF(Q474&lt;=Summary!$B$20,"Front","Back")</f>
        <v>Back</v>
      </c>
      <c r="S474" s="9">
        <f t="shared" si="62"/>
        <v>0</v>
      </c>
      <c r="T474" s="9">
        <f t="shared" si="63"/>
        <v>11.276824</v>
      </c>
    </row>
    <row r="475" spans="1:20" x14ac:dyDescent="0.2">
      <c r="A475" s="4">
        <v>474</v>
      </c>
      <c r="B475" s="4" t="s">
        <v>24</v>
      </c>
      <c r="C475" s="9">
        <v>9.1629699999999996</v>
      </c>
      <c r="D475" s="9">
        <v>10.902058</v>
      </c>
      <c r="E475" s="9">
        <f t="shared" si="56"/>
        <v>1.1897952301491765</v>
      </c>
      <c r="F475" s="4">
        <f>_xlfn.RANK.EQ(E475,$E$2:$E$1001,1)+COUNTIF($E$2:E475,E475)-1</f>
        <v>778</v>
      </c>
      <c r="G475" s="4" t="str">
        <f>IF(F475&lt;=Summary!$B$2,"Front","Back")</f>
        <v>Back</v>
      </c>
      <c r="H475" s="4">
        <v>328</v>
      </c>
      <c r="I475" s="4" t="str">
        <f>IF(H475&lt;=Summary!$B$2,"Front","Back")</f>
        <v>Front</v>
      </c>
      <c r="J475" s="9">
        <f t="shared" si="57"/>
        <v>0</v>
      </c>
      <c r="K475" s="9">
        <f t="shared" si="58"/>
        <v>10.902058</v>
      </c>
      <c r="L475" s="9">
        <f t="shared" si="59"/>
        <v>9.1629699999999996</v>
      </c>
      <c r="M475" s="9">
        <f t="shared" si="60"/>
        <v>0</v>
      </c>
      <c r="N475" s="9">
        <v>9.0136190000000003</v>
      </c>
      <c r="O475" s="9">
        <v>11.051409</v>
      </c>
      <c r="P475" s="9">
        <f t="shared" si="61"/>
        <v>1.2260790033392801</v>
      </c>
      <c r="Q475" s="4">
        <f>_xlfn.RANK.EQ(P475,$P$2:$P$1001,1)+COUNTIF($P$2:P475,P475)-1</f>
        <v>821</v>
      </c>
      <c r="R475" s="4" t="str">
        <f>IF(Q475&lt;=Summary!$B$20,"Front","Back")</f>
        <v>Back</v>
      </c>
      <c r="S475" s="9">
        <f t="shared" si="62"/>
        <v>0</v>
      </c>
      <c r="T475" s="9">
        <f t="shared" si="63"/>
        <v>11.051409</v>
      </c>
    </row>
    <row r="476" spans="1:20" x14ac:dyDescent="0.2">
      <c r="A476" s="4">
        <v>475</v>
      </c>
      <c r="B476" s="4" t="s">
        <v>24</v>
      </c>
      <c r="C476" s="9">
        <v>8.4520269999999993</v>
      </c>
      <c r="D476" s="9">
        <v>11.019076</v>
      </c>
      <c r="E476" s="9">
        <f t="shared" si="56"/>
        <v>1.3037199242264608</v>
      </c>
      <c r="F476" s="4">
        <f>_xlfn.RANK.EQ(E476,$E$2:$E$1001,1)+COUNTIF($E$2:E476,E476)-1</f>
        <v>886</v>
      </c>
      <c r="G476" s="4" t="str">
        <f>IF(F476&lt;=Summary!$B$2,"Front","Back")</f>
        <v>Back</v>
      </c>
      <c r="H476" s="4">
        <v>306</v>
      </c>
      <c r="I476" s="4" t="str">
        <f>IF(H476&lt;=Summary!$B$2,"Front","Back")</f>
        <v>Front</v>
      </c>
      <c r="J476" s="9">
        <f t="shared" si="57"/>
        <v>0</v>
      </c>
      <c r="K476" s="9">
        <f t="shared" si="58"/>
        <v>11.019076</v>
      </c>
      <c r="L476" s="9">
        <f t="shared" si="59"/>
        <v>8.4520269999999993</v>
      </c>
      <c r="M476" s="9">
        <f t="shared" si="60"/>
        <v>0</v>
      </c>
      <c r="N476" s="9">
        <v>8.3026759999999999</v>
      </c>
      <c r="O476" s="9">
        <v>11.168426999999999</v>
      </c>
      <c r="P476" s="9">
        <f t="shared" si="61"/>
        <v>1.345159921933603</v>
      </c>
      <c r="Q476" s="4">
        <f>_xlfn.RANK.EQ(P476,$P$2:$P$1001,1)+COUNTIF($P$2:P476,P476)-1</f>
        <v>921</v>
      </c>
      <c r="R476" s="4" t="str">
        <f>IF(Q476&lt;=Summary!$B$20,"Front","Back")</f>
        <v>Back</v>
      </c>
      <c r="S476" s="9">
        <f t="shared" si="62"/>
        <v>0</v>
      </c>
      <c r="T476" s="9">
        <f t="shared" si="63"/>
        <v>11.168426999999999</v>
      </c>
    </row>
    <row r="477" spans="1:20" x14ac:dyDescent="0.2">
      <c r="A477" s="4">
        <v>476</v>
      </c>
      <c r="B477" s="4" t="s">
        <v>24</v>
      </c>
      <c r="C477" s="9">
        <v>7.4602539999999999</v>
      </c>
      <c r="D477" s="9">
        <v>8.1909080000000003</v>
      </c>
      <c r="E477" s="9">
        <f t="shared" si="56"/>
        <v>1.0979395607709872</v>
      </c>
      <c r="F477" s="4">
        <f>_xlfn.RANK.EQ(E477,$E$2:$E$1001,1)+COUNTIF($E$2:E477,E477)-1</f>
        <v>642</v>
      </c>
      <c r="G477" s="4" t="str">
        <f>IF(F477&lt;=Summary!$B$2,"Front","Back")</f>
        <v>Back</v>
      </c>
      <c r="H477" s="4">
        <v>394</v>
      </c>
      <c r="I477" s="4" t="str">
        <f>IF(H477&lt;=Summary!$B$2,"Front","Back")</f>
        <v>Front</v>
      </c>
      <c r="J477" s="9">
        <f t="shared" si="57"/>
        <v>0</v>
      </c>
      <c r="K477" s="9">
        <f t="shared" si="58"/>
        <v>8.1909080000000003</v>
      </c>
      <c r="L477" s="9">
        <f t="shared" si="59"/>
        <v>7.4602539999999999</v>
      </c>
      <c r="M477" s="9">
        <f t="shared" si="60"/>
        <v>0</v>
      </c>
      <c r="N477" s="9">
        <v>7.3109029999999997</v>
      </c>
      <c r="O477" s="9">
        <v>8.3402589999999996</v>
      </c>
      <c r="P477" s="9">
        <f t="shared" si="61"/>
        <v>1.1407973816640709</v>
      </c>
      <c r="Q477" s="4">
        <f>_xlfn.RANK.EQ(P477,$P$2:$P$1001,1)+COUNTIF($P$2:P477,P477)-1</f>
        <v>703</v>
      </c>
      <c r="R477" s="4" t="str">
        <f>IF(Q477&lt;=Summary!$B$20,"Front","Back")</f>
        <v>Back</v>
      </c>
      <c r="S477" s="9">
        <f t="shared" si="62"/>
        <v>0</v>
      </c>
      <c r="T477" s="9">
        <f t="shared" si="63"/>
        <v>8.3402589999999996</v>
      </c>
    </row>
    <row r="478" spans="1:20" x14ac:dyDescent="0.2">
      <c r="A478" s="4">
        <v>477</v>
      </c>
      <c r="B478" s="4" t="s">
        <v>24</v>
      </c>
      <c r="C478" s="9">
        <v>8.6734539999999996</v>
      </c>
      <c r="D478" s="9">
        <v>11.193500999999999</v>
      </c>
      <c r="E478" s="9">
        <f t="shared" si="56"/>
        <v>1.2905471107588742</v>
      </c>
      <c r="F478" s="4">
        <f>_xlfn.RANK.EQ(E478,$E$2:$E$1001,1)+COUNTIF($E$2:E478,E478)-1</f>
        <v>876</v>
      </c>
      <c r="G478" s="4" t="str">
        <f>IF(F478&lt;=Summary!$B$2,"Front","Back")</f>
        <v>Back</v>
      </c>
      <c r="H478" s="4">
        <v>371</v>
      </c>
      <c r="I478" s="4" t="str">
        <f>IF(H478&lt;=Summary!$B$2,"Front","Back")</f>
        <v>Front</v>
      </c>
      <c r="J478" s="9">
        <f t="shared" si="57"/>
        <v>0</v>
      </c>
      <c r="K478" s="9">
        <f t="shared" si="58"/>
        <v>11.193500999999999</v>
      </c>
      <c r="L478" s="9">
        <f t="shared" si="59"/>
        <v>8.6734539999999996</v>
      </c>
      <c r="M478" s="9">
        <f t="shared" si="60"/>
        <v>0</v>
      </c>
      <c r="N478" s="9">
        <v>8.5241030000000002</v>
      </c>
      <c r="O478" s="9">
        <v>11.342852000000001</v>
      </c>
      <c r="P478" s="9">
        <f t="shared" si="61"/>
        <v>1.3306798381014402</v>
      </c>
      <c r="Q478" s="4">
        <f>_xlfn.RANK.EQ(P478,$P$2:$P$1001,1)+COUNTIF($P$2:P478,P478)-1</f>
        <v>913</v>
      </c>
      <c r="R478" s="4" t="str">
        <f>IF(Q478&lt;=Summary!$B$20,"Front","Back")</f>
        <v>Back</v>
      </c>
      <c r="S478" s="9">
        <f t="shared" si="62"/>
        <v>0</v>
      </c>
      <c r="T478" s="9">
        <f t="shared" si="63"/>
        <v>11.342852000000001</v>
      </c>
    </row>
    <row r="479" spans="1:20" x14ac:dyDescent="0.2">
      <c r="A479" s="4">
        <v>478</v>
      </c>
      <c r="B479" s="4" t="s">
        <v>24</v>
      </c>
      <c r="C479" s="9">
        <v>9.5019329999999993</v>
      </c>
      <c r="D479" s="9">
        <v>10.354364</v>
      </c>
      <c r="E479" s="9">
        <f t="shared" si="56"/>
        <v>1.0897113250535444</v>
      </c>
      <c r="F479" s="4">
        <f>_xlfn.RANK.EQ(E479,$E$2:$E$1001,1)+COUNTIF($E$2:E479,E479)-1</f>
        <v>634</v>
      </c>
      <c r="G479" s="4" t="str">
        <f>IF(F479&lt;=Summary!$B$2,"Front","Back")</f>
        <v>Back</v>
      </c>
      <c r="H479" s="4">
        <v>827</v>
      </c>
      <c r="I479" s="4" t="str">
        <f>IF(H479&lt;=Summary!$B$2,"Front","Back")</f>
        <v>Back</v>
      </c>
      <c r="J479" s="9">
        <f t="shared" si="57"/>
        <v>0</v>
      </c>
      <c r="K479" s="9">
        <f t="shared" si="58"/>
        <v>10.354364</v>
      </c>
      <c r="L479" s="9">
        <f t="shared" si="59"/>
        <v>0</v>
      </c>
      <c r="M479" s="9">
        <f t="shared" si="60"/>
        <v>10.354364</v>
      </c>
      <c r="N479" s="9">
        <v>9.352582</v>
      </c>
      <c r="O479" s="9">
        <v>10.503715</v>
      </c>
      <c r="P479" s="9">
        <f t="shared" si="61"/>
        <v>1.1230818398598377</v>
      </c>
      <c r="Q479" s="4">
        <f>_xlfn.RANK.EQ(P479,$P$2:$P$1001,1)+COUNTIF($P$2:P479,P479)-1</f>
        <v>683</v>
      </c>
      <c r="R479" s="4" t="str">
        <f>IF(Q479&lt;=Summary!$B$20,"Front","Back")</f>
        <v>Back</v>
      </c>
      <c r="S479" s="9">
        <f t="shared" si="62"/>
        <v>0</v>
      </c>
      <c r="T479" s="9">
        <f t="shared" si="63"/>
        <v>10.503715</v>
      </c>
    </row>
    <row r="480" spans="1:20" x14ac:dyDescent="0.2">
      <c r="A480" s="4">
        <v>479</v>
      </c>
      <c r="B480" s="4" t="s">
        <v>24</v>
      </c>
      <c r="C480" s="9">
        <v>9.4202180000000002</v>
      </c>
      <c r="D480" s="9">
        <v>12.001775</v>
      </c>
      <c r="E480" s="9">
        <f t="shared" si="56"/>
        <v>1.2740442949409452</v>
      </c>
      <c r="F480" s="4">
        <f>_xlfn.RANK.EQ(E480,$E$2:$E$1001,1)+COUNTIF($E$2:E480,E480)-1</f>
        <v>859</v>
      </c>
      <c r="G480" s="4" t="str">
        <f>IF(F480&lt;=Summary!$B$2,"Front","Back")</f>
        <v>Back</v>
      </c>
      <c r="H480" s="4">
        <v>654</v>
      </c>
      <c r="I480" s="4" t="str">
        <f>IF(H480&lt;=Summary!$B$2,"Front","Back")</f>
        <v>Back</v>
      </c>
      <c r="J480" s="9">
        <f t="shared" si="57"/>
        <v>0</v>
      </c>
      <c r="K480" s="9">
        <f t="shared" si="58"/>
        <v>12.001775</v>
      </c>
      <c r="L480" s="9">
        <f t="shared" si="59"/>
        <v>0</v>
      </c>
      <c r="M480" s="9">
        <f t="shared" si="60"/>
        <v>12.001775</v>
      </c>
      <c r="N480" s="9">
        <v>9.2708670000000009</v>
      </c>
      <c r="O480" s="9">
        <v>12.151126</v>
      </c>
      <c r="P480" s="9">
        <f t="shared" si="61"/>
        <v>1.3106784942551757</v>
      </c>
      <c r="Q480" s="4">
        <f>_xlfn.RANK.EQ(P480,$P$2:$P$1001,1)+COUNTIF($P$2:P480,P480)-1</f>
        <v>891</v>
      </c>
      <c r="R480" s="4" t="str">
        <f>IF(Q480&lt;=Summary!$B$20,"Front","Back")</f>
        <v>Back</v>
      </c>
      <c r="S480" s="9">
        <f t="shared" si="62"/>
        <v>0</v>
      </c>
      <c r="T480" s="9">
        <f t="shared" si="63"/>
        <v>12.151126</v>
      </c>
    </row>
    <row r="481" spans="1:20" x14ac:dyDescent="0.2">
      <c r="A481" s="4">
        <v>480</v>
      </c>
      <c r="B481" s="4" t="s">
        <v>24</v>
      </c>
      <c r="C481" s="9">
        <v>10.526994</v>
      </c>
      <c r="D481" s="9">
        <v>8.9642579999999992</v>
      </c>
      <c r="E481" s="9">
        <f t="shared" si="56"/>
        <v>0.85154964465639471</v>
      </c>
      <c r="F481" s="4">
        <f>_xlfn.RANK.EQ(E481,$E$2:$E$1001,1)+COUNTIF($E$2:E481,E481)-1</f>
        <v>223</v>
      </c>
      <c r="G481" s="4" t="str">
        <f>IF(F481&lt;=Summary!$B$2,"Front","Back")</f>
        <v>Front</v>
      </c>
      <c r="H481" s="4">
        <v>186</v>
      </c>
      <c r="I481" s="4" t="str">
        <f>IF(H481&lt;=Summary!$B$2,"Front","Back")</f>
        <v>Front</v>
      </c>
      <c r="J481" s="9">
        <f t="shared" si="57"/>
        <v>10.526994</v>
      </c>
      <c r="K481" s="9">
        <f t="shared" si="58"/>
        <v>0</v>
      </c>
      <c r="L481" s="9">
        <f t="shared" si="59"/>
        <v>10.526994</v>
      </c>
      <c r="M481" s="9">
        <f t="shared" si="60"/>
        <v>0</v>
      </c>
      <c r="N481" s="9">
        <v>10.377643000000001</v>
      </c>
      <c r="O481" s="9">
        <v>9.1136090000000003</v>
      </c>
      <c r="P481" s="9">
        <f t="shared" si="61"/>
        <v>0.8781964266837855</v>
      </c>
      <c r="Q481" s="4">
        <f>_xlfn.RANK.EQ(P481,$P$2:$P$1001,1)+COUNTIF($P$2:P481,P481)-1</f>
        <v>266</v>
      </c>
      <c r="R481" s="4" t="str">
        <f>IF(Q481&lt;=Summary!$B$20,"Front","Back")</f>
        <v>Front</v>
      </c>
      <c r="S481" s="9">
        <f t="shared" si="62"/>
        <v>10.377643000000001</v>
      </c>
      <c r="T481" s="9">
        <f t="shared" si="63"/>
        <v>0</v>
      </c>
    </row>
    <row r="482" spans="1:20" x14ac:dyDescent="0.2">
      <c r="A482" s="4">
        <v>481</v>
      </c>
      <c r="B482" s="4" t="s">
        <v>24</v>
      </c>
      <c r="C482" s="9">
        <v>12.794712000000001</v>
      </c>
      <c r="D482" s="9">
        <v>9.4610679999999991</v>
      </c>
      <c r="E482" s="9">
        <f t="shared" si="56"/>
        <v>0.73945142336927938</v>
      </c>
      <c r="F482" s="4">
        <f>_xlfn.RANK.EQ(E482,$E$2:$E$1001,1)+COUNTIF($E$2:E482,E482)-1</f>
        <v>90</v>
      </c>
      <c r="G482" s="4" t="str">
        <f>IF(F482&lt;=Summary!$B$2,"Front","Back")</f>
        <v>Front</v>
      </c>
      <c r="H482" s="4">
        <v>983</v>
      </c>
      <c r="I482" s="4" t="str">
        <f>IF(H482&lt;=Summary!$B$2,"Front","Back")</f>
        <v>Back</v>
      </c>
      <c r="J482" s="9">
        <f t="shared" si="57"/>
        <v>12.794712000000001</v>
      </c>
      <c r="K482" s="9">
        <f t="shared" si="58"/>
        <v>0</v>
      </c>
      <c r="L482" s="9">
        <f t="shared" si="59"/>
        <v>0</v>
      </c>
      <c r="M482" s="9">
        <f t="shared" si="60"/>
        <v>9.4610679999999991</v>
      </c>
      <c r="N482" s="9">
        <v>12.645360999999999</v>
      </c>
      <c r="O482" s="9">
        <v>9.6104190000000003</v>
      </c>
      <c r="P482" s="9">
        <f t="shared" si="61"/>
        <v>0.75999562210995797</v>
      </c>
      <c r="Q482" s="4">
        <f>_xlfn.RANK.EQ(P482,$P$2:$P$1001,1)+COUNTIF($P$2:P482,P482)-1</f>
        <v>104</v>
      </c>
      <c r="R482" s="4" t="str">
        <f>IF(Q482&lt;=Summary!$B$20,"Front","Back")</f>
        <v>Front</v>
      </c>
      <c r="S482" s="9">
        <f t="shared" si="62"/>
        <v>12.645360999999999</v>
      </c>
      <c r="T482" s="9">
        <f t="shared" si="63"/>
        <v>0</v>
      </c>
    </row>
    <row r="483" spans="1:20" x14ac:dyDescent="0.2">
      <c r="A483" s="4">
        <v>482</v>
      </c>
      <c r="B483" s="4" t="s">
        <v>24</v>
      </c>
      <c r="C483" s="9">
        <v>11.200739</v>
      </c>
      <c r="D483" s="9">
        <v>10.855783000000001</v>
      </c>
      <c r="E483" s="9">
        <f t="shared" si="56"/>
        <v>0.96920238923521029</v>
      </c>
      <c r="F483" s="4">
        <f>_xlfn.RANK.EQ(E483,$E$2:$E$1001,1)+COUNTIF($E$2:E483,E483)-1</f>
        <v>444</v>
      </c>
      <c r="G483" s="4" t="str">
        <f>IF(F483&lt;=Summary!$B$2,"Front","Back")</f>
        <v>Front</v>
      </c>
      <c r="H483" s="4">
        <v>277</v>
      </c>
      <c r="I483" s="4" t="str">
        <f>IF(H483&lt;=Summary!$B$2,"Front","Back")</f>
        <v>Front</v>
      </c>
      <c r="J483" s="9">
        <f t="shared" si="57"/>
        <v>11.200739</v>
      </c>
      <c r="K483" s="9">
        <f t="shared" si="58"/>
        <v>0</v>
      </c>
      <c r="L483" s="9">
        <f t="shared" si="59"/>
        <v>11.200739</v>
      </c>
      <c r="M483" s="9">
        <f t="shared" si="60"/>
        <v>0</v>
      </c>
      <c r="N483" s="9">
        <v>11.051387999999999</v>
      </c>
      <c r="O483" s="9">
        <v>11.005134</v>
      </c>
      <c r="P483" s="9">
        <f t="shared" si="61"/>
        <v>0.99581464337330305</v>
      </c>
      <c r="Q483" s="4">
        <f>_xlfn.RANK.EQ(P483,$P$2:$P$1001,1)+COUNTIF($P$2:P483,P483)-1</f>
        <v>482</v>
      </c>
      <c r="R483" s="4" t="str">
        <f>IF(Q483&lt;=Summary!$B$20,"Front","Back")</f>
        <v>Front</v>
      </c>
      <c r="S483" s="9">
        <f t="shared" si="62"/>
        <v>11.051387999999999</v>
      </c>
      <c r="T483" s="9">
        <f t="shared" si="63"/>
        <v>0</v>
      </c>
    </row>
    <row r="484" spans="1:20" x14ac:dyDescent="0.2">
      <c r="A484" s="4">
        <v>483</v>
      </c>
      <c r="B484" s="4" t="s">
        <v>24</v>
      </c>
      <c r="C484" s="9">
        <v>10.069343</v>
      </c>
      <c r="D484" s="9">
        <v>8.8198749999999997</v>
      </c>
      <c r="E484" s="9">
        <f t="shared" si="56"/>
        <v>0.8759136519631916</v>
      </c>
      <c r="F484" s="4">
        <f>_xlfn.RANK.EQ(E484,$E$2:$E$1001,1)+COUNTIF($E$2:E484,E484)-1</f>
        <v>263</v>
      </c>
      <c r="G484" s="4" t="str">
        <f>IF(F484&lt;=Summary!$B$2,"Front","Back")</f>
        <v>Front</v>
      </c>
      <c r="H484" s="4">
        <v>37</v>
      </c>
      <c r="I484" s="4" t="str">
        <f>IF(H484&lt;=Summary!$B$2,"Front","Back")</f>
        <v>Front</v>
      </c>
      <c r="J484" s="9">
        <f t="shared" si="57"/>
        <v>10.069343</v>
      </c>
      <c r="K484" s="9">
        <f t="shared" si="58"/>
        <v>0</v>
      </c>
      <c r="L484" s="9">
        <f t="shared" si="59"/>
        <v>10.069343</v>
      </c>
      <c r="M484" s="9">
        <f t="shared" si="60"/>
        <v>0</v>
      </c>
      <c r="N484" s="9">
        <v>9.9199920000000006</v>
      </c>
      <c r="O484" s="9">
        <v>8.9692260000000008</v>
      </c>
      <c r="P484" s="9">
        <f t="shared" si="61"/>
        <v>0.90415657593272258</v>
      </c>
      <c r="Q484" s="4">
        <f>_xlfn.RANK.EQ(P484,$P$2:$P$1001,1)+COUNTIF($P$2:P484,P484)-1</f>
        <v>312</v>
      </c>
      <c r="R484" s="4" t="str">
        <f>IF(Q484&lt;=Summary!$B$20,"Front","Back")</f>
        <v>Front</v>
      </c>
      <c r="S484" s="9">
        <f t="shared" si="62"/>
        <v>9.9199920000000006</v>
      </c>
      <c r="T484" s="9">
        <f t="shared" si="63"/>
        <v>0</v>
      </c>
    </row>
    <row r="485" spans="1:20" x14ac:dyDescent="0.2">
      <c r="A485" s="4">
        <v>484</v>
      </c>
      <c r="B485" s="4" t="s">
        <v>24</v>
      </c>
      <c r="C485" s="9">
        <v>10.382635000000001</v>
      </c>
      <c r="D485" s="9">
        <v>9.8458869999999994</v>
      </c>
      <c r="E485" s="9">
        <f t="shared" si="56"/>
        <v>0.94830329680278647</v>
      </c>
      <c r="F485" s="4">
        <f>_xlfn.RANK.EQ(E485,$E$2:$E$1001,1)+COUNTIF($E$2:E485,E485)-1</f>
        <v>399</v>
      </c>
      <c r="G485" s="4" t="str">
        <f>IF(F485&lt;=Summary!$B$2,"Front","Back")</f>
        <v>Front</v>
      </c>
      <c r="H485" s="4">
        <v>150</v>
      </c>
      <c r="I485" s="4" t="str">
        <f>IF(H485&lt;=Summary!$B$2,"Front","Back")</f>
        <v>Front</v>
      </c>
      <c r="J485" s="9">
        <f t="shared" si="57"/>
        <v>10.382635000000001</v>
      </c>
      <c r="K485" s="9">
        <f t="shared" si="58"/>
        <v>0</v>
      </c>
      <c r="L485" s="9">
        <f t="shared" si="59"/>
        <v>10.382635000000001</v>
      </c>
      <c r="M485" s="9">
        <f t="shared" si="60"/>
        <v>0</v>
      </c>
      <c r="N485" s="9">
        <v>10.233283999999999</v>
      </c>
      <c r="O485" s="9">
        <v>9.9952380000000005</v>
      </c>
      <c r="P485" s="9">
        <f t="shared" si="61"/>
        <v>0.97673806375353223</v>
      </c>
      <c r="Q485" s="4">
        <f>_xlfn.RANK.EQ(P485,$P$2:$P$1001,1)+COUNTIF($P$2:P485,P485)-1</f>
        <v>444</v>
      </c>
      <c r="R485" s="4" t="str">
        <f>IF(Q485&lt;=Summary!$B$20,"Front","Back")</f>
        <v>Front</v>
      </c>
      <c r="S485" s="9">
        <f t="shared" si="62"/>
        <v>10.233283999999999</v>
      </c>
      <c r="T485" s="9">
        <f t="shared" si="63"/>
        <v>0</v>
      </c>
    </row>
    <row r="486" spans="1:20" x14ac:dyDescent="0.2">
      <c r="A486" s="4">
        <v>485</v>
      </c>
      <c r="B486" s="4" t="s">
        <v>24</v>
      </c>
      <c r="C486" s="9">
        <v>8.9073580000000003</v>
      </c>
      <c r="D486" s="9">
        <v>10.955247</v>
      </c>
      <c r="E486" s="9">
        <f t="shared" si="56"/>
        <v>1.2299098116411173</v>
      </c>
      <c r="F486" s="4">
        <f>_xlfn.RANK.EQ(E486,$E$2:$E$1001,1)+COUNTIF($E$2:E486,E486)-1</f>
        <v>822</v>
      </c>
      <c r="G486" s="4" t="str">
        <f>IF(F486&lt;=Summary!$B$2,"Front","Back")</f>
        <v>Back</v>
      </c>
      <c r="H486" s="4">
        <v>527</v>
      </c>
      <c r="I486" s="4" t="str">
        <f>IF(H486&lt;=Summary!$B$2,"Front","Back")</f>
        <v>Back</v>
      </c>
      <c r="J486" s="9">
        <f t="shared" si="57"/>
        <v>0</v>
      </c>
      <c r="K486" s="9">
        <f t="shared" si="58"/>
        <v>10.955247</v>
      </c>
      <c r="L486" s="9">
        <f t="shared" si="59"/>
        <v>0</v>
      </c>
      <c r="M486" s="9">
        <f t="shared" si="60"/>
        <v>10.955247</v>
      </c>
      <c r="N486" s="9">
        <v>8.7580069999999992</v>
      </c>
      <c r="O486" s="9">
        <v>11.104597999999999</v>
      </c>
      <c r="P486" s="9">
        <f t="shared" si="61"/>
        <v>1.267936643576558</v>
      </c>
      <c r="Q486" s="4">
        <f>_xlfn.RANK.EQ(P486,$P$2:$P$1001,1)+COUNTIF($P$2:P486,P486)-1</f>
        <v>862</v>
      </c>
      <c r="R486" s="4" t="str">
        <f>IF(Q486&lt;=Summary!$B$20,"Front","Back")</f>
        <v>Back</v>
      </c>
      <c r="S486" s="9">
        <f t="shared" si="62"/>
        <v>0</v>
      </c>
      <c r="T486" s="9">
        <f t="shared" si="63"/>
        <v>11.104597999999999</v>
      </c>
    </row>
    <row r="487" spans="1:20" x14ac:dyDescent="0.2">
      <c r="A487" s="4">
        <v>486</v>
      </c>
      <c r="B487" s="4" t="s">
        <v>24</v>
      </c>
      <c r="C487" s="9">
        <v>11.351005000000001</v>
      </c>
      <c r="D487" s="9">
        <v>10.588647999999999</v>
      </c>
      <c r="E487" s="9">
        <f t="shared" si="56"/>
        <v>0.93283792932872456</v>
      </c>
      <c r="F487" s="4">
        <f>_xlfn.RANK.EQ(E487,$E$2:$E$1001,1)+COUNTIF($E$2:E487,E487)-1</f>
        <v>373</v>
      </c>
      <c r="G487" s="4" t="str">
        <f>IF(F487&lt;=Summary!$B$2,"Front","Back")</f>
        <v>Front</v>
      </c>
      <c r="H487" s="4">
        <v>444</v>
      </c>
      <c r="I487" s="4" t="str">
        <f>IF(H487&lt;=Summary!$B$2,"Front","Back")</f>
        <v>Front</v>
      </c>
      <c r="J487" s="9">
        <f t="shared" si="57"/>
        <v>11.351005000000001</v>
      </c>
      <c r="K487" s="9">
        <f t="shared" si="58"/>
        <v>0</v>
      </c>
      <c r="L487" s="9">
        <f t="shared" si="59"/>
        <v>11.351005000000001</v>
      </c>
      <c r="M487" s="9">
        <f t="shared" si="60"/>
        <v>0</v>
      </c>
      <c r="N487" s="9">
        <v>11.201654</v>
      </c>
      <c r="O487" s="9">
        <v>10.737999</v>
      </c>
      <c r="P487" s="9">
        <f t="shared" si="61"/>
        <v>0.95860834480336576</v>
      </c>
      <c r="Q487" s="4">
        <f>_xlfn.RANK.EQ(P487,$P$2:$P$1001,1)+COUNTIF($P$2:P487,P487)-1</f>
        <v>417</v>
      </c>
      <c r="R487" s="4" t="str">
        <f>IF(Q487&lt;=Summary!$B$20,"Front","Back")</f>
        <v>Front</v>
      </c>
      <c r="S487" s="9">
        <f t="shared" si="62"/>
        <v>11.201654</v>
      </c>
      <c r="T487" s="9">
        <f t="shared" si="63"/>
        <v>0</v>
      </c>
    </row>
    <row r="488" spans="1:20" x14ac:dyDescent="0.2">
      <c r="A488" s="4">
        <v>487</v>
      </c>
      <c r="B488" s="4" t="s">
        <v>24</v>
      </c>
      <c r="C488" s="9">
        <v>9.6336399999999998</v>
      </c>
      <c r="D488" s="9">
        <v>10.398797999999999</v>
      </c>
      <c r="E488" s="9">
        <f t="shared" si="56"/>
        <v>1.0794256376613616</v>
      </c>
      <c r="F488" s="4">
        <f>_xlfn.RANK.EQ(E488,$E$2:$E$1001,1)+COUNTIF($E$2:E488,E488)-1</f>
        <v>623</v>
      </c>
      <c r="G488" s="4" t="str">
        <f>IF(F488&lt;=Summary!$B$2,"Front","Back")</f>
        <v>Back</v>
      </c>
      <c r="H488" s="4">
        <v>223</v>
      </c>
      <c r="I488" s="4" t="str">
        <f>IF(H488&lt;=Summary!$B$2,"Front","Back")</f>
        <v>Front</v>
      </c>
      <c r="J488" s="9">
        <f t="shared" si="57"/>
        <v>0</v>
      </c>
      <c r="K488" s="9">
        <f t="shared" si="58"/>
        <v>10.398797999999999</v>
      </c>
      <c r="L488" s="9">
        <f t="shared" si="59"/>
        <v>9.6336399999999998</v>
      </c>
      <c r="M488" s="9">
        <f t="shared" si="60"/>
        <v>0</v>
      </c>
      <c r="N488" s="9">
        <v>9.4842890000000004</v>
      </c>
      <c r="O488" s="9">
        <v>10.548149</v>
      </c>
      <c r="P488" s="9">
        <f t="shared" si="61"/>
        <v>1.1121707699965702</v>
      </c>
      <c r="Q488" s="4">
        <f>_xlfn.RANK.EQ(P488,$P$2:$P$1001,1)+COUNTIF($P$2:P488,P488)-1</f>
        <v>673</v>
      </c>
      <c r="R488" s="4" t="str">
        <f>IF(Q488&lt;=Summary!$B$20,"Front","Back")</f>
        <v>Back</v>
      </c>
      <c r="S488" s="9">
        <f t="shared" si="62"/>
        <v>0</v>
      </c>
      <c r="T488" s="9">
        <f t="shared" si="63"/>
        <v>10.548149</v>
      </c>
    </row>
    <row r="489" spans="1:20" x14ac:dyDescent="0.2">
      <c r="A489" s="4">
        <v>488</v>
      </c>
      <c r="B489" s="4" t="s">
        <v>24</v>
      </c>
      <c r="C489" s="9">
        <v>10.357241999999999</v>
      </c>
      <c r="D489" s="9">
        <v>11.959541</v>
      </c>
      <c r="E489" s="9">
        <f t="shared" si="56"/>
        <v>1.1547032501509573</v>
      </c>
      <c r="F489" s="4">
        <f>_xlfn.RANK.EQ(E489,$E$2:$E$1001,1)+COUNTIF($E$2:E489,E489)-1</f>
        <v>727</v>
      </c>
      <c r="G489" s="4" t="str">
        <f>IF(F489&lt;=Summary!$B$2,"Front","Back")</f>
        <v>Back</v>
      </c>
      <c r="H489" s="4">
        <v>874</v>
      </c>
      <c r="I489" s="4" t="str">
        <f>IF(H489&lt;=Summary!$B$2,"Front","Back")</f>
        <v>Back</v>
      </c>
      <c r="J489" s="9">
        <f t="shared" si="57"/>
        <v>0</v>
      </c>
      <c r="K489" s="9">
        <f t="shared" si="58"/>
        <v>11.959541</v>
      </c>
      <c r="L489" s="9">
        <f t="shared" si="59"/>
        <v>0</v>
      </c>
      <c r="M489" s="9">
        <f t="shared" si="60"/>
        <v>11.959541</v>
      </c>
      <c r="N489" s="9">
        <v>10.207891</v>
      </c>
      <c r="O489" s="9">
        <v>12.108892000000001</v>
      </c>
      <c r="P489" s="9">
        <f t="shared" si="61"/>
        <v>1.1862285755206439</v>
      </c>
      <c r="Q489" s="4">
        <f>_xlfn.RANK.EQ(P489,$P$2:$P$1001,1)+COUNTIF($P$2:P489,P489)-1</f>
        <v>765</v>
      </c>
      <c r="R489" s="4" t="str">
        <f>IF(Q489&lt;=Summary!$B$20,"Front","Back")</f>
        <v>Back</v>
      </c>
      <c r="S489" s="9">
        <f t="shared" si="62"/>
        <v>0</v>
      </c>
      <c r="T489" s="9">
        <f t="shared" si="63"/>
        <v>12.108892000000001</v>
      </c>
    </row>
    <row r="490" spans="1:20" x14ac:dyDescent="0.2">
      <c r="A490" s="4">
        <v>489</v>
      </c>
      <c r="B490" s="4" t="s">
        <v>24</v>
      </c>
      <c r="C490" s="9">
        <v>10.904000999999999</v>
      </c>
      <c r="D490" s="9">
        <v>10.608847000000001</v>
      </c>
      <c r="E490" s="9">
        <f t="shared" si="56"/>
        <v>0.97293158722197493</v>
      </c>
      <c r="F490" s="4">
        <f>_xlfn.RANK.EQ(E490,$E$2:$E$1001,1)+COUNTIF($E$2:E490,E490)-1</f>
        <v>454</v>
      </c>
      <c r="G490" s="4" t="str">
        <f>IF(F490&lt;=Summary!$B$2,"Front","Back")</f>
        <v>Front</v>
      </c>
      <c r="H490" s="4">
        <v>393</v>
      </c>
      <c r="I490" s="4" t="str">
        <f>IF(H490&lt;=Summary!$B$2,"Front","Back")</f>
        <v>Front</v>
      </c>
      <c r="J490" s="9">
        <f t="shared" si="57"/>
        <v>10.904000999999999</v>
      </c>
      <c r="K490" s="9">
        <f t="shared" si="58"/>
        <v>0</v>
      </c>
      <c r="L490" s="9">
        <f t="shared" si="59"/>
        <v>10.904000999999999</v>
      </c>
      <c r="M490" s="9">
        <f t="shared" si="60"/>
        <v>0</v>
      </c>
      <c r="N490" s="9">
        <v>10.75465</v>
      </c>
      <c r="O490" s="9">
        <v>10.758198</v>
      </c>
      <c r="P490" s="9">
        <f t="shared" si="61"/>
        <v>1.0003299038090501</v>
      </c>
      <c r="Q490" s="4">
        <f>_xlfn.RANK.EQ(P490,$P$2:$P$1001,1)+COUNTIF($P$2:P490,P490)-1</f>
        <v>493</v>
      </c>
      <c r="R490" s="4" t="str">
        <f>IF(Q490&lt;=Summary!$B$20,"Front","Back")</f>
        <v>Front</v>
      </c>
      <c r="S490" s="9">
        <f t="shared" si="62"/>
        <v>10.75465</v>
      </c>
      <c r="T490" s="9">
        <f t="shared" si="63"/>
        <v>0</v>
      </c>
    </row>
    <row r="491" spans="1:20" x14ac:dyDescent="0.2">
      <c r="A491" s="4">
        <v>490</v>
      </c>
      <c r="B491" s="4" t="s">
        <v>24</v>
      </c>
      <c r="C491" s="9">
        <v>12.468590000000001</v>
      </c>
      <c r="D491" s="9">
        <v>11.368791</v>
      </c>
      <c r="E491" s="9">
        <f t="shared" si="56"/>
        <v>0.91179443706144792</v>
      </c>
      <c r="F491" s="4">
        <f>_xlfn.RANK.EQ(E491,$E$2:$E$1001,1)+COUNTIF($E$2:E491,E491)-1</f>
        <v>328</v>
      </c>
      <c r="G491" s="4" t="str">
        <f>IF(F491&lt;=Summary!$B$2,"Front","Back")</f>
        <v>Front</v>
      </c>
      <c r="H491" s="4">
        <v>469</v>
      </c>
      <c r="I491" s="4" t="str">
        <f>IF(H491&lt;=Summary!$B$2,"Front","Back")</f>
        <v>Front</v>
      </c>
      <c r="J491" s="9">
        <f t="shared" si="57"/>
        <v>12.468590000000001</v>
      </c>
      <c r="K491" s="9">
        <f t="shared" si="58"/>
        <v>0</v>
      </c>
      <c r="L491" s="9">
        <f t="shared" si="59"/>
        <v>12.468590000000001</v>
      </c>
      <c r="M491" s="9">
        <f t="shared" si="60"/>
        <v>0</v>
      </c>
      <c r="N491" s="9">
        <v>12.319239</v>
      </c>
      <c r="O491" s="9">
        <v>11.518141999999999</v>
      </c>
      <c r="P491" s="9">
        <f t="shared" si="61"/>
        <v>0.93497187610371058</v>
      </c>
      <c r="Q491" s="4">
        <f>_xlfn.RANK.EQ(P491,$P$2:$P$1001,1)+COUNTIF($P$2:P491,P491)-1</f>
        <v>367</v>
      </c>
      <c r="R491" s="4" t="str">
        <f>IF(Q491&lt;=Summary!$B$20,"Front","Back")</f>
        <v>Front</v>
      </c>
      <c r="S491" s="9">
        <f t="shared" si="62"/>
        <v>12.319239</v>
      </c>
      <c r="T491" s="9">
        <f t="shared" si="63"/>
        <v>0</v>
      </c>
    </row>
    <row r="492" spans="1:20" x14ac:dyDescent="0.2">
      <c r="A492" s="4">
        <v>491</v>
      </c>
      <c r="B492" s="4" t="s">
        <v>24</v>
      </c>
      <c r="C492" s="9">
        <v>10.137319</v>
      </c>
      <c r="D492" s="9">
        <v>8.3016480000000001</v>
      </c>
      <c r="E492" s="9">
        <f t="shared" si="56"/>
        <v>0.81891947959810674</v>
      </c>
      <c r="F492" s="4">
        <f>_xlfn.RANK.EQ(E492,$E$2:$E$1001,1)+COUNTIF($E$2:E492,E492)-1</f>
        <v>174</v>
      </c>
      <c r="G492" s="4" t="str">
        <f>IF(F492&lt;=Summary!$B$2,"Front","Back")</f>
        <v>Front</v>
      </c>
      <c r="H492" s="4">
        <v>713</v>
      </c>
      <c r="I492" s="4" t="str">
        <f>IF(H492&lt;=Summary!$B$2,"Front","Back")</f>
        <v>Back</v>
      </c>
      <c r="J492" s="9">
        <f t="shared" si="57"/>
        <v>10.137319</v>
      </c>
      <c r="K492" s="9">
        <f t="shared" si="58"/>
        <v>0</v>
      </c>
      <c r="L492" s="9">
        <f t="shared" si="59"/>
        <v>0</v>
      </c>
      <c r="M492" s="9">
        <f t="shared" si="60"/>
        <v>8.3016480000000001</v>
      </c>
      <c r="N492" s="9">
        <v>9.9879680000000004</v>
      </c>
      <c r="O492" s="9">
        <v>8.4509989999999995</v>
      </c>
      <c r="P492" s="9">
        <f t="shared" si="61"/>
        <v>0.84611794911637672</v>
      </c>
      <c r="Q492" s="4">
        <f>_xlfn.RANK.EQ(P492,$P$2:$P$1001,1)+COUNTIF($P$2:P492,P492)-1</f>
        <v>209</v>
      </c>
      <c r="R492" s="4" t="str">
        <f>IF(Q492&lt;=Summary!$B$20,"Front","Back")</f>
        <v>Front</v>
      </c>
      <c r="S492" s="9">
        <f t="shared" si="62"/>
        <v>9.9879680000000004</v>
      </c>
      <c r="T492" s="9">
        <f t="shared" si="63"/>
        <v>0</v>
      </c>
    </row>
    <row r="493" spans="1:20" x14ac:dyDescent="0.2">
      <c r="A493" s="4">
        <v>492</v>
      </c>
      <c r="B493" s="4" t="s">
        <v>24</v>
      </c>
      <c r="C493" s="9">
        <v>10.050913</v>
      </c>
      <c r="D493" s="9">
        <v>10.067816000000001</v>
      </c>
      <c r="E493" s="9">
        <f t="shared" si="56"/>
        <v>1.0016817377684994</v>
      </c>
      <c r="F493" s="4">
        <f>_xlfn.RANK.EQ(E493,$E$2:$E$1001,1)+COUNTIF($E$2:E493,E493)-1</f>
        <v>503</v>
      </c>
      <c r="G493" s="4" t="str">
        <f>IF(F493&lt;=Summary!$B$2,"Front","Back")</f>
        <v>Back</v>
      </c>
      <c r="H493" s="4">
        <v>532</v>
      </c>
      <c r="I493" s="4" t="str">
        <f>IF(H493&lt;=Summary!$B$2,"Front","Back")</f>
        <v>Back</v>
      </c>
      <c r="J493" s="9">
        <f t="shared" si="57"/>
        <v>0</v>
      </c>
      <c r="K493" s="9">
        <f t="shared" si="58"/>
        <v>10.067816000000001</v>
      </c>
      <c r="L493" s="9">
        <f t="shared" si="59"/>
        <v>0</v>
      </c>
      <c r="M493" s="9">
        <f t="shared" si="60"/>
        <v>10.067816000000001</v>
      </c>
      <c r="N493" s="9">
        <v>9.9015620000000002</v>
      </c>
      <c r="O493" s="9">
        <v>10.217167</v>
      </c>
      <c r="P493" s="9">
        <f t="shared" si="61"/>
        <v>1.0318742638787699</v>
      </c>
      <c r="Q493" s="4">
        <f>_xlfn.RANK.EQ(P493,$P$2:$P$1001,1)+COUNTIF($P$2:P493,P493)-1</f>
        <v>554</v>
      </c>
      <c r="R493" s="4" t="str">
        <f>IF(Q493&lt;=Summary!$B$20,"Front","Back")</f>
        <v>Back</v>
      </c>
      <c r="S493" s="9">
        <f t="shared" si="62"/>
        <v>0</v>
      </c>
      <c r="T493" s="9">
        <f t="shared" si="63"/>
        <v>10.217167</v>
      </c>
    </row>
    <row r="494" spans="1:20" x14ac:dyDescent="0.2">
      <c r="A494" s="4">
        <v>493</v>
      </c>
      <c r="B494" s="4" t="s">
        <v>24</v>
      </c>
      <c r="C494" s="9">
        <v>11.669954000000001</v>
      </c>
      <c r="D494" s="9">
        <v>7.9461639999999996</v>
      </c>
      <c r="E494" s="9">
        <f t="shared" si="56"/>
        <v>0.68090791103375381</v>
      </c>
      <c r="F494" s="4">
        <f>_xlfn.RANK.EQ(E494,$E$2:$E$1001,1)+COUNTIF($E$2:E494,E494)-1</f>
        <v>46</v>
      </c>
      <c r="G494" s="4" t="str">
        <f>IF(F494&lt;=Summary!$B$2,"Front","Back")</f>
        <v>Front</v>
      </c>
      <c r="H494" s="4">
        <v>913</v>
      </c>
      <c r="I494" s="4" t="str">
        <f>IF(H494&lt;=Summary!$B$2,"Front","Back")</f>
        <v>Back</v>
      </c>
      <c r="J494" s="9">
        <f t="shared" si="57"/>
        <v>11.669954000000001</v>
      </c>
      <c r="K494" s="9">
        <f t="shared" si="58"/>
        <v>0</v>
      </c>
      <c r="L494" s="9">
        <f t="shared" si="59"/>
        <v>0</v>
      </c>
      <c r="M494" s="9">
        <f t="shared" si="60"/>
        <v>7.9461639999999996</v>
      </c>
      <c r="N494" s="9">
        <v>11.520602999999999</v>
      </c>
      <c r="O494" s="9">
        <v>8.0955150000000007</v>
      </c>
      <c r="P494" s="9">
        <f t="shared" si="61"/>
        <v>0.70269889518803841</v>
      </c>
      <c r="Q494" s="4">
        <f>_xlfn.RANK.EQ(P494,$P$2:$P$1001,1)+COUNTIF($P$2:P494,P494)-1</f>
        <v>59</v>
      </c>
      <c r="R494" s="4" t="str">
        <f>IF(Q494&lt;=Summary!$B$20,"Front","Back")</f>
        <v>Front</v>
      </c>
      <c r="S494" s="9">
        <f t="shared" si="62"/>
        <v>11.520602999999999</v>
      </c>
      <c r="T494" s="9">
        <f t="shared" si="63"/>
        <v>0</v>
      </c>
    </row>
    <row r="495" spans="1:20" x14ac:dyDescent="0.2">
      <c r="A495" s="4">
        <v>494</v>
      </c>
      <c r="B495" s="4" t="s">
        <v>24</v>
      </c>
      <c r="C495" s="9">
        <v>11.325846</v>
      </c>
      <c r="D495" s="9">
        <v>7.7253550000000004</v>
      </c>
      <c r="E495" s="9">
        <f t="shared" si="56"/>
        <v>0.68209959768126815</v>
      </c>
      <c r="F495" s="4">
        <f>_xlfn.RANK.EQ(E495,$E$2:$E$1001,1)+COUNTIF($E$2:E495,E495)-1</f>
        <v>47</v>
      </c>
      <c r="G495" s="4" t="str">
        <f>IF(F495&lt;=Summary!$B$2,"Front","Back")</f>
        <v>Front</v>
      </c>
      <c r="H495" s="4">
        <v>678</v>
      </c>
      <c r="I495" s="4" t="str">
        <f>IF(H495&lt;=Summary!$B$2,"Front","Back")</f>
        <v>Back</v>
      </c>
      <c r="J495" s="9">
        <f t="shared" si="57"/>
        <v>11.325846</v>
      </c>
      <c r="K495" s="9">
        <f t="shared" si="58"/>
        <v>0</v>
      </c>
      <c r="L495" s="9">
        <f t="shared" si="59"/>
        <v>0</v>
      </c>
      <c r="M495" s="9">
        <f t="shared" si="60"/>
        <v>7.7253550000000004</v>
      </c>
      <c r="N495" s="9">
        <v>11.176494999999999</v>
      </c>
      <c r="O495" s="9">
        <v>7.8747059999999998</v>
      </c>
      <c r="P495" s="9">
        <f t="shared" si="61"/>
        <v>0.7045774189493218</v>
      </c>
      <c r="Q495" s="4">
        <f>_xlfn.RANK.EQ(P495,$P$2:$P$1001,1)+COUNTIF($P$2:P495,P495)-1</f>
        <v>61</v>
      </c>
      <c r="R495" s="4" t="str">
        <f>IF(Q495&lt;=Summary!$B$20,"Front","Back")</f>
        <v>Front</v>
      </c>
      <c r="S495" s="9">
        <f t="shared" si="62"/>
        <v>11.176494999999999</v>
      </c>
      <c r="T495" s="9">
        <f t="shared" si="63"/>
        <v>0</v>
      </c>
    </row>
    <row r="496" spans="1:20" x14ac:dyDescent="0.2">
      <c r="A496" s="4">
        <v>495</v>
      </c>
      <c r="B496" s="4" t="s">
        <v>24</v>
      </c>
      <c r="C496" s="9">
        <v>8.5160870000000006</v>
      </c>
      <c r="D496" s="9">
        <v>10.908105000000001</v>
      </c>
      <c r="E496" s="9">
        <f t="shared" si="56"/>
        <v>1.2808822878394737</v>
      </c>
      <c r="F496" s="4">
        <f>_xlfn.RANK.EQ(E496,$E$2:$E$1001,1)+COUNTIF($E$2:E496,E496)-1</f>
        <v>868</v>
      </c>
      <c r="G496" s="4" t="str">
        <f>IF(F496&lt;=Summary!$B$2,"Front","Back")</f>
        <v>Back</v>
      </c>
      <c r="H496" s="4">
        <v>884</v>
      </c>
      <c r="I496" s="4" t="str">
        <f>IF(H496&lt;=Summary!$B$2,"Front","Back")</f>
        <v>Back</v>
      </c>
      <c r="J496" s="9">
        <f t="shared" si="57"/>
        <v>0</v>
      </c>
      <c r="K496" s="9">
        <f t="shared" si="58"/>
        <v>10.908105000000001</v>
      </c>
      <c r="L496" s="9">
        <f t="shared" si="59"/>
        <v>0</v>
      </c>
      <c r="M496" s="9">
        <f t="shared" si="60"/>
        <v>10.908105000000001</v>
      </c>
      <c r="N496" s="9">
        <v>8.3667359999999995</v>
      </c>
      <c r="O496" s="9">
        <v>11.057456</v>
      </c>
      <c r="P496" s="9">
        <f t="shared" si="61"/>
        <v>1.3215973349702921</v>
      </c>
      <c r="Q496" s="4">
        <f>_xlfn.RANK.EQ(P496,$P$2:$P$1001,1)+COUNTIF($P$2:P496,P496)-1</f>
        <v>904</v>
      </c>
      <c r="R496" s="4" t="str">
        <f>IF(Q496&lt;=Summary!$B$20,"Front","Back")</f>
        <v>Back</v>
      </c>
      <c r="S496" s="9">
        <f t="shared" si="62"/>
        <v>0</v>
      </c>
      <c r="T496" s="9">
        <f t="shared" si="63"/>
        <v>11.057456</v>
      </c>
    </row>
    <row r="497" spans="1:20" x14ac:dyDescent="0.2">
      <c r="A497" s="4">
        <v>496</v>
      </c>
      <c r="B497" s="4" t="s">
        <v>24</v>
      </c>
      <c r="C497" s="9">
        <v>9.7633279999999996</v>
      </c>
      <c r="D497" s="9">
        <v>9.6679670000000009</v>
      </c>
      <c r="E497" s="9">
        <f t="shared" si="56"/>
        <v>0.99023273621453678</v>
      </c>
      <c r="F497" s="4">
        <f>_xlfn.RANK.EQ(E497,$E$2:$E$1001,1)+COUNTIF($E$2:E497,E497)-1</f>
        <v>484</v>
      </c>
      <c r="G497" s="4" t="str">
        <f>IF(F497&lt;=Summary!$B$2,"Front","Back")</f>
        <v>Front</v>
      </c>
      <c r="H497" s="4">
        <v>473</v>
      </c>
      <c r="I497" s="4" t="str">
        <f>IF(H497&lt;=Summary!$B$2,"Front","Back")</f>
        <v>Front</v>
      </c>
      <c r="J497" s="9">
        <f t="shared" si="57"/>
        <v>9.7633279999999996</v>
      </c>
      <c r="K497" s="9">
        <f t="shared" si="58"/>
        <v>0</v>
      </c>
      <c r="L497" s="9">
        <f t="shared" si="59"/>
        <v>9.7633279999999996</v>
      </c>
      <c r="M497" s="9">
        <f t="shared" si="60"/>
        <v>0</v>
      </c>
      <c r="N497" s="9">
        <v>9.6139770000000002</v>
      </c>
      <c r="O497" s="9">
        <v>9.8173180000000002</v>
      </c>
      <c r="P497" s="9">
        <f t="shared" si="61"/>
        <v>1.0211505602728195</v>
      </c>
      <c r="Q497" s="4">
        <f>_xlfn.RANK.EQ(P497,$P$2:$P$1001,1)+COUNTIF($P$2:P497,P497)-1</f>
        <v>535</v>
      </c>
      <c r="R497" s="4" t="str">
        <f>IF(Q497&lt;=Summary!$B$20,"Front","Back")</f>
        <v>Back</v>
      </c>
      <c r="S497" s="9">
        <f t="shared" si="62"/>
        <v>0</v>
      </c>
      <c r="T497" s="9">
        <f t="shared" si="63"/>
        <v>9.8173180000000002</v>
      </c>
    </row>
    <row r="498" spans="1:20" x14ac:dyDescent="0.2">
      <c r="A498" s="4">
        <v>497</v>
      </c>
      <c r="B498" s="4" t="s">
        <v>24</v>
      </c>
      <c r="C498" s="9">
        <v>8.2943259999999999</v>
      </c>
      <c r="D498" s="9">
        <v>9.6478699999999993</v>
      </c>
      <c r="E498" s="9">
        <f t="shared" si="56"/>
        <v>1.1631891488229422</v>
      </c>
      <c r="F498" s="4">
        <f>_xlfn.RANK.EQ(E498,$E$2:$E$1001,1)+COUNTIF($E$2:E498,E498)-1</f>
        <v>738</v>
      </c>
      <c r="G498" s="4" t="str">
        <f>IF(F498&lt;=Summary!$B$2,"Front","Back")</f>
        <v>Back</v>
      </c>
      <c r="H498" s="4">
        <v>365</v>
      </c>
      <c r="I498" s="4" t="str">
        <f>IF(H498&lt;=Summary!$B$2,"Front","Back")</f>
        <v>Front</v>
      </c>
      <c r="J498" s="9">
        <f t="shared" si="57"/>
        <v>0</v>
      </c>
      <c r="K498" s="9">
        <f t="shared" si="58"/>
        <v>9.6478699999999993</v>
      </c>
      <c r="L498" s="9">
        <f t="shared" si="59"/>
        <v>8.2943259999999999</v>
      </c>
      <c r="M498" s="9">
        <f t="shared" si="60"/>
        <v>0</v>
      </c>
      <c r="N498" s="9">
        <v>8.1449750000000005</v>
      </c>
      <c r="O498" s="9">
        <v>9.7972210000000004</v>
      </c>
      <c r="P498" s="9">
        <f t="shared" si="61"/>
        <v>1.202854643507193</v>
      </c>
      <c r="Q498" s="4">
        <f>_xlfn.RANK.EQ(P498,$P$2:$P$1001,1)+COUNTIF($P$2:P498,P498)-1</f>
        <v>786</v>
      </c>
      <c r="R498" s="4" t="str">
        <f>IF(Q498&lt;=Summary!$B$20,"Front","Back")</f>
        <v>Back</v>
      </c>
      <c r="S498" s="9">
        <f t="shared" si="62"/>
        <v>0</v>
      </c>
      <c r="T498" s="9">
        <f t="shared" si="63"/>
        <v>9.7972210000000004</v>
      </c>
    </row>
    <row r="499" spans="1:20" x14ac:dyDescent="0.2">
      <c r="A499" s="4">
        <v>498</v>
      </c>
      <c r="B499" s="4" t="s">
        <v>24</v>
      </c>
      <c r="C499" s="9">
        <v>7.8667740000000004</v>
      </c>
      <c r="D499" s="9">
        <v>7.9031690000000001</v>
      </c>
      <c r="E499" s="9">
        <f t="shared" si="56"/>
        <v>1.0046264199276602</v>
      </c>
      <c r="F499" s="4">
        <f>_xlfn.RANK.EQ(E499,$E$2:$E$1001,1)+COUNTIF($E$2:E499,E499)-1</f>
        <v>509</v>
      </c>
      <c r="G499" s="4" t="str">
        <f>IF(F499&lt;=Summary!$B$2,"Front","Back")</f>
        <v>Back</v>
      </c>
      <c r="H499" s="4">
        <v>413</v>
      </c>
      <c r="I499" s="4" t="str">
        <f>IF(H499&lt;=Summary!$B$2,"Front","Back")</f>
        <v>Front</v>
      </c>
      <c r="J499" s="9">
        <f t="shared" si="57"/>
        <v>0</v>
      </c>
      <c r="K499" s="9">
        <f t="shared" si="58"/>
        <v>7.9031690000000001</v>
      </c>
      <c r="L499" s="9">
        <f t="shared" si="59"/>
        <v>7.8667740000000004</v>
      </c>
      <c r="M499" s="9">
        <f t="shared" si="60"/>
        <v>0</v>
      </c>
      <c r="N499" s="9">
        <v>7.7174230000000001</v>
      </c>
      <c r="O499" s="9">
        <v>8.0525199999999995</v>
      </c>
      <c r="P499" s="9">
        <f t="shared" si="61"/>
        <v>1.0434208413870796</v>
      </c>
      <c r="Q499" s="4">
        <f>_xlfn.RANK.EQ(P499,$P$2:$P$1001,1)+COUNTIF($P$2:P499,P499)-1</f>
        <v>576</v>
      </c>
      <c r="R499" s="4" t="str">
        <f>IF(Q499&lt;=Summary!$B$20,"Front","Back")</f>
        <v>Back</v>
      </c>
      <c r="S499" s="9">
        <f t="shared" si="62"/>
        <v>0</v>
      </c>
      <c r="T499" s="9">
        <f t="shared" si="63"/>
        <v>8.0525199999999995</v>
      </c>
    </row>
    <row r="500" spans="1:20" x14ac:dyDescent="0.2">
      <c r="A500" s="4">
        <v>499</v>
      </c>
      <c r="B500" s="4" t="s">
        <v>24</v>
      </c>
      <c r="C500" s="9">
        <v>9.8657120000000003</v>
      </c>
      <c r="D500" s="9">
        <v>8.4046909999999997</v>
      </c>
      <c r="E500" s="9">
        <f t="shared" si="56"/>
        <v>0.85190921851357504</v>
      </c>
      <c r="F500" s="4">
        <f>_xlfn.RANK.EQ(E500,$E$2:$E$1001,1)+COUNTIF($E$2:E500,E500)-1</f>
        <v>225</v>
      </c>
      <c r="G500" s="4" t="str">
        <f>IF(F500&lt;=Summary!$B$2,"Front","Back")</f>
        <v>Front</v>
      </c>
      <c r="H500" s="4">
        <v>534</v>
      </c>
      <c r="I500" s="4" t="str">
        <f>IF(H500&lt;=Summary!$B$2,"Front","Back")</f>
        <v>Back</v>
      </c>
      <c r="J500" s="9">
        <f t="shared" si="57"/>
        <v>9.8657120000000003</v>
      </c>
      <c r="K500" s="9">
        <f t="shared" si="58"/>
        <v>0</v>
      </c>
      <c r="L500" s="9">
        <f t="shared" si="59"/>
        <v>0</v>
      </c>
      <c r="M500" s="9">
        <f t="shared" si="60"/>
        <v>8.4046909999999997</v>
      </c>
      <c r="N500" s="9">
        <v>9.7163609999999991</v>
      </c>
      <c r="O500" s="9">
        <v>8.5540420000000008</v>
      </c>
      <c r="P500" s="9">
        <f t="shared" si="61"/>
        <v>0.88037507046105035</v>
      </c>
      <c r="Q500" s="4">
        <f>_xlfn.RANK.EQ(P500,$P$2:$P$1001,1)+COUNTIF($P$2:P500,P500)-1</f>
        <v>272</v>
      </c>
      <c r="R500" s="4" t="str">
        <f>IF(Q500&lt;=Summary!$B$20,"Front","Back")</f>
        <v>Front</v>
      </c>
      <c r="S500" s="9">
        <f t="shared" si="62"/>
        <v>9.7163609999999991</v>
      </c>
      <c r="T500" s="9">
        <f t="shared" si="63"/>
        <v>0</v>
      </c>
    </row>
    <row r="501" spans="1:20" x14ac:dyDescent="0.2">
      <c r="A501" s="4">
        <v>500</v>
      </c>
      <c r="B501" s="4" t="s">
        <v>24</v>
      </c>
      <c r="C501" s="9">
        <v>11.835381</v>
      </c>
      <c r="D501" s="9">
        <v>10.732894999999999</v>
      </c>
      <c r="E501" s="9">
        <f t="shared" si="56"/>
        <v>0.90684828819621432</v>
      </c>
      <c r="F501" s="4">
        <f>_xlfn.RANK.EQ(E501,$E$2:$E$1001,1)+COUNTIF($E$2:E501,E501)-1</f>
        <v>315</v>
      </c>
      <c r="G501" s="4" t="str">
        <f>IF(F501&lt;=Summary!$B$2,"Front","Back")</f>
        <v>Front</v>
      </c>
      <c r="H501" s="4">
        <v>656</v>
      </c>
      <c r="I501" s="4" t="str">
        <f>IF(H501&lt;=Summary!$B$2,"Front","Back")</f>
        <v>Back</v>
      </c>
      <c r="J501" s="9">
        <f t="shared" si="57"/>
        <v>11.835381</v>
      </c>
      <c r="K501" s="9">
        <f t="shared" si="58"/>
        <v>0</v>
      </c>
      <c r="L501" s="9">
        <f t="shared" si="59"/>
        <v>0</v>
      </c>
      <c r="M501" s="9">
        <f t="shared" si="60"/>
        <v>10.732894999999999</v>
      </c>
      <c r="N501" s="9">
        <v>11.686030000000001</v>
      </c>
      <c r="O501" s="9">
        <v>10.882246</v>
      </c>
      <c r="P501" s="9">
        <f t="shared" si="61"/>
        <v>0.93121838639811805</v>
      </c>
      <c r="Q501" s="4">
        <f>_xlfn.RANK.EQ(P501,$P$2:$P$1001,1)+COUNTIF($P$2:P501,P501)-1</f>
        <v>359</v>
      </c>
      <c r="R501" s="4" t="str">
        <f>IF(Q501&lt;=Summary!$B$20,"Front","Back")</f>
        <v>Front</v>
      </c>
      <c r="S501" s="9">
        <f t="shared" si="62"/>
        <v>11.686030000000001</v>
      </c>
      <c r="T501" s="9">
        <f t="shared" si="63"/>
        <v>0</v>
      </c>
    </row>
    <row r="502" spans="1:20" x14ac:dyDescent="0.2">
      <c r="A502" s="4">
        <v>501</v>
      </c>
      <c r="B502" s="4" t="s">
        <v>24</v>
      </c>
      <c r="C502" s="9">
        <v>11.945708</v>
      </c>
      <c r="D502" s="9">
        <v>7.3920170000000001</v>
      </c>
      <c r="E502" s="9">
        <f t="shared" si="56"/>
        <v>0.61880107901515757</v>
      </c>
      <c r="F502" s="4">
        <f>_xlfn.RANK.EQ(E502,$E$2:$E$1001,1)+COUNTIF($E$2:E502,E502)-1</f>
        <v>24</v>
      </c>
      <c r="G502" s="4" t="str">
        <f>IF(F502&lt;=Summary!$B$2,"Front","Back")</f>
        <v>Front</v>
      </c>
      <c r="H502" s="4">
        <v>43</v>
      </c>
      <c r="I502" s="4" t="str">
        <f>IF(H502&lt;=Summary!$B$2,"Front","Back")</f>
        <v>Front</v>
      </c>
      <c r="J502" s="9">
        <f t="shared" si="57"/>
        <v>11.945708</v>
      </c>
      <c r="K502" s="9">
        <f t="shared" si="58"/>
        <v>0</v>
      </c>
      <c r="L502" s="9">
        <f t="shared" si="59"/>
        <v>11.945708</v>
      </c>
      <c r="M502" s="9">
        <f t="shared" si="60"/>
        <v>0</v>
      </c>
      <c r="N502" s="9">
        <v>11.796357</v>
      </c>
      <c r="O502" s="9">
        <v>7.5413680000000003</v>
      </c>
      <c r="P502" s="9">
        <f t="shared" si="61"/>
        <v>0.63929635225519199</v>
      </c>
      <c r="Q502" s="4">
        <f>_xlfn.RANK.EQ(P502,$P$2:$P$1001,1)+COUNTIF($P$2:P502,P502)-1</f>
        <v>28</v>
      </c>
      <c r="R502" s="4" t="str">
        <f>IF(Q502&lt;=Summary!$B$20,"Front","Back")</f>
        <v>Front</v>
      </c>
      <c r="S502" s="9">
        <f t="shared" si="62"/>
        <v>11.796357</v>
      </c>
      <c r="T502" s="9">
        <f t="shared" si="63"/>
        <v>0</v>
      </c>
    </row>
    <row r="503" spans="1:20" x14ac:dyDescent="0.2">
      <c r="A503" s="4">
        <v>502</v>
      </c>
      <c r="B503" s="4" t="s">
        <v>24</v>
      </c>
      <c r="C503" s="9">
        <v>9.3742090000000005</v>
      </c>
      <c r="D503" s="9">
        <v>7.3826580000000002</v>
      </c>
      <c r="E503" s="9">
        <f t="shared" si="56"/>
        <v>0.78754996821598489</v>
      </c>
      <c r="F503" s="4">
        <f>_xlfn.RANK.EQ(E503,$E$2:$E$1001,1)+COUNTIF($E$2:E503,E503)-1</f>
        <v>137</v>
      </c>
      <c r="G503" s="4" t="str">
        <f>IF(F503&lt;=Summary!$B$2,"Front","Back")</f>
        <v>Front</v>
      </c>
      <c r="H503" s="4">
        <v>439</v>
      </c>
      <c r="I503" s="4" t="str">
        <f>IF(H503&lt;=Summary!$B$2,"Front","Back")</f>
        <v>Front</v>
      </c>
      <c r="J503" s="9">
        <f t="shared" si="57"/>
        <v>9.3742090000000005</v>
      </c>
      <c r="K503" s="9">
        <f t="shared" si="58"/>
        <v>0</v>
      </c>
      <c r="L503" s="9">
        <f t="shared" si="59"/>
        <v>9.3742090000000005</v>
      </c>
      <c r="M503" s="9">
        <f t="shared" si="60"/>
        <v>0</v>
      </c>
      <c r="N503" s="9">
        <v>9.2248579999999993</v>
      </c>
      <c r="O503" s="9">
        <v>7.5320090000000004</v>
      </c>
      <c r="P503" s="9">
        <f t="shared" si="61"/>
        <v>0.81649050858018635</v>
      </c>
      <c r="Q503" s="4">
        <f>_xlfn.RANK.EQ(P503,$P$2:$P$1001,1)+COUNTIF($P$2:P503,P503)-1</f>
        <v>165</v>
      </c>
      <c r="R503" s="4" t="str">
        <f>IF(Q503&lt;=Summary!$B$20,"Front","Back")</f>
        <v>Front</v>
      </c>
      <c r="S503" s="9">
        <f t="shared" si="62"/>
        <v>9.2248579999999993</v>
      </c>
      <c r="T503" s="9">
        <f t="shared" si="63"/>
        <v>0</v>
      </c>
    </row>
    <row r="504" spans="1:20" x14ac:dyDescent="0.2">
      <c r="A504" s="4">
        <v>503</v>
      </c>
      <c r="B504" s="4" t="s">
        <v>24</v>
      </c>
      <c r="C504" s="9">
        <v>8.9412739999999999</v>
      </c>
      <c r="D504" s="9">
        <v>9.5178309999999993</v>
      </c>
      <c r="E504" s="9">
        <f t="shared" si="56"/>
        <v>1.064482645314303</v>
      </c>
      <c r="F504" s="4">
        <f>_xlfn.RANK.EQ(E504,$E$2:$E$1001,1)+COUNTIF($E$2:E504,E504)-1</f>
        <v>601</v>
      </c>
      <c r="G504" s="4" t="str">
        <f>IF(F504&lt;=Summary!$B$2,"Front","Back")</f>
        <v>Back</v>
      </c>
      <c r="H504" s="4">
        <v>211</v>
      </c>
      <c r="I504" s="4" t="str">
        <f>IF(H504&lt;=Summary!$B$2,"Front","Back")</f>
        <v>Front</v>
      </c>
      <c r="J504" s="9">
        <f t="shared" si="57"/>
        <v>0</v>
      </c>
      <c r="K504" s="9">
        <f t="shared" si="58"/>
        <v>9.5178309999999993</v>
      </c>
      <c r="L504" s="9">
        <f t="shared" si="59"/>
        <v>8.9412739999999999</v>
      </c>
      <c r="M504" s="9">
        <f t="shared" si="60"/>
        <v>0</v>
      </c>
      <c r="N504" s="9">
        <v>8.7919230000000006</v>
      </c>
      <c r="O504" s="9">
        <v>9.6671820000000004</v>
      </c>
      <c r="P504" s="9">
        <f t="shared" si="61"/>
        <v>1.0995526234704285</v>
      </c>
      <c r="Q504" s="4">
        <f>_xlfn.RANK.EQ(P504,$P$2:$P$1001,1)+COUNTIF($P$2:P504,P504)-1</f>
        <v>661</v>
      </c>
      <c r="R504" s="4" t="str">
        <f>IF(Q504&lt;=Summary!$B$20,"Front","Back")</f>
        <v>Back</v>
      </c>
      <c r="S504" s="9">
        <f t="shared" si="62"/>
        <v>0</v>
      </c>
      <c r="T504" s="9">
        <f t="shared" si="63"/>
        <v>9.6671820000000004</v>
      </c>
    </row>
    <row r="505" spans="1:20" x14ac:dyDescent="0.2">
      <c r="A505" s="4">
        <v>504</v>
      </c>
      <c r="B505" s="4" t="s">
        <v>24</v>
      </c>
      <c r="C505" s="9">
        <v>9.555104</v>
      </c>
      <c r="D505" s="9">
        <v>11.417382999999999</v>
      </c>
      <c r="E505" s="9">
        <f t="shared" si="56"/>
        <v>1.1948988728955749</v>
      </c>
      <c r="F505" s="4">
        <f>_xlfn.RANK.EQ(E505,$E$2:$E$1001,1)+COUNTIF($E$2:E505,E505)-1</f>
        <v>785</v>
      </c>
      <c r="G505" s="4" t="str">
        <f>IF(F505&lt;=Summary!$B$2,"Front","Back")</f>
        <v>Back</v>
      </c>
      <c r="H505" s="4">
        <v>812</v>
      </c>
      <c r="I505" s="4" t="str">
        <f>IF(H505&lt;=Summary!$B$2,"Front","Back")</f>
        <v>Back</v>
      </c>
      <c r="J505" s="9">
        <f t="shared" si="57"/>
        <v>0</v>
      </c>
      <c r="K505" s="9">
        <f t="shared" si="58"/>
        <v>11.417382999999999</v>
      </c>
      <c r="L505" s="9">
        <f t="shared" si="59"/>
        <v>0</v>
      </c>
      <c r="M505" s="9">
        <f t="shared" si="60"/>
        <v>11.417382999999999</v>
      </c>
      <c r="N505" s="9">
        <v>9.4057530000000007</v>
      </c>
      <c r="O505" s="9">
        <v>11.566734</v>
      </c>
      <c r="P505" s="9">
        <f t="shared" si="61"/>
        <v>1.2297509832546101</v>
      </c>
      <c r="Q505" s="4">
        <f>_xlfn.RANK.EQ(P505,$P$2:$P$1001,1)+COUNTIF($P$2:P505,P505)-1</f>
        <v>828</v>
      </c>
      <c r="R505" s="4" t="str">
        <f>IF(Q505&lt;=Summary!$B$20,"Front","Back")</f>
        <v>Back</v>
      </c>
      <c r="S505" s="9">
        <f t="shared" si="62"/>
        <v>0</v>
      </c>
      <c r="T505" s="9">
        <f t="shared" si="63"/>
        <v>11.566734</v>
      </c>
    </row>
    <row r="506" spans="1:20" x14ac:dyDescent="0.2">
      <c r="A506" s="4">
        <v>505</v>
      </c>
      <c r="B506" s="4" t="s">
        <v>24</v>
      </c>
      <c r="C506" s="9">
        <v>7.6056710000000001</v>
      </c>
      <c r="D506" s="9">
        <v>10.700101999999999</v>
      </c>
      <c r="E506" s="9">
        <f t="shared" si="56"/>
        <v>1.4068583823833556</v>
      </c>
      <c r="F506" s="4">
        <f>_xlfn.RANK.EQ(E506,$E$2:$E$1001,1)+COUNTIF($E$2:E506,E506)-1</f>
        <v>927</v>
      </c>
      <c r="G506" s="4" t="str">
        <f>IF(F506&lt;=Summary!$B$2,"Front","Back")</f>
        <v>Back</v>
      </c>
      <c r="H506" s="4">
        <v>583</v>
      </c>
      <c r="I506" s="4" t="str">
        <f>IF(H506&lt;=Summary!$B$2,"Front","Back")</f>
        <v>Back</v>
      </c>
      <c r="J506" s="9">
        <f t="shared" si="57"/>
        <v>0</v>
      </c>
      <c r="K506" s="9">
        <f t="shared" si="58"/>
        <v>10.700101999999999</v>
      </c>
      <c r="L506" s="9">
        <f t="shared" si="59"/>
        <v>0</v>
      </c>
      <c r="M506" s="9">
        <f t="shared" si="60"/>
        <v>10.700101999999999</v>
      </c>
      <c r="N506" s="9">
        <v>7.4563199999999998</v>
      </c>
      <c r="O506" s="9">
        <v>10.849453</v>
      </c>
      <c r="P506" s="9">
        <f t="shared" si="61"/>
        <v>1.4550680496545214</v>
      </c>
      <c r="Q506" s="4">
        <f>_xlfn.RANK.EQ(P506,$P$2:$P$1001,1)+COUNTIF($P$2:P506,P506)-1</f>
        <v>953</v>
      </c>
      <c r="R506" s="4" t="str">
        <f>IF(Q506&lt;=Summary!$B$20,"Front","Back")</f>
        <v>Back</v>
      </c>
      <c r="S506" s="9">
        <f t="shared" si="62"/>
        <v>0</v>
      </c>
      <c r="T506" s="9">
        <f t="shared" si="63"/>
        <v>10.849453</v>
      </c>
    </row>
    <row r="507" spans="1:20" x14ac:dyDescent="0.2">
      <c r="A507" s="4">
        <v>506</v>
      </c>
      <c r="B507" s="4" t="s">
        <v>24</v>
      </c>
      <c r="C507" s="9">
        <v>11.283785999999999</v>
      </c>
      <c r="D507" s="9">
        <v>8.2201889999999995</v>
      </c>
      <c r="E507" s="9">
        <f t="shared" si="56"/>
        <v>0.72849564853498638</v>
      </c>
      <c r="F507" s="4">
        <f>_xlfn.RANK.EQ(E507,$E$2:$E$1001,1)+COUNTIF($E$2:E507,E507)-1</f>
        <v>78</v>
      </c>
      <c r="G507" s="4" t="str">
        <f>IF(F507&lt;=Summary!$B$2,"Front","Back")</f>
        <v>Front</v>
      </c>
      <c r="H507" s="4">
        <v>495</v>
      </c>
      <c r="I507" s="4" t="str">
        <f>IF(H507&lt;=Summary!$B$2,"Front","Back")</f>
        <v>Front</v>
      </c>
      <c r="J507" s="9">
        <f t="shared" si="57"/>
        <v>11.283785999999999</v>
      </c>
      <c r="K507" s="9">
        <f t="shared" si="58"/>
        <v>0</v>
      </c>
      <c r="L507" s="9">
        <f t="shared" si="59"/>
        <v>11.283785999999999</v>
      </c>
      <c r="M507" s="9">
        <f t="shared" si="60"/>
        <v>0</v>
      </c>
      <c r="N507" s="9">
        <v>11.134435</v>
      </c>
      <c r="O507" s="9">
        <v>8.3695400000000006</v>
      </c>
      <c r="P507" s="9">
        <f t="shared" si="61"/>
        <v>0.75168070943878162</v>
      </c>
      <c r="Q507" s="4">
        <f>_xlfn.RANK.EQ(P507,$P$2:$P$1001,1)+COUNTIF($P$2:P507,P507)-1</f>
        <v>94</v>
      </c>
      <c r="R507" s="4" t="str">
        <f>IF(Q507&lt;=Summary!$B$20,"Front","Back")</f>
        <v>Front</v>
      </c>
      <c r="S507" s="9">
        <f t="shared" si="62"/>
        <v>11.134435</v>
      </c>
      <c r="T507" s="9">
        <f t="shared" si="63"/>
        <v>0</v>
      </c>
    </row>
    <row r="508" spans="1:20" x14ac:dyDescent="0.2">
      <c r="A508" s="4">
        <v>507</v>
      </c>
      <c r="B508" s="4" t="s">
        <v>24</v>
      </c>
      <c r="C508" s="9">
        <v>8.3223889999999994</v>
      </c>
      <c r="D508" s="9">
        <v>13.747207</v>
      </c>
      <c r="E508" s="9">
        <f t="shared" si="56"/>
        <v>1.6518342269269077</v>
      </c>
      <c r="F508" s="4">
        <f>_xlfn.RANK.EQ(E508,$E$2:$E$1001,1)+COUNTIF($E$2:E508,E508)-1</f>
        <v>987</v>
      </c>
      <c r="G508" s="4" t="str">
        <f>IF(F508&lt;=Summary!$B$2,"Front","Back")</f>
        <v>Back</v>
      </c>
      <c r="H508" s="4">
        <v>422</v>
      </c>
      <c r="I508" s="4" t="str">
        <f>IF(H508&lt;=Summary!$B$2,"Front","Back")</f>
        <v>Front</v>
      </c>
      <c r="J508" s="9">
        <f t="shared" si="57"/>
        <v>0</v>
      </c>
      <c r="K508" s="9">
        <f t="shared" si="58"/>
        <v>13.747207</v>
      </c>
      <c r="L508" s="9">
        <f t="shared" si="59"/>
        <v>8.3223889999999994</v>
      </c>
      <c r="M508" s="9">
        <f t="shared" si="60"/>
        <v>0</v>
      </c>
      <c r="N508" s="9">
        <v>8.173038</v>
      </c>
      <c r="O508" s="9">
        <v>13.896558000000001</v>
      </c>
      <c r="P508" s="9">
        <f t="shared" si="61"/>
        <v>1.7002928409240237</v>
      </c>
      <c r="Q508" s="4">
        <f>_xlfn.RANK.EQ(P508,$P$2:$P$1001,1)+COUNTIF($P$2:P508,P508)-1</f>
        <v>991</v>
      </c>
      <c r="R508" s="4" t="str">
        <f>IF(Q508&lt;=Summary!$B$20,"Front","Back")</f>
        <v>Back</v>
      </c>
      <c r="S508" s="9">
        <f t="shared" si="62"/>
        <v>0</v>
      </c>
      <c r="T508" s="9">
        <f t="shared" si="63"/>
        <v>13.896558000000001</v>
      </c>
    </row>
    <row r="509" spans="1:20" x14ac:dyDescent="0.2">
      <c r="A509" s="4">
        <v>508</v>
      </c>
      <c r="B509" s="4" t="s">
        <v>24</v>
      </c>
      <c r="C509" s="9">
        <v>8.3623410000000007</v>
      </c>
      <c r="D509" s="9">
        <v>9.5138049999999996</v>
      </c>
      <c r="E509" s="9">
        <f t="shared" si="56"/>
        <v>1.1376963699519069</v>
      </c>
      <c r="F509" s="4">
        <f>_xlfn.RANK.EQ(E509,$E$2:$E$1001,1)+COUNTIF($E$2:E509,E509)-1</f>
        <v>706</v>
      </c>
      <c r="G509" s="4" t="str">
        <f>IF(F509&lt;=Summary!$B$2,"Front","Back")</f>
        <v>Back</v>
      </c>
      <c r="H509" s="4">
        <v>683</v>
      </c>
      <c r="I509" s="4" t="str">
        <f>IF(H509&lt;=Summary!$B$2,"Front","Back")</f>
        <v>Back</v>
      </c>
      <c r="J509" s="9">
        <f t="shared" si="57"/>
        <v>0</v>
      </c>
      <c r="K509" s="9">
        <f t="shared" si="58"/>
        <v>9.5138049999999996</v>
      </c>
      <c r="L509" s="9">
        <f t="shared" si="59"/>
        <v>0</v>
      </c>
      <c r="M509" s="9">
        <f t="shared" si="60"/>
        <v>9.5138049999999996</v>
      </c>
      <c r="N509" s="9">
        <v>8.2129899999999996</v>
      </c>
      <c r="O509" s="9">
        <v>9.6631560000000007</v>
      </c>
      <c r="P509" s="9">
        <f t="shared" si="61"/>
        <v>1.1765697997927675</v>
      </c>
      <c r="Q509" s="4">
        <f>_xlfn.RANK.EQ(P509,$P$2:$P$1001,1)+COUNTIF($P$2:P509,P509)-1</f>
        <v>756</v>
      </c>
      <c r="R509" s="4" t="str">
        <f>IF(Q509&lt;=Summary!$B$20,"Front","Back")</f>
        <v>Back</v>
      </c>
      <c r="S509" s="9">
        <f t="shared" si="62"/>
        <v>0</v>
      </c>
      <c r="T509" s="9">
        <f t="shared" si="63"/>
        <v>9.6631560000000007</v>
      </c>
    </row>
    <row r="510" spans="1:20" x14ac:dyDescent="0.2">
      <c r="A510" s="4">
        <v>509</v>
      </c>
      <c r="B510" s="4" t="s">
        <v>24</v>
      </c>
      <c r="C510" s="9">
        <v>8.5399189999999994</v>
      </c>
      <c r="D510" s="9">
        <v>10.250994</v>
      </c>
      <c r="E510" s="9">
        <f t="shared" si="56"/>
        <v>1.200361970646326</v>
      </c>
      <c r="F510" s="4">
        <f>_xlfn.RANK.EQ(E510,$E$2:$E$1001,1)+COUNTIF($E$2:E510,E510)-1</f>
        <v>798</v>
      </c>
      <c r="G510" s="4" t="str">
        <f>IF(F510&lt;=Summary!$B$2,"Front","Back")</f>
        <v>Back</v>
      </c>
      <c r="H510" s="4">
        <v>891</v>
      </c>
      <c r="I510" s="4" t="str">
        <f>IF(H510&lt;=Summary!$B$2,"Front","Back")</f>
        <v>Back</v>
      </c>
      <c r="J510" s="9">
        <f t="shared" si="57"/>
        <v>0</v>
      </c>
      <c r="K510" s="9">
        <f t="shared" si="58"/>
        <v>10.250994</v>
      </c>
      <c r="L510" s="9">
        <f t="shared" si="59"/>
        <v>0</v>
      </c>
      <c r="M510" s="9">
        <f t="shared" si="60"/>
        <v>10.250994</v>
      </c>
      <c r="N510" s="9">
        <v>8.390568</v>
      </c>
      <c r="O510" s="9">
        <v>10.400345</v>
      </c>
      <c r="P510" s="9">
        <f t="shared" si="61"/>
        <v>1.2395281225299646</v>
      </c>
      <c r="Q510" s="4">
        <f>_xlfn.RANK.EQ(P510,$P$2:$P$1001,1)+COUNTIF($P$2:P510,P510)-1</f>
        <v>846</v>
      </c>
      <c r="R510" s="4" t="str">
        <f>IF(Q510&lt;=Summary!$B$20,"Front","Back")</f>
        <v>Back</v>
      </c>
      <c r="S510" s="9">
        <f t="shared" si="62"/>
        <v>0</v>
      </c>
      <c r="T510" s="9">
        <f t="shared" si="63"/>
        <v>10.400345</v>
      </c>
    </row>
    <row r="511" spans="1:20" x14ac:dyDescent="0.2">
      <c r="A511" s="4">
        <v>510</v>
      </c>
      <c r="B511" s="4" t="s">
        <v>24</v>
      </c>
      <c r="C511" s="9">
        <v>8.9522630000000003</v>
      </c>
      <c r="D511" s="9">
        <v>10.025689</v>
      </c>
      <c r="E511" s="9">
        <f t="shared" si="56"/>
        <v>1.1199055479044795</v>
      </c>
      <c r="F511" s="4">
        <f>_xlfn.RANK.EQ(E511,$E$2:$E$1001,1)+COUNTIF($E$2:E511,E511)-1</f>
        <v>669</v>
      </c>
      <c r="G511" s="4" t="str">
        <f>IF(F511&lt;=Summary!$B$2,"Front","Back")</f>
        <v>Back</v>
      </c>
      <c r="H511" s="4">
        <v>781</v>
      </c>
      <c r="I511" s="4" t="str">
        <f>IF(H511&lt;=Summary!$B$2,"Front","Back")</f>
        <v>Back</v>
      </c>
      <c r="J511" s="9">
        <f t="shared" si="57"/>
        <v>0</v>
      </c>
      <c r="K511" s="9">
        <f t="shared" si="58"/>
        <v>10.025689</v>
      </c>
      <c r="L511" s="9">
        <f t="shared" si="59"/>
        <v>0</v>
      </c>
      <c r="M511" s="9">
        <f t="shared" si="60"/>
        <v>10.025689</v>
      </c>
      <c r="N511" s="9">
        <v>8.8029119999999992</v>
      </c>
      <c r="O511" s="9">
        <v>10.175039999999999</v>
      </c>
      <c r="P511" s="9">
        <f t="shared" si="61"/>
        <v>1.155872056882995</v>
      </c>
      <c r="Q511" s="4">
        <f>_xlfn.RANK.EQ(P511,$P$2:$P$1001,1)+COUNTIF($P$2:P511,P511)-1</f>
        <v>725</v>
      </c>
      <c r="R511" s="4" t="str">
        <f>IF(Q511&lt;=Summary!$B$20,"Front","Back")</f>
        <v>Back</v>
      </c>
      <c r="S511" s="9">
        <f t="shared" si="62"/>
        <v>0</v>
      </c>
      <c r="T511" s="9">
        <f t="shared" si="63"/>
        <v>10.175039999999999</v>
      </c>
    </row>
    <row r="512" spans="1:20" x14ac:dyDescent="0.2">
      <c r="A512" s="4">
        <v>511</v>
      </c>
      <c r="B512" s="4" t="s">
        <v>24</v>
      </c>
      <c r="C512" s="9">
        <v>9.4848850000000002</v>
      </c>
      <c r="D512" s="9">
        <v>11.168085</v>
      </c>
      <c r="E512" s="9">
        <f t="shared" si="56"/>
        <v>1.1774612976330234</v>
      </c>
      <c r="F512" s="4">
        <f>_xlfn.RANK.EQ(E512,$E$2:$E$1001,1)+COUNTIF($E$2:E512,E512)-1</f>
        <v>758</v>
      </c>
      <c r="G512" s="4" t="str">
        <f>IF(F512&lt;=Summary!$B$2,"Front","Back")</f>
        <v>Back</v>
      </c>
      <c r="H512" s="4">
        <v>545</v>
      </c>
      <c r="I512" s="4" t="str">
        <f>IF(H512&lt;=Summary!$B$2,"Front","Back")</f>
        <v>Back</v>
      </c>
      <c r="J512" s="9">
        <f t="shared" si="57"/>
        <v>0</v>
      </c>
      <c r="K512" s="9">
        <f t="shared" si="58"/>
        <v>11.168085</v>
      </c>
      <c r="L512" s="9">
        <f t="shared" si="59"/>
        <v>0</v>
      </c>
      <c r="M512" s="9">
        <f t="shared" si="60"/>
        <v>11.168085</v>
      </c>
      <c r="N512" s="9">
        <v>9.3355340000000009</v>
      </c>
      <c r="O512" s="9">
        <v>11.317436000000001</v>
      </c>
      <c r="P512" s="9">
        <f t="shared" si="61"/>
        <v>1.2122965863548887</v>
      </c>
      <c r="Q512" s="4">
        <f>_xlfn.RANK.EQ(P512,$P$2:$P$1001,1)+COUNTIF($P$2:P512,P512)-1</f>
        <v>804</v>
      </c>
      <c r="R512" s="4" t="str">
        <f>IF(Q512&lt;=Summary!$B$20,"Front","Back")</f>
        <v>Back</v>
      </c>
      <c r="S512" s="9">
        <f t="shared" si="62"/>
        <v>0</v>
      </c>
      <c r="T512" s="9">
        <f t="shared" si="63"/>
        <v>11.317436000000001</v>
      </c>
    </row>
    <row r="513" spans="1:20" x14ac:dyDescent="0.2">
      <c r="A513" s="4">
        <v>512</v>
      </c>
      <c r="B513" s="4" t="s">
        <v>24</v>
      </c>
      <c r="C513" s="9">
        <v>12.044089</v>
      </c>
      <c r="D513" s="9">
        <v>11.076578</v>
      </c>
      <c r="E513" s="9">
        <f t="shared" si="56"/>
        <v>0.91966922529383499</v>
      </c>
      <c r="F513" s="4">
        <f>_xlfn.RANK.EQ(E513,$E$2:$E$1001,1)+COUNTIF($E$2:E513,E513)-1</f>
        <v>344</v>
      </c>
      <c r="G513" s="4" t="str">
        <f>IF(F513&lt;=Summary!$B$2,"Front","Back")</f>
        <v>Front</v>
      </c>
      <c r="H513" s="4">
        <v>896</v>
      </c>
      <c r="I513" s="4" t="str">
        <f>IF(H513&lt;=Summary!$B$2,"Front","Back")</f>
        <v>Back</v>
      </c>
      <c r="J513" s="9">
        <f t="shared" si="57"/>
        <v>12.044089</v>
      </c>
      <c r="K513" s="9">
        <f t="shared" si="58"/>
        <v>0</v>
      </c>
      <c r="L513" s="9">
        <f t="shared" si="59"/>
        <v>0</v>
      </c>
      <c r="M513" s="9">
        <f t="shared" si="60"/>
        <v>11.076578</v>
      </c>
      <c r="N513" s="9">
        <v>11.894738</v>
      </c>
      <c r="O513" s="9">
        <v>11.225929000000001</v>
      </c>
      <c r="P513" s="9">
        <f t="shared" si="61"/>
        <v>0.9437727001637195</v>
      </c>
      <c r="Q513" s="4">
        <f>_xlfn.RANK.EQ(P513,$P$2:$P$1001,1)+COUNTIF($P$2:P513,P513)-1</f>
        <v>387</v>
      </c>
      <c r="R513" s="4" t="str">
        <f>IF(Q513&lt;=Summary!$B$20,"Front","Back")</f>
        <v>Front</v>
      </c>
      <c r="S513" s="9">
        <f t="shared" si="62"/>
        <v>11.894738</v>
      </c>
      <c r="T513" s="9">
        <f t="shared" si="63"/>
        <v>0</v>
      </c>
    </row>
    <row r="514" spans="1:20" x14ac:dyDescent="0.2">
      <c r="A514" s="4">
        <v>513</v>
      </c>
      <c r="B514" s="4" t="s">
        <v>24</v>
      </c>
      <c r="C514" s="9">
        <v>9.3432689999999994</v>
      </c>
      <c r="D514" s="9">
        <v>10.608917999999999</v>
      </c>
      <c r="E514" s="9">
        <f t="shared" si="56"/>
        <v>1.1354610468777042</v>
      </c>
      <c r="F514" s="4">
        <f>_xlfn.RANK.EQ(E514,$E$2:$E$1001,1)+COUNTIF($E$2:E514,E514)-1</f>
        <v>699</v>
      </c>
      <c r="G514" s="4" t="str">
        <f>IF(F514&lt;=Summary!$B$2,"Front","Back")</f>
        <v>Back</v>
      </c>
      <c r="H514" s="4">
        <v>65</v>
      </c>
      <c r="I514" s="4" t="str">
        <f>IF(H514&lt;=Summary!$B$2,"Front","Back")</f>
        <v>Front</v>
      </c>
      <c r="J514" s="9">
        <f t="shared" si="57"/>
        <v>0</v>
      </c>
      <c r="K514" s="9">
        <f t="shared" si="58"/>
        <v>10.608917999999999</v>
      </c>
      <c r="L514" s="9">
        <f t="shared" si="59"/>
        <v>9.3432689999999994</v>
      </c>
      <c r="M514" s="9">
        <f t="shared" si="60"/>
        <v>0</v>
      </c>
      <c r="N514" s="9">
        <v>9.193918</v>
      </c>
      <c r="O514" s="9">
        <v>10.758269</v>
      </c>
      <c r="P514" s="9">
        <f t="shared" si="61"/>
        <v>1.1701506365403738</v>
      </c>
      <c r="Q514" s="4">
        <f>_xlfn.RANK.EQ(P514,$P$2:$P$1001,1)+COUNTIF($P$2:P514,P514)-1</f>
        <v>745</v>
      </c>
      <c r="R514" s="4" t="str">
        <f>IF(Q514&lt;=Summary!$B$20,"Front","Back")</f>
        <v>Back</v>
      </c>
      <c r="S514" s="9">
        <f t="shared" si="62"/>
        <v>0</v>
      </c>
      <c r="T514" s="9">
        <f t="shared" si="63"/>
        <v>10.758269</v>
      </c>
    </row>
    <row r="515" spans="1:20" x14ac:dyDescent="0.2">
      <c r="A515" s="4">
        <v>514</v>
      </c>
      <c r="B515" s="4" t="s">
        <v>24</v>
      </c>
      <c r="C515" s="9">
        <v>9.8286040000000003</v>
      </c>
      <c r="D515" s="9">
        <v>10.723751999999999</v>
      </c>
      <c r="E515" s="9">
        <f t="shared" ref="E515:E578" si="64">D515/C515</f>
        <v>1.0910758028301881</v>
      </c>
      <c r="F515" s="4">
        <f>_xlfn.RANK.EQ(E515,$E$2:$E$1001,1)+COUNTIF($E$2:E515,E515)-1</f>
        <v>636</v>
      </c>
      <c r="G515" s="4" t="str">
        <f>IF(F515&lt;=Summary!$B$2,"Front","Back")</f>
        <v>Back</v>
      </c>
      <c r="H515" s="4">
        <v>716</v>
      </c>
      <c r="I515" s="4" t="str">
        <f>IF(H515&lt;=Summary!$B$2,"Front","Back")</f>
        <v>Back</v>
      </c>
      <c r="J515" s="9">
        <f t="shared" ref="J515:J578" si="65">IF(G515="Front",C515,0)</f>
        <v>0</v>
      </c>
      <c r="K515" s="9">
        <f t="shared" ref="K515:K578" si="66">IF(G515="Back",D515,0)</f>
        <v>10.723751999999999</v>
      </c>
      <c r="L515" s="9">
        <f t="shared" ref="L515:L578" si="67">IF(I515="Front",C515,0)</f>
        <v>0</v>
      </c>
      <c r="M515" s="9">
        <f t="shared" ref="M515:M578" si="68">IF(I515="Back",D515,0)</f>
        <v>10.723751999999999</v>
      </c>
      <c r="N515" s="9">
        <v>9.6792529999999992</v>
      </c>
      <c r="O515" s="9">
        <v>10.873103</v>
      </c>
      <c r="P515" s="9">
        <f t="shared" ref="P515:P578" si="69">O515/N515</f>
        <v>1.1233411297338753</v>
      </c>
      <c r="Q515" s="4">
        <f>_xlfn.RANK.EQ(P515,$P$2:$P$1001,1)+COUNTIF($P$2:P515,P515)-1</f>
        <v>685</v>
      </c>
      <c r="R515" s="4" t="str">
        <f>IF(Q515&lt;=Summary!$B$20,"Front","Back")</f>
        <v>Back</v>
      </c>
      <c r="S515" s="9">
        <f t="shared" ref="S515:S578" si="70">IF(R515="Front",N515,0)</f>
        <v>0</v>
      </c>
      <c r="T515" s="9">
        <f t="shared" ref="T515:T578" si="71">IF(R515="Back",O515,0)</f>
        <v>10.873103</v>
      </c>
    </row>
    <row r="516" spans="1:20" x14ac:dyDescent="0.2">
      <c r="A516" s="4">
        <v>515</v>
      </c>
      <c r="B516" s="4" t="s">
        <v>24</v>
      </c>
      <c r="C516" s="9">
        <v>11.48194</v>
      </c>
      <c r="D516" s="9">
        <v>9.3496419999999993</v>
      </c>
      <c r="E516" s="9">
        <f t="shared" si="64"/>
        <v>0.81429113895387017</v>
      </c>
      <c r="F516" s="4">
        <f>_xlfn.RANK.EQ(E516,$E$2:$E$1001,1)+COUNTIF($E$2:E516,E516)-1</f>
        <v>168</v>
      </c>
      <c r="G516" s="4" t="str">
        <f>IF(F516&lt;=Summary!$B$2,"Front","Back")</f>
        <v>Front</v>
      </c>
      <c r="H516" s="4">
        <v>374</v>
      </c>
      <c r="I516" s="4" t="str">
        <f>IF(H516&lt;=Summary!$B$2,"Front","Back")</f>
        <v>Front</v>
      </c>
      <c r="J516" s="9">
        <f t="shared" si="65"/>
        <v>11.48194</v>
      </c>
      <c r="K516" s="9">
        <f t="shared" si="66"/>
        <v>0</v>
      </c>
      <c r="L516" s="9">
        <f t="shared" si="67"/>
        <v>11.48194</v>
      </c>
      <c r="M516" s="9">
        <f t="shared" si="68"/>
        <v>0</v>
      </c>
      <c r="N516" s="9">
        <v>11.332589</v>
      </c>
      <c r="O516" s="9">
        <v>9.4989930000000005</v>
      </c>
      <c r="P516" s="9">
        <f t="shared" si="69"/>
        <v>0.83820149129206045</v>
      </c>
      <c r="Q516" s="4">
        <f>_xlfn.RANK.EQ(P516,$P$2:$P$1001,1)+COUNTIF($P$2:P516,P516)-1</f>
        <v>191</v>
      </c>
      <c r="R516" s="4" t="str">
        <f>IF(Q516&lt;=Summary!$B$20,"Front","Back")</f>
        <v>Front</v>
      </c>
      <c r="S516" s="9">
        <f t="shared" si="70"/>
        <v>11.332589</v>
      </c>
      <c r="T516" s="9">
        <f t="shared" si="71"/>
        <v>0</v>
      </c>
    </row>
    <row r="517" spans="1:20" x14ac:dyDescent="0.2">
      <c r="A517" s="4">
        <v>516</v>
      </c>
      <c r="B517" s="4" t="s">
        <v>24</v>
      </c>
      <c r="C517" s="9">
        <v>9.3166720000000005</v>
      </c>
      <c r="D517" s="9">
        <v>10.458055999999999</v>
      </c>
      <c r="E517" s="9">
        <f t="shared" si="64"/>
        <v>1.1225098404237048</v>
      </c>
      <c r="F517" s="4">
        <f>_xlfn.RANK.EQ(E517,$E$2:$E$1001,1)+COUNTIF($E$2:E517,E517)-1</f>
        <v>672</v>
      </c>
      <c r="G517" s="4" t="str">
        <f>IF(F517&lt;=Summary!$B$2,"Front","Back")</f>
        <v>Back</v>
      </c>
      <c r="H517" s="4">
        <v>858</v>
      </c>
      <c r="I517" s="4" t="str">
        <f>IF(H517&lt;=Summary!$B$2,"Front","Back")</f>
        <v>Back</v>
      </c>
      <c r="J517" s="9">
        <f t="shared" si="65"/>
        <v>0</v>
      </c>
      <c r="K517" s="9">
        <f t="shared" si="66"/>
        <v>10.458055999999999</v>
      </c>
      <c r="L517" s="9">
        <f t="shared" si="67"/>
        <v>0</v>
      </c>
      <c r="M517" s="9">
        <f t="shared" si="68"/>
        <v>10.458055999999999</v>
      </c>
      <c r="N517" s="9">
        <v>9.1673209999999994</v>
      </c>
      <c r="O517" s="9">
        <v>10.607407</v>
      </c>
      <c r="P517" s="9">
        <f t="shared" si="69"/>
        <v>1.157089077605115</v>
      </c>
      <c r="Q517" s="4">
        <f>_xlfn.RANK.EQ(P517,$P$2:$P$1001,1)+COUNTIF($P$2:P517,P517)-1</f>
        <v>727</v>
      </c>
      <c r="R517" s="4" t="str">
        <f>IF(Q517&lt;=Summary!$B$20,"Front","Back")</f>
        <v>Back</v>
      </c>
      <c r="S517" s="9">
        <f t="shared" si="70"/>
        <v>0</v>
      </c>
      <c r="T517" s="9">
        <f t="shared" si="71"/>
        <v>10.607407</v>
      </c>
    </row>
    <row r="518" spans="1:20" x14ac:dyDescent="0.2">
      <c r="A518" s="4">
        <v>517</v>
      </c>
      <c r="B518" s="4" t="s">
        <v>24</v>
      </c>
      <c r="C518" s="9">
        <v>8.8522510000000008</v>
      </c>
      <c r="D518" s="9">
        <v>9.2910920000000008</v>
      </c>
      <c r="E518" s="9">
        <f t="shared" si="64"/>
        <v>1.0495739445255223</v>
      </c>
      <c r="F518" s="4">
        <f>_xlfn.RANK.EQ(E518,$E$2:$E$1001,1)+COUNTIF($E$2:E518,E518)-1</f>
        <v>577</v>
      </c>
      <c r="G518" s="4" t="str">
        <f>IF(F518&lt;=Summary!$B$2,"Front","Back")</f>
        <v>Back</v>
      </c>
      <c r="H518" s="4">
        <v>773</v>
      </c>
      <c r="I518" s="4" t="str">
        <f>IF(H518&lt;=Summary!$B$2,"Front","Back")</f>
        <v>Back</v>
      </c>
      <c r="J518" s="9">
        <f t="shared" si="65"/>
        <v>0</v>
      </c>
      <c r="K518" s="9">
        <f t="shared" si="66"/>
        <v>9.2910920000000008</v>
      </c>
      <c r="L518" s="9">
        <f t="shared" si="67"/>
        <v>0</v>
      </c>
      <c r="M518" s="9">
        <f t="shared" si="68"/>
        <v>9.2910920000000008</v>
      </c>
      <c r="N518" s="9">
        <v>8.7028999999999996</v>
      </c>
      <c r="O518" s="9">
        <v>9.4404430000000001</v>
      </c>
      <c r="P518" s="9">
        <f t="shared" si="69"/>
        <v>1.084746808535086</v>
      </c>
      <c r="Q518" s="4">
        <f>_xlfn.RANK.EQ(P518,$P$2:$P$1001,1)+COUNTIF($P$2:P518,P518)-1</f>
        <v>641</v>
      </c>
      <c r="R518" s="4" t="str">
        <f>IF(Q518&lt;=Summary!$B$20,"Front","Back")</f>
        <v>Back</v>
      </c>
      <c r="S518" s="9">
        <f t="shared" si="70"/>
        <v>0</v>
      </c>
      <c r="T518" s="9">
        <f t="shared" si="71"/>
        <v>9.4404430000000001</v>
      </c>
    </row>
    <row r="519" spans="1:20" x14ac:dyDescent="0.2">
      <c r="A519" s="4">
        <v>518</v>
      </c>
      <c r="B519" s="4" t="s">
        <v>24</v>
      </c>
      <c r="C519" s="9">
        <v>13.870151999999999</v>
      </c>
      <c r="D519" s="9">
        <v>9.4745790000000003</v>
      </c>
      <c r="E519" s="9">
        <f t="shared" si="64"/>
        <v>0.68309121630390213</v>
      </c>
      <c r="F519" s="4">
        <f>_xlfn.RANK.EQ(E519,$E$2:$E$1001,1)+COUNTIF($E$2:E519,E519)-1</f>
        <v>48</v>
      </c>
      <c r="G519" s="4" t="str">
        <f>IF(F519&lt;=Summary!$B$2,"Front","Back")</f>
        <v>Front</v>
      </c>
      <c r="H519" s="4">
        <v>973</v>
      </c>
      <c r="I519" s="4" t="str">
        <f>IF(H519&lt;=Summary!$B$2,"Front","Back")</f>
        <v>Back</v>
      </c>
      <c r="J519" s="9">
        <f t="shared" si="65"/>
        <v>13.870151999999999</v>
      </c>
      <c r="K519" s="9">
        <f t="shared" si="66"/>
        <v>0</v>
      </c>
      <c r="L519" s="9">
        <f t="shared" si="67"/>
        <v>0</v>
      </c>
      <c r="M519" s="9">
        <f t="shared" si="68"/>
        <v>9.4745790000000003</v>
      </c>
      <c r="N519" s="9">
        <v>13.720801</v>
      </c>
      <c r="O519" s="9">
        <v>9.6239299999999997</v>
      </c>
      <c r="P519" s="9">
        <f t="shared" si="69"/>
        <v>0.70141167414351391</v>
      </c>
      <c r="Q519" s="4">
        <f>_xlfn.RANK.EQ(P519,$P$2:$P$1001,1)+COUNTIF($P$2:P519,P519)-1</f>
        <v>58</v>
      </c>
      <c r="R519" s="4" t="str">
        <f>IF(Q519&lt;=Summary!$B$20,"Front","Back")</f>
        <v>Front</v>
      </c>
      <c r="S519" s="9">
        <f t="shared" si="70"/>
        <v>13.720801</v>
      </c>
      <c r="T519" s="9">
        <f t="shared" si="71"/>
        <v>0</v>
      </c>
    </row>
    <row r="520" spans="1:20" x14ac:dyDescent="0.2">
      <c r="A520" s="4">
        <v>519</v>
      </c>
      <c r="B520" s="4" t="s">
        <v>24</v>
      </c>
      <c r="C520" s="9">
        <v>8.6669009999999993</v>
      </c>
      <c r="D520" s="9">
        <v>11.189686</v>
      </c>
      <c r="E520" s="9">
        <f t="shared" si="64"/>
        <v>1.291082706494513</v>
      </c>
      <c r="F520" s="4">
        <f>_xlfn.RANK.EQ(E520,$E$2:$E$1001,1)+COUNTIF($E$2:E520,E520)-1</f>
        <v>877</v>
      </c>
      <c r="G520" s="4" t="str">
        <f>IF(F520&lt;=Summary!$B$2,"Front","Back")</f>
        <v>Back</v>
      </c>
      <c r="H520" s="4">
        <v>810</v>
      </c>
      <c r="I520" s="4" t="str">
        <f>IF(H520&lt;=Summary!$B$2,"Front","Back")</f>
        <v>Back</v>
      </c>
      <c r="J520" s="9">
        <f t="shared" si="65"/>
        <v>0</v>
      </c>
      <c r="K520" s="9">
        <f t="shared" si="66"/>
        <v>11.189686</v>
      </c>
      <c r="L520" s="9">
        <f t="shared" si="67"/>
        <v>0</v>
      </c>
      <c r="M520" s="9">
        <f t="shared" si="68"/>
        <v>11.189686</v>
      </c>
      <c r="N520" s="9">
        <v>8.51755</v>
      </c>
      <c r="O520" s="9">
        <v>11.339036999999999</v>
      </c>
      <c r="P520" s="9">
        <f t="shared" si="69"/>
        <v>1.331255701463449</v>
      </c>
      <c r="Q520" s="4">
        <f>_xlfn.RANK.EQ(P520,$P$2:$P$1001,1)+COUNTIF($P$2:P520,P520)-1</f>
        <v>914</v>
      </c>
      <c r="R520" s="4" t="str">
        <f>IF(Q520&lt;=Summary!$B$20,"Front","Back")</f>
        <v>Back</v>
      </c>
      <c r="S520" s="9">
        <f t="shared" si="70"/>
        <v>0</v>
      </c>
      <c r="T520" s="9">
        <f t="shared" si="71"/>
        <v>11.339036999999999</v>
      </c>
    </row>
    <row r="521" spans="1:20" x14ac:dyDescent="0.2">
      <c r="A521" s="4">
        <v>520</v>
      </c>
      <c r="B521" s="4" t="s">
        <v>24</v>
      </c>
      <c r="C521" s="9">
        <v>9.7119689999999999</v>
      </c>
      <c r="D521" s="9">
        <v>14.014156</v>
      </c>
      <c r="E521" s="9">
        <f t="shared" si="64"/>
        <v>1.4429778348757085</v>
      </c>
      <c r="F521" s="4">
        <f>_xlfn.RANK.EQ(E521,$E$2:$E$1001,1)+COUNTIF($E$2:E521,E521)-1</f>
        <v>940</v>
      </c>
      <c r="G521" s="4" t="str">
        <f>IF(F521&lt;=Summary!$B$2,"Front","Back")</f>
        <v>Back</v>
      </c>
      <c r="H521" s="4">
        <v>947</v>
      </c>
      <c r="I521" s="4" t="str">
        <f>IF(H521&lt;=Summary!$B$2,"Front","Back")</f>
        <v>Back</v>
      </c>
      <c r="J521" s="9">
        <f t="shared" si="65"/>
        <v>0</v>
      </c>
      <c r="K521" s="9">
        <f t="shared" si="66"/>
        <v>14.014156</v>
      </c>
      <c r="L521" s="9">
        <f t="shared" si="67"/>
        <v>0</v>
      </c>
      <c r="M521" s="9">
        <f t="shared" si="68"/>
        <v>14.014156</v>
      </c>
      <c r="N521" s="9">
        <v>9.5626180000000005</v>
      </c>
      <c r="O521" s="9">
        <v>14.163506999999999</v>
      </c>
      <c r="P521" s="9">
        <f t="shared" si="69"/>
        <v>1.4811327818386135</v>
      </c>
      <c r="Q521" s="4">
        <f>_xlfn.RANK.EQ(P521,$P$2:$P$1001,1)+COUNTIF($P$2:P521,P521)-1</f>
        <v>957</v>
      </c>
      <c r="R521" s="4" t="str">
        <f>IF(Q521&lt;=Summary!$B$20,"Front","Back")</f>
        <v>Back</v>
      </c>
      <c r="S521" s="9">
        <f t="shared" si="70"/>
        <v>0</v>
      </c>
      <c r="T521" s="9">
        <f t="shared" si="71"/>
        <v>14.163506999999999</v>
      </c>
    </row>
    <row r="522" spans="1:20" x14ac:dyDescent="0.2">
      <c r="A522" s="4">
        <v>521</v>
      </c>
      <c r="B522" s="4" t="s">
        <v>24</v>
      </c>
      <c r="C522" s="9">
        <v>10.015665</v>
      </c>
      <c r="D522" s="9">
        <v>7.8577120000000003</v>
      </c>
      <c r="E522" s="9">
        <f t="shared" si="64"/>
        <v>0.78454221462079654</v>
      </c>
      <c r="F522" s="4">
        <f>_xlfn.RANK.EQ(E522,$E$2:$E$1001,1)+COUNTIF($E$2:E522,E522)-1</f>
        <v>130</v>
      </c>
      <c r="G522" s="4" t="str">
        <f>IF(F522&lt;=Summary!$B$2,"Front","Back")</f>
        <v>Front</v>
      </c>
      <c r="H522" s="4">
        <v>519</v>
      </c>
      <c r="I522" s="4" t="str">
        <f>IF(H522&lt;=Summary!$B$2,"Front","Back")</f>
        <v>Back</v>
      </c>
      <c r="J522" s="9">
        <f t="shared" si="65"/>
        <v>10.015665</v>
      </c>
      <c r="K522" s="9">
        <f t="shared" si="66"/>
        <v>0</v>
      </c>
      <c r="L522" s="9">
        <f t="shared" si="67"/>
        <v>0</v>
      </c>
      <c r="M522" s="9">
        <f t="shared" si="68"/>
        <v>7.8577120000000003</v>
      </c>
      <c r="N522" s="9">
        <v>9.8663139999999991</v>
      </c>
      <c r="O522" s="9">
        <v>8.0070630000000005</v>
      </c>
      <c r="P522" s="9">
        <f t="shared" si="69"/>
        <v>0.81155566303687487</v>
      </c>
      <c r="Q522" s="4">
        <f>_xlfn.RANK.EQ(P522,$P$2:$P$1001,1)+COUNTIF($P$2:P522,P522)-1</f>
        <v>158</v>
      </c>
      <c r="R522" s="4" t="str">
        <f>IF(Q522&lt;=Summary!$B$20,"Front","Back")</f>
        <v>Front</v>
      </c>
      <c r="S522" s="9">
        <f t="shared" si="70"/>
        <v>9.8663139999999991</v>
      </c>
      <c r="T522" s="9">
        <f t="shared" si="71"/>
        <v>0</v>
      </c>
    </row>
    <row r="523" spans="1:20" x14ac:dyDescent="0.2">
      <c r="A523" s="4">
        <v>522</v>
      </c>
      <c r="B523" s="4" t="s">
        <v>24</v>
      </c>
      <c r="C523" s="9">
        <v>9.4277440000000006</v>
      </c>
      <c r="D523" s="9">
        <v>8.8749300000000009</v>
      </c>
      <c r="E523" s="9">
        <f t="shared" si="64"/>
        <v>0.94136306628605959</v>
      </c>
      <c r="F523" s="4">
        <f>_xlfn.RANK.EQ(E523,$E$2:$E$1001,1)+COUNTIF($E$2:E523,E523)-1</f>
        <v>383</v>
      </c>
      <c r="G523" s="4" t="str">
        <f>IF(F523&lt;=Summary!$B$2,"Front","Back")</f>
        <v>Front</v>
      </c>
      <c r="H523" s="4">
        <v>836</v>
      </c>
      <c r="I523" s="4" t="str">
        <f>IF(H523&lt;=Summary!$B$2,"Front","Back")</f>
        <v>Back</v>
      </c>
      <c r="J523" s="9">
        <f t="shared" si="65"/>
        <v>9.4277440000000006</v>
      </c>
      <c r="K523" s="9">
        <f t="shared" si="66"/>
        <v>0</v>
      </c>
      <c r="L523" s="9">
        <f t="shared" si="67"/>
        <v>0</v>
      </c>
      <c r="M523" s="9">
        <f t="shared" si="68"/>
        <v>8.8749300000000009</v>
      </c>
      <c r="N523" s="9">
        <v>9.2783929999999994</v>
      </c>
      <c r="O523" s="9">
        <v>9.0242810000000002</v>
      </c>
      <c r="P523" s="9">
        <f t="shared" si="69"/>
        <v>0.97261249873765865</v>
      </c>
      <c r="Q523" s="4">
        <f>_xlfn.RANK.EQ(P523,$P$2:$P$1001,1)+COUNTIF($P$2:P523,P523)-1</f>
        <v>439</v>
      </c>
      <c r="R523" s="4" t="str">
        <f>IF(Q523&lt;=Summary!$B$20,"Front","Back")</f>
        <v>Front</v>
      </c>
      <c r="S523" s="9">
        <f t="shared" si="70"/>
        <v>9.2783929999999994</v>
      </c>
      <c r="T523" s="9">
        <f t="shared" si="71"/>
        <v>0</v>
      </c>
    </row>
    <row r="524" spans="1:20" x14ac:dyDescent="0.2">
      <c r="A524" s="4">
        <v>523</v>
      </c>
      <c r="B524" s="4" t="s">
        <v>24</v>
      </c>
      <c r="C524" s="9">
        <v>10.709657</v>
      </c>
      <c r="D524" s="9">
        <v>10.327161</v>
      </c>
      <c r="E524" s="9">
        <f t="shared" si="64"/>
        <v>0.9642849439529203</v>
      </c>
      <c r="F524" s="4">
        <f>_xlfn.RANK.EQ(E524,$E$2:$E$1001,1)+COUNTIF($E$2:E524,E524)-1</f>
        <v>433</v>
      </c>
      <c r="G524" s="4" t="str">
        <f>IF(F524&lt;=Summary!$B$2,"Front","Back")</f>
        <v>Front</v>
      </c>
      <c r="H524" s="4">
        <v>220</v>
      </c>
      <c r="I524" s="4" t="str">
        <f>IF(H524&lt;=Summary!$B$2,"Front","Back")</f>
        <v>Front</v>
      </c>
      <c r="J524" s="9">
        <f t="shared" si="65"/>
        <v>10.709657</v>
      </c>
      <c r="K524" s="9">
        <f t="shared" si="66"/>
        <v>0</v>
      </c>
      <c r="L524" s="9">
        <f t="shared" si="67"/>
        <v>10.709657</v>
      </c>
      <c r="M524" s="9">
        <f t="shared" si="68"/>
        <v>0</v>
      </c>
      <c r="N524" s="9">
        <v>10.560306000000001</v>
      </c>
      <c r="O524" s="9">
        <v>10.476512</v>
      </c>
      <c r="P524" s="9">
        <f t="shared" si="69"/>
        <v>0.99206519205030597</v>
      </c>
      <c r="Q524" s="4">
        <f>_xlfn.RANK.EQ(P524,$P$2:$P$1001,1)+COUNTIF($P$2:P524,P524)-1</f>
        <v>476</v>
      </c>
      <c r="R524" s="4" t="str">
        <f>IF(Q524&lt;=Summary!$B$20,"Front","Back")</f>
        <v>Front</v>
      </c>
      <c r="S524" s="9">
        <f t="shared" si="70"/>
        <v>10.560306000000001</v>
      </c>
      <c r="T524" s="9">
        <f t="shared" si="71"/>
        <v>0</v>
      </c>
    </row>
    <row r="525" spans="1:20" x14ac:dyDescent="0.2">
      <c r="A525" s="4">
        <v>524</v>
      </c>
      <c r="B525" s="4" t="s">
        <v>24</v>
      </c>
      <c r="C525" s="9">
        <v>8.1831219999999991</v>
      </c>
      <c r="D525" s="9">
        <v>10.746102</v>
      </c>
      <c r="E525" s="9">
        <f t="shared" si="64"/>
        <v>1.3132032004411032</v>
      </c>
      <c r="F525" s="4">
        <f>_xlfn.RANK.EQ(E525,$E$2:$E$1001,1)+COUNTIF($E$2:E525,E525)-1</f>
        <v>887</v>
      </c>
      <c r="G525" s="4" t="str">
        <f>IF(F525&lt;=Summary!$B$2,"Front","Back")</f>
        <v>Back</v>
      </c>
      <c r="H525" s="4">
        <v>42</v>
      </c>
      <c r="I525" s="4" t="str">
        <f>IF(H525&lt;=Summary!$B$2,"Front","Back")</f>
        <v>Front</v>
      </c>
      <c r="J525" s="9">
        <f t="shared" si="65"/>
        <v>0</v>
      </c>
      <c r="K525" s="9">
        <f t="shared" si="66"/>
        <v>10.746102</v>
      </c>
      <c r="L525" s="9">
        <f t="shared" si="67"/>
        <v>8.1831219999999991</v>
      </c>
      <c r="M525" s="9">
        <f t="shared" si="68"/>
        <v>0</v>
      </c>
      <c r="N525" s="9">
        <v>8.0337709999999998</v>
      </c>
      <c r="O525" s="9">
        <v>10.895453</v>
      </c>
      <c r="P525" s="9">
        <f t="shared" si="69"/>
        <v>1.3562065684969113</v>
      </c>
      <c r="Q525" s="4">
        <f>_xlfn.RANK.EQ(P525,$P$2:$P$1001,1)+COUNTIF($P$2:P525,P525)-1</f>
        <v>924</v>
      </c>
      <c r="R525" s="4" t="str">
        <f>IF(Q525&lt;=Summary!$B$20,"Front","Back")</f>
        <v>Back</v>
      </c>
      <c r="S525" s="9">
        <f t="shared" si="70"/>
        <v>0</v>
      </c>
      <c r="T525" s="9">
        <f t="shared" si="71"/>
        <v>10.895453</v>
      </c>
    </row>
    <row r="526" spans="1:20" x14ac:dyDescent="0.2">
      <c r="A526" s="4">
        <v>525</v>
      </c>
      <c r="B526" s="4" t="s">
        <v>24</v>
      </c>
      <c r="C526" s="9">
        <v>6.6276640000000002</v>
      </c>
      <c r="D526" s="9">
        <v>12.051247999999999</v>
      </c>
      <c r="E526" s="9">
        <f t="shared" si="64"/>
        <v>1.8183251293366711</v>
      </c>
      <c r="F526" s="4">
        <f>_xlfn.RANK.EQ(E526,$E$2:$E$1001,1)+COUNTIF($E$2:E526,E526)-1</f>
        <v>994</v>
      </c>
      <c r="G526" s="4" t="str">
        <f>IF(F526&lt;=Summary!$B$2,"Front","Back")</f>
        <v>Back</v>
      </c>
      <c r="H526" s="4">
        <v>209</v>
      </c>
      <c r="I526" s="4" t="str">
        <f>IF(H526&lt;=Summary!$B$2,"Front","Back")</f>
        <v>Front</v>
      </c>
      <c r="J526" s="9">
        <f t="shared" si="65"/>
        <v>0</v>
      </c>
      <c r="K526" s="9">
        <f t="shared" si="66"/>
        <v>12.051247999999999</v>
      </c>
      <c r="L526" s="9">
        <f t="shared" si="67"/>
        <v>6.6276640000000002</v>
      </c>
      <c r="M526" s="9">
        <f t="shared" si="68"/>
        <v>0</v>
      </c>
      <c r="N526" s="9">
        <v>6.478313</v>
      </c>
      <c r="O526" s="9">
        <v>12.200599</v>
      </c>
      <c r="P526" s="9">
        <f t="shared" si="69"/>
        <v>1.8832987847299136</v>
      </c>
      <c r="Q526" s="4">
        <f>_xlfn.RANK.EQ(P526,$P$2:$P$1001,1)+COUNTIF($P$2:P526,P526)-1</f>
        <v>997</v>
      </c>
      <c r="R526" s="4" t="str">
        <f>IF(Q526&lt;=Summary!$B$20,"Front","Back")</f>
        <v>Back</v>
      </c>
      <c r="S526" s="9">
        <f t="shared" si="70"/>
        <v>0</v>
      </c>
      <c r="T526" s="9">
        <f t="shared" si="71"/>
        <v>12.200599</v>
      </c>
    </row>
    <row r="527" spans="1:20" x14ac:dyDescent="0.2">
      <c r="A527" s="4">
        <v>526</v>
      </c>
      <c r="B527" s="4" t="s">
        <v>24</v>
      </c>
      <c r="C527" s="9">
        <v>10.561367000000001</v>
      </c>
      <c r="D527" s="9">
        <v>6.4928590000000002</v>
      </c>
      <c r="E527" s="9">
        <f t="shared" si="64"/>
        <v>0.61477448894636455</v>
      </c>
      <c r="F527" s="4">
        <f>_xlfn.RANK.EQ(E527,$E$2:$E$1001,1)+COUNTIF($E$2:E527,E527)-1</f>
        <v>23</v>
      </c>
      <c r="G527" s="4" t="str">
        <f>IF(F527&lt;=Summary!$B$2,"Front","Back")</f>
        <v>Front</v>
      </c>
      <c r="H527" s="4">
        <v>414</v>
      </c>
      <c r="I527" s="4" t="str">
        <f>IF(H527&lt;=Summary!$B$2,"Front","Back")</f>
        <v>Front</v>
      </c>
      <c r="J527" s="9">
        <f t="shared" si="65"/>
        <v>10.561367000000001</v>
      </c>
      <c r="K527" s="9">
        <f t="shared" si="66"/>
        <v>0</v>
      </c>
      <c r="L527" s="9">
        <f t="shared" si="67"/>
        <v>10.561367000000001</v>
      </c>
      <c r="M527" s="9">
        <f t="shared" si="68"/>
        <v>0</v>
      </c>
      <c r="N527" s="9">
        <v>10.412015999999999</v>
      </c>
      <c r="O527" s="9">
        <v>6.6422100000000004</v>
      </c>
      <c r="P527" s="9">
        <f t="shared" si="69"/>
        <v>0.63793697589400566</v>
      </c>
      <c r="Q527" s="4">
        <f>_xlfn.RANK.EQ(P527,$P$2:$P$1001,1)+COUNTIF($P$2:P527,P527)-1</f>
        <v>24</v>
      </c>
      <c r="R527" s="4" t="str">
        <f>IF(Q527&lt;=Summary!$B$20,"Front","Back")</f>
        <v>Front</v>
      </c>
      <c r="S527" s="9">
        <f t="shared" si="70"/>
        <v>10.412015999999999</v>
      </c>
      <c r="T527" s="9">
        <f t="shared" si="71"/>
        <v>0</v>
      </c>
    </row>
    <row r="528" spans="1:20" x14ac:dyDescent="0.2">
      <c r="A528" s="4">
        <v>527</v>
      </c>
      <c r="B528" s="4" t="s">
        <v>24</v>
      </c>
      <c r="C528" s="9">
        <v>8.0708730000000006</v>
      </c>
      <c r="D528" s="9">
        <v>10.137188</v>
      </c>
      <c r="E528" s="9">
        <f t="shared" si="64"/>
        <v>1.2560212507370638</v>
      </c>
      <c r="F528" s="4">
        <f>_xlfn.RANK.EQ(E528,$E$2:$E$1001,1)+COUNTIF($E$2:E528,E528)-1</f>
        <v>847</v>
      </c>
      <c r="G528" s="4" t="str">
        <f>IF(F528&lt;=Summary!$B$2,"Front","Back")</f>
        <v>Back</v>
      </c>
      <c r="H528" s="4">
        <v>497</v>
      </c>
      <c r="I528" s="4" t="str">
        <f>IF(H528&lt;=Summary!$B$2,"Front","Back")</f>
        <v>Front</v>
      </c>
      <c r="J528" s="9">
        <f t="shared" si="65"/>
        <v>0</v>
      </c>
      <c r="K528" s="9">
        <f t="shared" si="66"/>
        <v>10.137188</v>
      </c>
      <c r="L528" s="9">
        <f t="shared" si="67"/>
        <v>8.0708730000000006</v>
      </c>
      <c r="M528" s="9">
        <f t="shared" si="68"/>
        <v>0</v>
      </c>
      <c r="N528" s="9">
        <v>7.9215220000000004</v>
      </c>
      <c r="O528" s="9">
        <v>10.286538999999999</v>
      </c>
      <c r="P528" s="9">
        <f t="shared" si="69"/>
        <v>1.2985558835789384</v>
      </c>
      <c r="Q528" s="4">
        <f>_xlfn.RANK.EQ(P528,$P$2:$P$1001,1)+COUNTIF($P$2:P528,P528)-1</f>
        <v>887</v>
      </c>
      <c r="R528" s="4" t="str">
        <f>IF(Q528&lt;=Summary!$B$20,"Front","Back")</f>
        <v>Back</v>
      </c>
      <c r="S528" s="9">
        <f t="shared" si="70"/>
        <v>0</v>
      </c>
      <c r="T528" s="9">
        <f t="shared" si="71"/>
        <v>10.286538999999999</v>
      </c>
    </row>
    <row r="529" spans="1:20" x14ac:dyDescent="0.2">
      <c r="A529" s="4">
        <v>528</v>
      </c>
      <c r="B529" s="4" t="s">
        <v>24</v>
      </c>
      <c r="C529" s="9">
        <v>10.529185</v>
      </c>
      <c r="D529" s="9">
        <v>11.777170999999999</v>
      </c>
      <c r="E529" s="9">
        <f t="shared" si="64"/>
        <v>1.1185263626766933</v>
      </c>
      <c r="F529" s="4">
        <f>_xlfn.RANK.EQ(E529,$E$2:$E$1001,1)+COUNTIF($E$2:E529,E529)-1</f>
        <v>668</v>
      </c>
      <c r="G529" s="4" t="str">
        <f>IF(F529&lt;=Summary!$B$2,"Front","Back")</f>
        <v>Back</v>
      </c>
      <c r="H529" s="4">
        <v>872</v>
      </c>
      <c r="I529" s="4" t="str">
        <f>IF(H529&lt;=Summary!$B$2,"Front","Back")</f>
        <v>Back</v>
      </c>
      <c r="J529" s="9">
        <f t="shared" si="65"/>
        <v>0</v>
      </c>
      <c r="K529" s="9">
        <f t="shared" si="66"/>
        <v>11.777170999999999</v>
      </c>
      <c r="L529" s="9">
        <f t="shared" si="67"/>
        <v>0</v>
      </c>
      <c r="M529" s="9">
        <f t="shared" si="68"/>
        <v>11.777170999999999</v>
      </c>
      <c r="N529" s="9">
        <v>10.379834000000001</v>
      </c>
      <c r="O529" s="9">
        <v>11.926522</v>
      </c>
      <c r="P529" s="9">
        <f t="shared" si="69"/>
        <v>1.149008934054244</v>
      </c>
      <c r="Q529" s="4">
        <f>_xlfn.RANK.EQ(P529,$P$2:$P$1001,1)+COUNTIF($P$2:P529,P529)-1</f>
        <v>716</v>
      </c>
      <c r="R529" s="4" t="str">
        <f>IF(Q529&lt;=Summary!$B$20,"Front","Back")</f>
        <v>Back</v>
      </c>
      <c r="S529" s="9">
        <f t="shared" si="70"/>
        <v>0</v>
      </c>
      <c r="T529" s="9">
        <f t="shared" si="71"/>
        <v>11.926522</v>
      </c>
    </row>
    <row r="530" spans="1:20" x14ac:dyDescent="0.2">
      <c r="A530" s="4">
        <v>529</v>
      </c>
      <c r="B530" s="4" t="s">
        <v>24</v>
      </c>
      <c r="C530" s="9">
        <v>9.0990059999999993</v>
      </c>
      <c r="D530" s="9">
        <v>8.8464659999999995</v>
      </c>
      <c r="E530" s="9">
        <f t="shared" si="64"/>
        <v>0.97224531998330366</v>
      </c>
      <c r="F530" s="4">
        <f>_xlfn.RANK.EQ(E530,$E$2:$E$1001,1)+COUNTIF($E$2:E530,E530)-1</f>
        <v>452</v>
      </c>
      <c r="G530" s="4" t="str">
        <f>IF(F530&lt;=Summary!$B$2,"Front","Back")</f>
        <v>Front</v>
      </c>
      <c r="H530" s="4">
        <v>168</v>
      </c>
      <c r="I530" s="4" t="str">
        <f>IF(H530&lt;=Summary!$B$2,"Front","Back")</f>
        <v>Front</v>
      </c>
      <c r="J530" s="9">
        <f t="shared" si="65"/>
        <v>9.0990059999999993</v>
      </c>
      <c r="K530" s="9">
        <f t="shared" si="66"/>
        <v>0</v>
      </c>
      <c r="L530" s="9">
        <f t="shared" si="67"/>
        <v>9.0990059999999993</v>
      </c>
      <c r="M530" s="9">
        <f t="shared" si="68"/>
        <v>0</v>
      </c>
      <c r="N530" s="9">
        <v>8.9496549999999999</v>
      </c>
      <c r="O530" s="9">
        <v>8.9958170000000006</v>
      </c>
      <c r="P530" s="9">
        <f t="shared" si="69"/>
        <v>1.0051579641896811</v>
      </c>
      <c r="Q530" s="4">
        <f>_xlfn.RANK.EQ(P530,$P$2:$P$1001,1)+COUNTIF($P$2:P530,P530)-1</f>
        <v>504</v>
      </c>
      <c r="R530" s="4" t="str">
        <f>IF(Q530&lt;=Summary!$B$20,"Front","Back")</f>
        <v>Back</v>
      </c>
      <c r="S530" s="9">
        <f t="shared" si="70"/>
        <v>0</v>
      </c>
      <c r="T530" s="9">
        <f t="shared" si="71"/>
        <v>8.9958170000000006</v>
      </c>
    </row>
    <row r="531" spans="1:20" x14ac:dyDescent="0.2">
      <c r="A531" s="4">
        <v>530</v>
      </c>
      <c r="B531" s="4" t="s">
        <v>24</v>
      </c>
      <c r="C531" s="9">
        <v>8.0435339999999993</v>
      </c>
      <c r="D531" s="9">
        <v>6.8266080000000002</v>
      </c>
      <c r="E531" s="9">
        <f t="shared" si="64"/>
        <v>0.8487075457131158</v>
      </c>
      <c r="F531" s="4">
        <f>_xlfn.RANK.EQ(E531,$E$2:$E$1001,1)+COUNTIF($E$2:E531,E531)-1</f>
        <v>217</v>
      </c>
      <c r="G531" s="4" t="str">
        <f>IF(F531&lt;=Summary!$B$2,"Front","Back")</f>
        <v>Front</v>
      </c>
      <c r="H531" s="4">
        <v>481</v>
      </c>
      <c r="I531" s="4" t="str">
        <f>IF(H531&lt;=Summary!$B$2,"Front","Back")</f>
        <v>Front</v>
      </c>
      <c r="J531" s="9">
        <f t="shared" si="65"/>
        <v>8.0435339999999993</v>
      </c>
      <c r="K531" s="9">
        <f t="shared" si="66"/>
        <v>0</v>
      </c>
      <c r="L531" s="9">
        <f t="shared" si="67"/>
        <v>8.0435339999999993</v>
      </c>
      <c r="M531" s="9">
        <f t="shared" si="68"/>
        <v>0</v>
      </c>
      <c r="N531" s="9">
        <v>7.894183</v>
      </c>
      <c r="O531" s="9">
        <v>6.9759589999999996</v>
      </c>
      <c r="P531" s="9">
        <f t="shared" si="69"/>
        <v>0.883683466674132</v>
      </c>
      <c r="Q531" s="4">
        <f>_xlfn.RANK.EQ(P531,$P$2:$P$1001,1)+COUNTIF($P$2:P531,P531)-1</f>
        <v>282</v>
      </c>
      <c r="R531" s="4" t="str">
        <f>IF(Q531&lt;=Summary!$B$20,"Front","Back")</f>
        <v>Front</v>
      </c>
      <c r="S531" s="9">
        <f t="shared" si="70"/>
        <v>7.894183</v>
      </c>
      <c r="T531" s="9">
        <f t="shared" si="71"/>
        <v>0</v>
      </c>
    </row>
    <row r="532" spans="1:20" x14ac:dyDescent="0.2">
      <c r="A532" s="4">
        <v>531</v>
      </c>
      <c r="B532" s="4" t="s">
        <v>24</v>
      </c>
      <c r="C532" s="9">
        <v>10.225887</v>
      </c>
      <c r="D532" s="9">
        <v>10.610557</v>
      </c>
      <c r="E532" s="9">
        <f t="shared" si="64"/>
        <v>1.0376172746677135</v>
      </c>
      <c r="F532" s="4">
        <f>_xlfn.RANK.EQ(E532,$E$2:$E$1001,1)+COUNTIF($E$2:E532,E532)-1</f>
        <v>555</v>
      </c>
      <c r="G532" s="4" t="str">
        <f>IF(F532&lt;=Summary!$B$2,"Front","Back")</f>
        <v>Back</v>
      </c>
      <c r="H532" s="4">
        <v>939</v>
      </c>
      <c r="I532" s="4" t="str">
        <f>IF(H532&lt;=Summary!$B$2,"Front","Back")</f>
        <v>Back</v>
      </c>
      <c r="J532" s="9">
        <f t="shared" si="65"/>
        <v>0</v>
      </c>
      <c r="K532" s="9">
        <f t="shared" si="66"/>
        <v>10.610557</v>
      </c>
      <c r="L532" s="9">
        <f t="shared" si="67"/>
        <v>0</v>
      </c>
      <c r="M532" s="9">
        <f t="shared" si="68"/>
        <v>10.610557</v>
      </c>
      <c r="N532" s="9">
        <v>10.076536000000001</v>
      </c>
      <c r="O532" s="9">
        <v>10.759907999999999</v>
      </c>
      <c r="P532" s="9">
        <f t="shared" si="69"/>
        <v>1.067818147029892</v>
      </c>
      <c r="Q532" s="4">
        <f>_xlfn.RANK.EQ(P532,$P$2:$P$1001,1)+COUNTIF($P$2:P532,P532)-1</f>
        <v>608</v>
      </c>
      <c r="R532" s="4" t="str">
        <f>IF(Q532&lt;=Summary!$B$20,"Front","Back")</f>
        <v>Back</v>
      </c>
      <c r="S532" s="9">
        <f t="shared" si="70"/>
        <v>0</v>
      </c>
      <c r="T532" s="9">
        <f t="shared" si="71"/>
        <v>10.759907999999999</v>
      </c>
    </row>
    <row r="533" spans="1:20" x14ac:dyDescent="0.2">
      <c r="A533" s="4">
        <v>532</v>
      </c>
      <c r="B533" s="4" t="s">
        <v>24</v>
      </c>
      <c r="C533" s="9">
        <v>9.830406</v>
      </c>
      <c r="D533" s="9">
        <v>9.1087819999999997</v>
      </c>
      <c r="E533" s="9">
        <f t="shared" si="64"/>
        <v>0.92659265548137071</v>
      </c>
      <c r="F533" s="4">
        <f>_xlfn.RANK.EQ(E533,$E$2:$E$1001,1)+COUNTIF($E$2:E533,E533)-1</f>
        <v>356</v>
      </c>
      <c r="G533" s="4" t="str">
        <f>IF(F533&lt;=Summary!$B$2,"Front","Back")</f>
        <v>Front</v>
      </c>
      <c r="H533" s="4">
        <v>669</v>
      </c>
      <c r="I533" s="4" t="str">
        <f>IF(H533&lt;=Summary!$B$2,"Front","Back")</f>
        <v>Back</v>
      </c>
      <c r="J533" s="9">
        <f t="shared" si="65"/>
        <v>9.830406</v>
      </c>
      <c r="K533" s="9">
        <f t="shared" si="66"/>
        <v>0</v>
      </c>
      <c r="L533" s="9">
        <f t="shared" si="67"/>
        <v>0</v>
      </c>
      <c r="M533" s="9">
        <f t="shared" si="68"/>
        <v>9.1087819999999997</v>
      </c>
      <c r="N533" s="9">
        <v>9.6810550000000006</v>
      </c>
      <c r="O533" s="9">
        <v>9.2581330000000008</v>
      </c>
      <c r="P533" s="9">
        <f t="shared" si="69"/>
        <v>0.95631447192480579</v>
      </c>
      <c r="Q533" s="4">
        <f>_xlfn.RANK.EQ(P533,$P$2:$P$1001,1)+COUNTIF($P$2:P533,P533)-1</f>
        <v>409</v>
      </c>
      <c r="R533" s="4" t="str">
        <f>IF(Q533&lt;=Summary!$B$20,"Front","Back")</f>
        <v>Front</v>
      </c>
      <c r="S533" s="9">
        <f t="shared" si="70"/>
        <v>9.6810550000000006</v>
      </c>
      <c r="T533" s="9">
        <f t="shared" si="71"/>
        <v>0</v>
      </c>
    </row>
    <row r="534" spans="1:20" x14ac:dyDescent="0.2">
      <c r="A534" s="4">
        <v>533</v>
      </c>
      <c r="B534" s="4" t="s">
        <v>24</v>
      </c>
      <c r="C534" s="9">
        <v>7.163036</v>
      </c>
      <c r="D534" s="9">
        <v>9.7267930000000007</v>
      </c>
      <c r="E534" s="9">
        <f t="shared" si="64"/>
        <v>1.3579148562145995</v>
      </c>
      <c r="F534" s="4">
        <f>_xlfn.RANK.EQ(E534,$E$2:$E$1001,1)+COUNTIF($E$2:E534,E534)-1</f>
        <v>909</v>
      </c>
      <c r="G534" s="4" t="str">
        <f>IF(F534&lt;=Summary!$B$2,"Front","Back")</f>
        <v>Back</v>
      </c>
      <c r="H534" s="4">
        <v>687</v>
      </c>
      <c r="I534" s="4" t="str">
        <f>IF(H534&lt;=Summary!$B$2,"Front","Back")</f>
        <v>Back</v>
      </c>
      <c r="J534" s="9">
        <f t="shared" si="65"/>
        <v>0</v>
      </c>
      <c r="K534" s="9">
        <f t="shared" si="66"/>
        <v>9.7267930000000007</v>
      </c>
      <c r="L534" s="9">
        <f t="shared" si="67"/>
        <v>0</v>
      </c>
      <c r="M534" s="9">
        <f t="shared" si="68"/>
        <v>9.7267930000000007</v>
      </c>
      <c r="N534" s="9">
        <v>7.0136849999999997</v>
      </c>
      <c r="O534" s="9">
        <v>9.876144</v>
      </c>
      <c r="P534" s="9">
        <f t="shared" si="69"/>
        <v>1.4081248302425902</v>
      </c>
      <c r="Q534" s="4">
        <f>_xlfn.RANK.EQ(P534,$P$2:$P$1001,1)+COUNTIF($P$2:P534,P534)-1</f>
        <v>940</v>
      </c>
      <c r="R534" s="4" t="str">
        <f>IF(Q534&lt;=Summary!$B$20,"Front","Back")</f>
        <v>Back</v>
      </c>
      <c r="S534" s="9">
        <f t="shared" si="70"/>
        <v>0</v>
      </c>
      <c r="T534" s="9">
        <f t="shared" si="71"/>
        <v>9.876144</v>
      </c>
    </row>
    <row r="535" spans="1:20" x14ac:dyDescent="0.2">
      <c r="A535" s="4">
        <v>534</v>
      </c>
      <c r="B535" s="4" t="s">
        <v>24</v>
      </c>
      <c r="C535" s="9">
        <v>9.7485040000000005</v>
      </c>
      <c r="D535" s="9">
        <v>8.7821029999999993</v>
      </c>
      <c r="E535" s="9">
        <f t="shared" si="64"/>
        <v>0.90086673811694584</v>
      </c>
      <c r="F535" s="4">
        <f>_xlfn.RANK.EQ(E535,$E$2:$E$1001,1)+COUNTIF($E$2:E535,E535)-1</f>
        <v>307</v>
      </c>
      <c r="G535" s="4" t="str">
        <f>IF(F535&lt;=Summary!$B$2,"Front","Back")</f>
        <v>Front</v>
      </c>
      <c r="H535" s="4">
        <v>287</v>
      </c>
      <c r="I535" s="4" t="str">
        <f>IF(H535&lt;=Summary!$B$2,"Front","Back")</f>
        <v>Front</v>
      </c>
      <c r="J535" s="9">
        <f t="shared" si="65"/>
        <v>9.7485040000000005</v>
      </c>
      <c r="K535" s="9">
        <f t="shared" si="66"/>
        <v>0</v>
      </c>
      <c r="L535" s="9">
        <f t="shared" si="67"/>
        <v>9.7485040000000005</v>
      </c>
      <c r="M535" s="9">
        <f t="shared" si="68"/>
        <v>0</v>
      </c>
      <c r="N535" s="9">
        <v>9.5991529999999994</v>
      </c>
      <c r="O535" s="9">
        <v>8.9314540000000004</v>
      </c>
      <c r="P535" s="9">
        <f t="shared" si="69"/>
        <v>0.93044188377870429</v>
      </c>
      <c r="Q535" s="4">
        <f>_xlfn.RANK.EQ(P535,$P$2:$P$1001,1)+COUNTIF($P$2:P535,P535)-1</f>
        <v>358</v>
      </c>
      <c r="R535" s="4" t="str">
        <f>IF(Q535&lt;=Summary!$B$20,"Front","Back")</f>
        <v>Front</v>
      </c>
      <c r="S535" s="9">
        <f t="shared" si="70"/>
        <v>9.5991529999999994</v>
      </c>
      <c r="T535" s="9">
        <f t="shared" si="71"/>
        <v>0</v>
      </c>
    </row>
    <row r="536" spans="1:20" x14ac:dyDescent="0.2">
      <c r="A536" s="4">
        <v>535</v>
      </c>
      <c r="B536" s="4" t="s">
        <v>24</v>
      </c>
      <c r="C536" s="9">
        <v>11.260075000000001</v>
      </c>
      <c r="D536" s="9">
        <v>8.8841400000000004</v>
      </c>
      <c r="E536" s="9">
        <f t="shared" si="64"/>
        <v>0.7889947447064074</v>
      </c>
      <c r="F536" s="4">
        <f>_xlfn.RANK.EQ(E536,$E$2:$E$1001,1)+COUNTIF($E$2:E536,E536)-1</f>
        <v>140</v>
      </c>
      <c r="G536" s="4" t="str">
        <f>IF(F536&lt;=Summary!$B$2,"Front","Back")</f>
        <v>Front</v>
      </c>
      <c r="H536" s="4">
        <v>500</v>
      </c>
      <c r="I536" s="4" t="str">
        <f>IF(H536&lt;=Summary!$B$2,"Front","Back")</f>
        <v>Front</v>
      </c>
      <c r="J536" s="9">
        <f t="shared" si="65"/>
        <v>11.260075000000001</v>
      </c>
      <c r="K536" s="9">
        <f t="shared" si="66"/>
        <v>0</v>
      </c>
      <c r="L536" s="9">
        <f t="shared" si="67"/>
        <v>11.260075000000001</v>
      </c>
      <c r="M536" s="9">
        <f t="shared" si="68"/>
        <v>0</v>
      </c>
      <c r="N536" s="9">
        <v>11.110723999999999</v>
      </c>
      <c r="O536" s="9">
        <v>9.0334909999999997</v>
      </c>
      <c r="P536" s="9">
        <f t="shared" si="69"/>
        <v>0.81304251640127145</v>
      </c>
      <c r="Q536" s="4">
        <f>_xlfn.RANK.EQ(P536,$P$2:$P$1001,1)+COUNTIF($P$2:P536,P536)-1</f>
        <v>160</v>
      </c>
      <c r="R536" s="4" t="str">
        <f>IF(Q536&lt;=Summary!$B$20,"Front","Back")</f>
        <v>Front</v>
      </c>
      <c r="S536" s="9">
        <f t="shared" si="70"/>
        <v>11.110723999999999</v>
      </c>
      <c r="T536" s="9">
        <f t="shared" si="71"/>
        <v>0</v>
      </c>
    </row>
    <row r="537" spans="1:20" x14ac:dyDescent="0.2">
      <c r="A537" s="4">
        <v>536</v>
      </c>
      <c r="B537" s="4" t="s">
        <v>24</v>
      </c>
      <c r="C537" s="9">
        <v>11.859643999999999</v>
      </c>
      <c r="D537" s="9">
        <v>9.7419860000000007</v>
      </c>
      <c r="E537" s="9">
        <f t="shared" si="64"/>
        <v>0.82144000275219065</v>
      </c>
      <c r="F537" s="4">
        <f>_xlfn.RANK.EQ(E537,$E$2:$E$1001,1)+COUNTIF($E$2:E537,E537)-1</f>
        <v>177</v>
      </c>
      <c r="G537" s="4" t="str">
        <f>IF(F537&lt;=Summary!$B$2,"Front","Back")</f>
        <v>Front</v>
      </c>
      <c r="H537" s="4">
        <v>843</v>
      </c>
      <c r="I537" s="4" t="str">
        <f>IF(H537&lt;=Summary!$B$2,"Front","Back")</f>
        <v>Back</v>
      </c>
      <c r="J537" s="9">
        <f t="shared" si="65"/>
        <v>11.859643999999999</v>
      </c>
      <c r="K537" s="9">
        <f t="shared" si="66"/>
        <v>0</v>
      </c>
      <c r="L537" s="9">
        <f t="shared" si="67"/>
        <v>0</v>
      </c>
      <c r="M537" s="9">
        <f t="shared" si="68"/>
        <v>9.7419860000000007</v>
      </c>
      <c r="N537" s="9">
        <v>11.710293</v>
      </c>
      <c r="O537" s="9">
        <v>9.891337</v>
      </c>
      <c r="P537" s="9">
        <f t="shared" si="69"/>
        <v>0.84467032549911436</v>
      </c>
      <c r="Q537" s="4">
        <f>_xlfn.RANK.EQ(P537,$P$2:$P$1001,1)+COUNTIF($P$2:P537,P537)-1</f>
        <v>206</v>
      </c>
      <c r="R537" s="4" t="str">
        <f>IF(Q537&lt;=Summary!$B$20,"Front","Back")</f>
        <v>Front</v>
      </c>
      <c r="S537" s="9">
        <f t="shared" si="70"/>
        <v>11.710293</v>
      </c>
      <c r="T537" s="9">
        <f t="shared" si="71"/>
        <v>0</v>
      </c>
    </row>
    <row r="538" spans="1:20" x14ac:dyDescent="0.2">
      <c r="A538" s="4">
        <v>537</v>
      </c>
      <c r="B538" s="4" t="s">
        <v>24</v>
      </c>
      <c r="C538" s="9">
        <v>10.357946</v>
      </c>
      <c r="D538" s="9">
        <v>11.523118</v>
      </c>
      <c r="E538" s="9">
        <f t="shared" si="64"/>
        <v>1.1124906424497676</v>
      </c>
      <c r="F538" s="4">
        <f>_xlfn.RANK.EQ(E538,$E$2:$E$1001,1)+COUNTIF($E$2:E538,E538)-1</f>
        <v>661</v>
      </c>
      <c r="G538" s="4" t="str">
        <f>IF(F538&lt;=Summary!$B$2,"Front","Back")</f>
        <v>Back</v>
      </c>
      <c r="H538" s="4">
        <v>34</v>
      </c>
      <c r="I538" s="4" t="str">
        <f>IF(H538&lt;=Summary!$B$2,"Front","Back")</f>
        <v>Front</v>
      </c>
      <c r="J538" s="9">
        <f t="shared" si="65"/>
        <v>0</v>
      </c>
      <c r="K538" s="9">
        <f t="shared" si="66"/>
        <v>11.523118</v>
      </c>
      <c r="L538" s="9">
        <f t="shared" si="67"/>
        <v>10.357946</v>
      </c>
      <c r="M538" s="9">
        <f t="shared" si="68"/>
        <v>0</v>
      </c>
      <c r="N538" s="9">
        <v>10.208595000000001</v>
      </c>
      <c r="O538" s="9">
        <v>11.672469</v>
      </c>
      <c r="P538" s="9">
        <f t="shared" si="69"/>
        <v>1.1433962264150943</v>
      </c>
      <c r="Q538" s="4">
        <f>_xlfn.RANK.EQ(P538,$P$2:$P$1001,1)+COUNTIF($P$2:P538,P538)-1</f>
        <v>708</v>
      </c>
      <c r="R538" s="4" t="str">
        <f>IF(Q538&lt;=Summary!$B$20,"Front","Back")</f>
        <v>Back</v>
      </c>
      <c r="S538" s="9">
        <f t="shared" si="70"/>
        <v>0</v>
      </c>
      <c r="T538" s="9">
        <f t="shared" si="71"/>
        <v>11.672469</v>
      </c>
    </row>
    <row r="539" spans="1:20" x14ac:dyDescent="0.2">
      <c r="A539" s="4">
        <v>538</v>
      </c>
      <c r="B539" s="4" t="s">
        <v>24</v>
      </c>
      <c r="C539" s="9">
        <v>10.331364000000001</v>
      </c>
      <c r="D539" s="9">
        <v>9.8501689999999993</v>
      </c>
      <c r="E539" s="9">
        <f t="shared" si="64"/>
        <v>0.95342386542570745</v>
      </c>
      <c r="F539" s="4">
        <f>_xlfn.RANK.EQ(E539,$E$2:$E$1001,1)+COUNTIF($E$2:E539,E539)-1</f>
        <v>410</v>
      </c>
      <c r="G539" s="4" t="str">
        <f>IF(F539&lt;=Summary!$B$2,"Front","Back")</f>
        <v>Front</v>
      </c>
      <c r="H539" s="4">
        <v>525</v>
      </c>
      <c r="I539" s="4" t="str">
        <f>IF(H539&lt;=Summary!$B$2,"Front","Back")</f>
        <v>Back</v>
      </c>
      <c r="J539" s="9">
        <f t="shared" si="65"/>
        <v>10.331364000000001</v>
      </c>
      <c r="K539" s="9">
        <f t="shared" si="66"/>
        <v>0</v>
      </c>
      <c r="L539" s="9">
        <f t="shared" si="67"/>
        <v>0</v>
      </c>
      <c r="M539" s="9">
        <f t="shared" si="68"/>
        <v>9.8501689999999993</v>
      </c>
      <c r="N539" s="9">
        <v>10.182013</v>
      </c>
      <c r="O539" s="9">
        <v>9.9995200000000004</v>
      </c>
      <c r="P539" s="9">
        <f t="shared" si="69"/>
        <v>0.98207692329601237</v>
      </c>
      <c r="Q539" s="4">
        <f>_xlfn.RANK.EQ(P539,$P$2:$P$1001,1)+COUNTIF($P$2:P539,P539)-1</f>
        <v>451</v>
      </c>
      <c r="R539" s="4" t="str">
        <f>IF(Q539&lt;=Summary!$B$20,"Front","Back")</f>
        <v>Front</v>
      </c>
      <c r="S539" s="9">
        <f t="shared" si="70"/>
        <v>10.182013</v>
      </c>
      <c r="T539" s="9">
        <f t="shared" si="71"/>
        <v>0</v>
      </c>
    </row>
    <row r="540" spans="1:20" x14ac:dyDescent="0.2">
      <c r="A540" s="4">
        <v>539</v>
      </c>
      <c r="B540" s="4" t="s">
        <v>24</v>
      </c>
      <c r="C540" s="9">
        <v>8.7053989999999999</v>
      </c>
      <c r="D540" s="9">
        <v>7.2776550000000002</v>
      </c>
      <c r="E540" s="9">
        <f t="shared" si="64"/>
        <v>0.83599327268055146</v>
      </c>
      <c r="F540" s="4">
        <f>_xlfn.RANK.EQ(E540,$E$2:$E$1001,1)+COUNTIF($E$2:E540,E540)-1</f>
        <v>198</v>
      </c>
      <c r="G540" s="4" t="str">
        <f>IF(F540&lt;=Summary!$B$2,"Front","Back")</f>
        <v>Front</v>
      </c>
      <c r="H540" s="4">
        <v>809</v>
      </c>
      <c r="I540" s="4" t="str">
        <f>IF(H540&lt;=Summary!$B$2,"Front","Back")</f>
        <v>Back</v>
      </c>
      <c r="J540" s="9">
        <f t="shared" si="65"/>
        <v>8.7053989999999999</v>
      </c>
      <c r="K540" s="9">
        <f t="shared" si="66"/>
        <v>0</v>
      </c>
      <c r="L540" s="9">
        <f t="shared" si="67"/>
        <v>0</v>
      </c>
      <c r="M540" s="9">
        <f t="shared" si="68"/>
        <v>7.2776550000000002</v>
      </c>
      <c r="N540" s="9">
        <v>8.5560480000000005</v>
      </c>
      <c r="O540" s="9">
        <v>7.4270060000000004</v>
      </c>
      <c r="P540" s="9">
        <f t="shared" si="69"/>
        <v>0.86804164726518596</v>
      </c>
      <c r="Q540" s="4">
        <f>_xlfn.RANK.EQ(P540,$P$2:$P$1001,1)+COUNTIF($P$2:P540,P540)-1</f>
        <v>249</v>
      </c>
      <c r="R540" s="4" t="str">
        <f>IF(Q540&lt;=Summary!$B$20,"Front","Back")</f>
        <v>Front</v>
      </c>
      <c r="S540" s="9">
        <f t="shared" si="70"/>
        <v>8.5560480000000005</v>
      </c>
      <c r="T540" s="9">
        <f t="shared" si="71"/>
        <v>0</v>
      </c>
    </row>
    <row r="541" spans="1:20" x14ac:dyDescent="0.2">
      <c r="A541" s="4">
        <v>540</v>
      </c>
      <c r="B541" s="4" t="s">
        <v>24</v>
      </c>
      <c r="C541" s="9">
        <v>12.402649</v>
      </c>
      <c r="D541" s="9">
        <v>14.066174</v>
      </c>
      <c r="E541" s="9">
        <f t="shared" si="64"/>
        <v>1.1341265886021608</v>
      </c>
      <c r="F541" s="4">
        <f>_xlfn.RANK.EQ(E541,$E$2:$E$1001,1)+COUNTIF($E$2:E541,E541)-1</f>
        <v>696</v>
      </c>
      <c r="G541" s="4" t="str">
        <f>IF(F541&lt;=Summary!$B$2,"Front","Back")</f>
        <v>Back</v>
      </c>
      <c r="H541" s="4">
        <v>978</v>
      </c>
      <c r="I541" s="4" t="str">
        <f>IF(H541&lt;=Summary!$B$2,"Front","Back")</f>
        <v>Back</v>
      </c>
      <c r="J541" s="9">
        <f t="shared" si="65"/>
        <v>0</v>
      </c>
      <c r="K541" s="9">
        <f t="shared" si="66"/>
        <v>14.066174</v>
      </c>
      <c r="L541" s="9">
        <f t="shared" si="67"/>
        <v>0</v>
      </c>
      <c r="M541" s="9">
        <f t="shared" si="68"/>
        <v>14.066174</v>
      </c>
      <c r="N541" s="9">
        <v>12.253297999999999</v>
      </c>
      <c r="O541" s="9">
        <v>14.215525</v>
      </c>
      <c r="P541" s="9">
        <f t="shared" si="69"/>
        <v>1.1601386826632307</v>
      </c>
      <c r="Q541" s="4">
        <f>_xlfn.RANK.EQ(P541,$P$2:$P$1001,1)+COUNTIF($P$2:P541,P541)-1</f>
        <v>731</v>
      </c>
      <c r="R541" s="4" t="str">
        <f>IF(Q541&lt;=Summary!$B$20,"Front","Back")</f>
        <v>Back</v>
      </c>
      <c r="S541" s="9">
        <f t="shared" si="70"/>
        <v>0</v>
      </c>
      <c r="T541" s="9">
        <f t="shared" si="71"/>
        <v>14.215525</v>
      </c>
    </row>
    <row r="542" spans="1:20" x14ac:dyDescent="0.2">
      <c r="A542" s="4">
        <v>541</v>
      </c>
      <c r="B542" s="4" t="s">
        <v>24</v>
      </c>
      <c r="C542" s="9">
        <v>9.3142929999999993</v>
      </c>
      <c r="D542" s="9">
        <v>9.2670370000000002</v>
      </c>
      <c r="E542" s="9">
        <f t="shared" si="64"/>
        <v>0.99492650703601448</v>
      </c>
      <c r="F542" s="4">
        <f>_xlfn.RANK.EQ(E542,$E$2:$E$1001,1)+COUNTIF($E$2:E542,E542)-1</f>
        <v>493</v>
      </c>
      <c r="G542" s="4" t="str">
        <f>IF(F542&lt;=Summary!$B$2,"Front","Back")</f>
        <v>Front</v>
      </c>
      <c r="H542" s="4">
        <v>270</v>
      </c>
      <c r="I542" s="4" t="str">
        <f>IF(H542&lt;=Summary!$B$2,"Front","Back")</f>
        <v>Front</v>
      </c>
      <c r="J542" s="9">
        <f t="shared" si="65"/>
        <v>9.3142929999999993</v>
      </c>
      <c r="K542" s="9">
        <f t="shared" si="66"/>
        <v>0</v>
      </c>
      <c r="L542" s="9">
        <f t="shared" si="67"/>
        <v>9.3142929999999993</v>
      </c>
      <c r="M542" s="9">
        <f t="shared" si="68"/>
        <v>0</v>
      </c>
      <c r="N542" s="9">
        <v>9.1649419999999999</v>
      </c>
      <c r="O542" s="9">
        <v>9.4163879999999995</v>
      </c>
      <c r="P542" s="9">
        <f t="shared" si="69"/>
        <v>1.0274356346172184</v>
      </c>
      <c r="Q542" s="4">
        <f>_xlfn.RANK.EQ(P542,$P$2:$P$1001,1)+COUNTIF($P$2:P542,P542)-1</f>
        <v>546</v>
      </c>
      <c r="R542" s="4" t="str">
        <f>IF(Q542&lt;=Summary!$B$20,"Front","Back")</f>
        <v>Back</v>
      </c>
      <c r="S542" s="9">
        <f t="shared" si="70"/>
        <v>0</v>
      </c>
      <c r="T542" s="9">
        <f t="shared" si="71"/>
        <v>9.4163879999999995</v>
      </c>
    </row>
    <row r="543" spans="1:20" x14ac:dyDescent="0.2">
      <c r="A543" s="4">
        <v>542</v>
      </c>
      <c r="B543" s="4" t="s">
        <v>24</v>
      </c>
      <c r="C543" s="9">
        <v>12.840223999999999</v>
      </c>
      <c r="D543" s="9">
        <v>8.4164259999999995</v>
      </c>
      <c r="E543" s="9">
        <f t="shared" si="64"/>
        <v>0.65547345591478778</v>
      </c>
      <c r="F543" s="4">
        <f>_xlfn.RANK.EQ(E543,$E$2:$E$1001,1)+COUNTIF($E$2:E543,E543)-1</f>
        <v>39</v>
      </c>
      <c r="G543" s="4" t="str">
        <f>IF(F543&lt;=Summary!$B$2,"Front","Back")</f>
        <v>Front</v>
      </c>
      <c r="H543" s="4">
        <v>573</v>
      </c>
      <c r="I543" s="4" t="str">
        <f>IF(H543&lt;=Summary!$B$2,"Front","Back")</f>
        <v>Back</v>
      </c>
      <c r="J543" s="9">
        <f t="shared" si="65"/>
        <v>12.840223999999999</v>
      </c>
      <c r="K543" s="9">
        <f t="shared" si="66"/>
        <v>0</v>
      </c>
      <c r="L543" s="9">
        <f t="shared" si="67"/>
        <v>0</v>
      </c>
      <c r="M543" s="9">
        <f t="shared" si="68"/>
        <v>8.4164259999999995</v>
      </c>
      <c r="N543" s="9">
        <v>12.690873</v>
      </c>
      <c r="O543" s="9">
        <v>8.5657770000000006</v>
      </c>
      <c r="P543" s="9">
        <f t="shared" si="69"/>
        <v>0.67495569453732618</v>
      </c>
      <c r="Q543" s="4">
        <f>_xlfn.RANK.EQ(P543,$P$2:$P$1001,1)+COUNTIF($P$2:P543,P543)-1</f>
        <v>44</v>
      </c>
      <c r="R543" s="4" t="str">
        <f>IF(Q543&lt;=Summary!$B$20,"Front","Back")</f>
        <v>Front</v>
      </c>
      <c r="S543" s="9">
        <f t="shared" si="70"/>
        <v>12.690873</v>
      </c>
      <c r="T543" s="9">
        <f t="shared" si="71"/>
        <v>0</v>
      </c>
    </row>
    <row r="544" spans="1:20" x14ac:dyDescent="0.2">
      <c r="A544" s="4">
        <v>543</v>
      </c>
      <c r="B544" s="4" t="s">
        <v>24</v>
      </c>
      <c r="C544" s="9">
        <v>10.920019</v>
      </c>
      <c r="D544" s="9">
        <v>8.7565059999999999</v>
      </c>
      <c r="E544" s="9">
        <f t="shared" si="64"/>
        <v>0.8018764436215724</v>
      </c>
      <c r="F544" s="4">
        <f>_xlfn.RANK.EQ(E544,$E$2:$E$1001,1)+COUNTIF($E$2:E544,E544)-1</f>
        <v>156</v>
      </c>
      <c r="G544" s="4" t="str">
        <f>IF(F544&lt;=Summary!$B$2,"Front","Back")</f>
        <v>Front</v>
      </c>
      <c r="H544" s="4">
        <v>304</v>
      </c>
      <c r="I544" s="4" t="str">
        <f>IF(H544&lt;=Summary!$B$2,"Front","Back")</f>
        <v>Front</v>
      </c>
      <c r="J544" s="9">
        <f t="shared" si="65"/>
        <v>10.920019</v>
      </c>
      <c r="K544" s="9">
        <f t="shared" si="66"/>
        <v>0</v>
      </c>
      <c r="L544" s="9">
        <f t="shared" si="67"/>
        <v>10.920019</v>
      </c>
      <c r="M544" s="9">
        <f t="shared" si="68"/>
        <v>0</v>
      </c>
      <c r="N544" s="9">
        <v>10.770668000000001</v>
      </c>
      <c r="O544" s="9">
        <v>8.9058569999999992</v>
      </c>
      <c r="P544" s="9">
        <f t="shared" si="69"/>
        <v>0.82686208506287617</v>
      </c>
      <c r="Q544" s="4">
        <f>_xlfn.RANK.EQ(P544,$P$2:$P$1001,1)+COUNTIF($P$2:P544,P544)-1</f>
        <v>178</v>
      </c>
      <c r="R544" s="4" t="str">
        <f>IF(Q544&lt;=Summary!$B$20,"Front","Back")</f>
        <v>Front</v>
      </c>
      <c r="S544" s="9">
        <f t="shared" si="70"/>
        <v>10.770668000000001</v>
      </c>
      <c r="T544" s="9">
        <f t="shared" si="71"/>
        <v>0</v>
      </c>
    </row>
    <row r="545" spans="1:20" x14ac:dyDescent="0.2">
      <c r="A545" s="4">
        <v>544</v>
      </c>
      <c r="B545" s="4" t="s">
        <v>24</v>
      </c>
      <c r="C545" s="9">
        <v>12.242504</v>
      </c>
      <c r="D545" s="9">
        <v>9.9843329999999995</v>
      </c>
      <c r="E545" s="9">
        <f t="shared" si="64"/>
        <v>0.81554663980505937</v>
      </c>
      <c r="F545" s="4">
        <f>_xlfn.RANK.EQ(E545,$E$2:$E$1001,1)+COUNTIF($E$2:E545,E545)-1</f>
        <v>170</v>
      </c>
      <c r="G545" s="4" t="str">
        <f>IF(F545&lt;=Summary!$B$2,"Front","Back")</f>
        <v>Front</v>
      </c>
      <c r="H545" s="4">
        <v>778</v>
      </c>
      <c r="I545" s="4" t="str">
        <f>IF(H545&lt;=Summary!$B$2,"Front","Back")</f>
        <v>Back</v>
      </c>
      <c r="J545" s="9">
        <f t="shared" si="65"/>
        <v>12.242504</v>
      </c>
      <c r="K545" s="9">
        <f t="shared" si="66"/>
        <v>0</v>
      </c>
      <c r="L545" s="9">
        <f t="shared" si="67"/>
        <v>0</v>
      </c>
      <c r="M545" s="9">
        <f t="shared" si="68"/>
        <v>9.9843329999999995</v>
      </c>
      <c r="N545" s="9">
        <v>12.093152999999999</v>
      </c>
      <c r="O545" s="9">
        <v>10.133684000000001</v>
      </c>
      <c r="P545" s="9">
        <f t="shared" si="69"/>
        <v>0.83796872494708385</v>
      </c>
      <c r="Q545" s="4">
        <f>_xlfn.RANK.EQ(P545,$P$2:$P$1001,1)+COUNTIF($P$2:P545,P545)-1</f>
        <v>190</v>
      </c>
      <c r="R545" s="4" t="str">
        <f>IF(Q545&lt;=Summary!$B$20,"Front","Back")</f>
        <v>Front</v>
      </c>
      <c r="S545" s="9">
        <f t="shared" si="70"/>
        <v>12.093152999999999</v>
      </c>
      <c r="T545" s="9">
        <f t="shared" si="71"/>
        <v>0</v>
      </c>
    </row>
    <row r="546" spans="1:20" x14ac:dyDescent="0.2">
      <c r="A546" s="4">
        <v>545</v>
      </c>
      <c r="B546" s="4" t="s">
        <v>24</v>
      </c>
      <c r="C546" s="9">
        <v>9.5488859999999995</v>
      </c>
      <c r="D546" s="9">
        <v>11.442302</v>
      </c>
      <c r="E546" s="9">
        <f t="shared" si="64"/>
        <v>1.1982865854718552</v>
      </c>
      <c r="F546" s="4">
        <f>_xlfn.RANK.EQ(E546,$E$2:$E$1001,1)+COUNTIF($E$2:E546,E546)-1</f>
        <v>793</v>
      </c>
      <c r="G546" s="4" t="str">
        <f>IF(F546&lt;=Summary!$B$2,"Front","Back")</f>
        <v>Back</v>
      </c>
      <c r="H546" s="4">
        <v>856</v>
      </c>
      <c r="I546" s="4" t="str">
        <f>IF(H546&lt;=Summary!$B$2,"Front","Back")</f>
        <v>Back</v>
      </c>
      <c r="J546" s="9">
        <f t="shared" si="65"/>
        <v>0</v>
      </c>
      <c r="K546" s="9">
        <f t="shared" si="66"/>
        <v>11.442302</v>
      </c>
      <c r="L546" s="9">
        <f t="shared" si="67"/>
        <v>0</v>
      </c>
      <c r="M546" s="9">
        <f t="shared" si="68"/>
        <v>11.442302</v>
      </c>
      <c r="N546" s="9">
        <v>9.3995350000000002</v>
      </c>
      <c r="O546" s="9">
        <v>11.591653000000001</v>
      </c>
      <c r="P546" s="9">
        <f t="shared" si="69"/>
        <v>1.2332155792813155</v>
      </c>
      <c r="Q546" s="4">
        <f>_xlfn.RANK.EQ(P546,$P$2:$P$1001,1)+COUNTIF($P$2:P546,P546)-1</f>
        <v>835</v>
      </c>
      <c r="R546" s="4" t="str">
        <f>IF(Q546&lt;=Summary!$B$20,"Front","Back")</f>
        <v>Back</v>
      </c>
      <c r="S546" s="9">
        <f t="shared" si="70"/>
        <v>0</v>
      </c>
      <c r="T546" s="9">
        <f t="shared" si="71"/>
        <v>11.591653000000001</v>
      </c>
    </row>
    <row r="547" spans="1:20" x14ac:dyDescent="0.2">
      <c r="A547" s="4">
        <v>546</v>
      </c>
      <c r="B547" s="4" t="s">
        <v>24</v>
      </c>
      <c r="C547" s="9">
        <v>11.357347000000001</v>
      </c>
      <c r="D547" s="9">
        <v>9.0192680000000003</v>
      </c>
      <c r="E547" s="9">
        <f t="shared" si="64"/>
        <v>0.79413510919407493</v>
      </c>
      <c r="F547" s="4">
        <f>_xlfn.RANK.EQ(E547,$E$2:$E$1001,1)+COUNTIF($E$2:E547,E547)-1</f>
        <v>151</v>
      </c>
      <c r="G547" s="4" t="str">
        <f>IF(F547&lt;=Summary!$B$2,"Front","Back")</f>
        <v>Front</v>
      </c>
      <c r="H547" s="4">
        <v>360</v>
      </c>
      <c r="I547" s="4" t="str">
        <f>IF(H547&lt;=Summary!$B$2,"Front","Back")</f>
        <v>Front</v>
      </c>
      <c r="J547" s="9">
        <f t="shared" si="65"/>
        <v>11.357347000000001</v>
      </c>
      <c r="K547" s="9">
        <f t="shared" si="66"/>
        <v>0</v>
      </c>
      <c r="L547" s="9">
        <f t="shared" si="67"/>
        <v>11.357347000000001</v>
      </c>
      <c r="M547" s="9">
        <f t="shared" si="68"/>
        <v>0</v>
      </c>
      <c r="N547" s="9">
        <v>11.207996</v>
      </c>
      <c r="O547" s="9">
        <v>9.1686189999999996</v>
      </c>
      <c r="P547" s="9">
        <f t="shared" si="69"/>
        <v>0.81804267239210293</v>
      </c>
      <c r="Q547" s="4">
        <f>_xlfn.RANK.EQ(P547,$P$2:$P$1001,1)+COUNTIF($P$2:P547,P547)-1</f>
        <v>169</v>
      </c>
      <c r="R547" s="4" t="str">
        <f>IF(Q547&lt;=Summary!$B$20,"Front","Back")</f>
        <v>Front</v>
      </c>
      <c r="S547" s="9">
        <f t="shared" si="70"/>
        <v>11.207996</v>
      </c>
      <c r="T547" s="9">
        <f t="shared" si="71"/>
        <v>0</v>
      </c>
    </row>
    <row r="548" spans="1:20" x14ac:dyDescent="0.2">
      <c r="A548" s="4">
        <v>547</v>
      </c>
      <c r="B548" s="4" t="s">
        <v>24</v>
      </c>
      <c r="C548" s="9">
        <v>11.730672999999999</v>
      </c>
      <c r="D548" s="9">
        <v>9.9581959999999992</v>
      </c>
      <c r="E548" s="9">
        <f t="shared" si="64"/>
        <v>0.84890236050395396</v>
      </c>
      <c r="F548" s="4">
        <f>_xlfn.RANK.EQ(E548,$E$2:$E$1001,1)+COUNTIF($E$2:E548,E548)-1</f>
        <v>219</v>
      </c>
      <c r="G548" s="4" t="str">
        <f>IF(F548&lt;=Summary!$B$2,"Front","Back")</f>
        <v>Front</v>
      </c>
      <c r="H548" s="4">
        <v>775</v>
      </c>
      <c r="I548" s="4" t="str">
        <f>IF(H548&lt;=Summary!$B$2,"Front","Back")</f>
        <v>Back</v>
      </c>
      <c r="J548" s="9">
        <f t="shared" si="65"/>
        <v>11.730672999999999</v>
      </c>
      <c r="K548" s="9">
        <f t="shared" si="66"/>
        <v>0</v>
      </c>
      <c r="L548" s="9">
        <f t="shared" si="67"/>
        <v>0</v>
      </c>
      <c r="M548" s="9">
        <f t="shared" si="68"/>
        <v>9.9581959999999992</v>
      </c>
      <c r="N548" s="9">
        <v>11.581322</v>
      </c>
      <c r="O548" s="9">
        <v>10.107547</v>
      </c>
      <c r="P548" s="9">
        <f t="shared" si="69"/>
        <v>0.87274552939638494</v>
      </c>
      <c r="Q548" s="4">
        <f>_xlfn.RANK.EQ(P548,$P$2:$P$1001,1)+COUNTIF($P$2:P548,P548)-1</f>
        <v>257</v>
      </c>
      <c r="R548" s="4" t="str">
        <f>IF(Q548&lt;=Summary!$B$20,"Front","Back")</f>
        <v>Front</v>
      </c>
      <c r="S548" s="9">
        <f t="shared" si="70"/>
        <v>11.581322</v>
      </c>
      <c r="T548" s="9">
        <f t="shared" si="71"/>
        <v>0</v>
      </c>
    </row>
    <row r="549" spans="1:20" x14ac:dyDescent="0.2">
      <c r="A549" s="4">
        <v>548</v>
      </c>
      <c r="B549" s="4" t="s">
        <v>24</v>
      </c>
      <c r="C549" s="9">
        <v>10.906188999999999</v>
      </c>
      <c r="D549" s="9">
        <v>10.760911</v>
      </c>
      <c r="E549" s="9">
        <f t="shared" si="64"/>
        <v>0.98667930658454572</v>
      </c>
      <c r="F549" s="4">
        <f>_xlfn.RANK.EQ(E549,$E$2:$E$1001,1)+COUNTIF($E$2:E549,E549)-1</f>
        <v>479</v>
      </c>
      <c r="G549" s="4" t="str">
        <f>IF(F549&lt;=Summary!$B$2,"Front","Back")</f>
        <v>Front</v>
      </c>
      <c r="H549" s="4">
        <v>831</v>
      </c>
      <c r="I549" s="4" t="str">
        <f>IF(H549&lt;=Summary!$B$2,"Front","Back")</f>
        <v>Back</v>
      </c>
      <c r="J549" s="9">
        <f t="shared" si="65"/>
        <v>10.906188999999999</v>
      </c>
      <c r="K549" s="9">
        <f t="shared" si="66"/>
        <v>0</v>
      </c>
      <c r="L549" s="9">
        <f t="shared" si="67"/>
        <v>0</v>
      </c>
      <c r="M549" s="9">
        <f t="shared" si="68"/>
        <v>10.760911</v>
      </c>
      <c r="N549" s="9">
        <v>10.756838</v>
      </c>
      <c r="O549" s="9">
        <v>10.910261999999999</v>
      </c>
      <c r="P549" s="9">
        <f t="shared" si="69"/>
        <v>1.0142629274513568</v>
      </c>
      <c r="Q549" s="4">
        <f>_xlfn.RANK.EQ(P549,$P$2:$P$1001,1)+COUNTIF($P$2:P549,P549)-1</f>
        <v>519</v>
      </c>
      <c r="R549" s="4" t="str">
        <f>IF(Q549&lt;=Summary!$B$20,"Front","Back")</f>
        <v>Back</v>
      </c>
      <c r="S549" s="9">
        <f t="shared" si="70"/>
        <v>0</v>
      </c>
      <c r="T549" s="9">
        <f t="shared" si="71"/>
        <v>10.910261999999999</v>
      </c>
    </row>
    <row r="550" spans="1:20" x14ac:dyDescent="0.2">
      <c r="A550" s="4">
        <v>549</v>
      </c>
      <c r="B550" s="4" t="s">
        <v>24</v>
      </c>
      <c r="C550" s="9">
        <v>10.021998999999999</v>
      </c>
      <c r="D550" s="9">
        <v>9.1793639999999996</v>
      </c>
      <c r="E550" s="9">
        <f t="shared" si="64"/>
        <v>0.91592146437053135</v>
      </c>
      <c r="F550" s="4">
        <f>_xlfn.RANK.EQ(E550,$E$2:$E$1001,1)+COUNTIF($E$2:E550,E550)-1</f>
        <v>339</v>
      </c>
      <c r="G550" s="4" t="str">
        <f>IF(F550&lt;=Summary!$B$2,"Front","Back")</f>
        <v>Front</v>
      </c>
      <c r="H550" s="4">
        <v>653</v>
      </c>
      <c r="I550" s="4" t="str">
        <f>IF(H550&lt;=Summary!$B$2,"Front","Back")</f>
        <v>Back</v>
      </c>
      <c r="J550" s="9">
        <f t="shared" si="65"/>
        <v>10.021998999999999</v>
      </c>
      <c r="K550" s="9">
        <f t="shared" si="66"/>
        <v>0</v>
      </c>
      <c r="L550" s="9">
        <f t="shared" si="67"/>
        <v>0</v>
      </c>
      <c r="M550" s="9">
        <f t="shared" si="68"/>
        <v>9.1793639999999996</v>
      </c>
      <c r="N550" s="9">
        <v>9.8726479999999999</v>
      </c>
      <c r="O550" s="9">
        <v>9.3287150000000008</v>
      </c>
      <c r="P550" s="9">
        <f t="shared" si="69"/>
        <v>0.9449050548545842</v>
      </c>
      <c r="Q550" s="4">
        <f>_xlfn.RANK.EQ(P550,$P$2:$P$1001,1)+COUNTIF($P$2:P550,P550)-1</f>
        <v>389</v>
      </c>
      <c r="R550" s="4" t="str">
        <f>IF(Q550&lt;=Summary!$B$20,"Front","Back")</f>
        <v>Front</v>
      </c>
      <c r="S550" s="9">
        <f t="shared" si="70"/>
        <v>9.8726479999999999</v>
      </c>
      <c r="T550" s="9">
        <f t="shared" si="71"/>
        <v>0</v>
      </c>
    </row>
    <row r="551" spans="1:20" x14ac:dyDescent="0.2">
      <c r="A551" s="4">
        <v>550</v>
      </c>
      <c r="B551" s="4" t="s">
        <v>24</v>
      </c>
      <c r="C551" s="9">
        <v>11.440346</v>
      </c>
      <c r="D551" s="9">
        <v>11.075234</v>
      </c>
      <c r="E551" s="9">
        <f t="shared" si="64"/>
        <v>0.9680855806284181</v>
      </c>
      <c r="F551" s="4">
        <f>_xlfn.RANK.EQ(E551,$E$2:$E$1001,1)+COUNTIF($E$2:E551,E551)-1</f>
        <v>442</v>
      </c>
      <c r="G551" s="4" t="str">
        <f>IF(F551&lt;=Summary!$B$2,"Front","Back")</f>
        <v>Front</v>
      </c>
      <c r="H551" s="4">
        <v>529</v>
      </c>
      <c r="I551" s="4" t="str">
        <f>IF(H551&lt;=Summary!$B$2,"Front","Back")</f>
        <v>Back</v>
      </c>
      <c r="J551" s="9">
        <f t="shared" si="65"/>
        <v>11.440346</v>
      </c>
      <c r="K551" s="9">
        <f t="shared" si="66"/>
        <v>0</v>
      </c>
      <c r="L551" s="9">
        <f t="shared" si="67"/>
        <v>0</v>
      </c>
      <c r="M551" s="9">
        <f t="shared" si="68"/>
        <v>11.075234</v>
      </c>
      <c r="N551" s="9">
        <v>11.290995000000001</v>
      </c>
      <c r="O551" s="9">
        <v>11.224584999999999</v>
      </c>
      <c r="P551" s="9">
        <f t="shared" si="69"/>
        <v>0.99411832172452463</v>
      </c>
      <c r="Q551" s="4">
        <f>_xlfn.RANK.EQ(P551,$P$2:$P$1001,1)+COUNTIF($P$2:P551,P551)-1</f>
        <v>478</v>
      </c>
      <c r="R551" s="4" t="str">
        <f>IF(Q551&lt;=Summary!$B$20,"Front","Back")</f>
        <v>Front</v>
      </c>
      <c r="S551" s="9">
        <f t="shared" si="70"/>
        <v>11.290995000000001</v>
      </c>
      <c r="T551" s="9">
        <f t="shared" si="71"/>
        <v>0</v>
      </c>
    </row>
    <row r="552" spans="1:20" x14ac:dyDescent="0.2">
      <c r="A552" s="4">
        <v>551</v>
      </c>
      <c r="B552" s="4" t="s">
        <v>24</v>
      </c>
      <c r="C552" s="9">
        <v>11.020371000000001</v>
      </c>
      <c r="D552" s="9">
        <v>10.022876</v>
      </c>
      <c r="E552" s="9">
        <f t="shared" si="64"/>
        <v>0.90948625958236795</v>
      </c>
      <c r="F552" s="4">
        <f>_xlfn.RANK.EQ(E552,$E$2:$E$1001,1)+COUNTIF($E$2:E552,E552)-1</f>
        <v>321</v>
      </c>
      <c r="G552" s="4" t="str">
        <f>IF(F552&lt;=Summary!$B$2,"Front","Back")</f>
        <v>Front</v>
      </c>
      <c r="H552" s="4">
        <v>589</v>
      </c>
      <c r="I552" s="4" t="str">
        <f>IF(H552&lt;=Summary!$B$2,"Front","Back")</f>
        <v>Back</v>
      </c>
      <c r="J552" s="9">
        <f t="shared" si="65"/>
        <v>11.020371000000001</v>
      </c>
      <c r="K552" s="9">
        <f t="shared" si="66"/>
        <v>0</v>
      </c>
      <c r="L552" s="9">
        <f t="shared" si="67"/>
        <v>0</v>
      </c>
      <c r="M552" s="9">
        <f t="shared" si="68"/>
        <v>10.022876</v>
      </c>
      <c r="N552" s="9">
        <v>10.87102</v>
      </c>
      <c r="O552" s="9">
        <v>10.172226999999999</v>
      </c>
      <c r="P552" s="9">
        <f t="shared" si="69"/>
        <v>0.93571964728240775</v>
      </c>
      <c r="Q552" s="4">
        <f>_xlfn.RANK.EQ(P552,$P$2:$P$1001,1)+COUNTIF($P$2:P552,P552)-1</f>
        <v>370</v>
      </c>
      <c r="R552" s="4" t="str">
        <f>IF(Q552&lt;=Summary!$B$20,"Front","Back")</f>
        <v>Front</v>
      </c>
      <c r="S552" s="9">
        <f t="shared" si="70"/>
        <v>10.87102</v>
      </c>
      <c r="T552" s="9">
        <f t="shared" si="71"/>
        <v>0</v>
      </c>
    </row>
    <row r="553" spans="1:20" x14ac:dyDescent="0.2">
      <c r="A553" s="4">
        <v>552</v>
      </c>
      <c r="B553" s="4" t="s">
        <v>24</v>
      </c>
      <c r="C553" s="9">
        <v>10.451093</v>
      </c>
      <c r="D553" s="9">
        <v>8.5869260000000001</v>
      </c>
      <c r="E553" s="9">
        <f t="shared" si="64"/>
        <v>0.82162946975976581</v>
      </c>
      <c r="F553" s="4">
        <f>_xlfn.RANK.EQ(E553,$E$2:$E$1001,1)+COUNTIF($E$2:E553,E553)-1</f>
        <v>179</v>
      </c>
      <c r="G553" s="4" t="str">
        <f>IF(F553&lt;=Summary!$B$2,"Front","Back")</f>
        <v>Front</v>
      </c>
      <c r="H553" s="4">
        <v>666</v>
      </c>
      <c r="I553" s="4" t="str">
        <f>IF(H553&lt;=Summary!$B$2,"Front","Back")</f>
        <v>Back</v>
      </c>
      <c r="J553" s="9">
        <f t="shared" si="65"/>
        <v>10.451093</v>
      </c>
      <c r="K553" s="9">
        <f t="shared" si="66"/>
        <v>0</v>
      </c>
      <c r="L553" s="9">
        <f t="shared" si="67"/>
        <v>0</v>
      </c>
      <c r="M553" s="9">
        <f t="shared" si="68"/>
        <v>8.5869260000000001</v>
      </c>
      <c r="N553" s="9">
        <v>10.301742000000001</v>
      </c>
      <c r="O553" s="9">
        <v>8.7362769999999994</v>
      </c>
      <c r="P553" s="9">
        <f t="shared" si="69"/>
        <v>0.84803880741723081</v>
      </c>
      <c r="Q553" s="4">
        <f>_xlfn.RANK.EQ(P553,$P$2:$P$1001,1)+COUNTIF($P$2:P553,P553)-1</f>
        <v>212</v>
      </c>
      <c r="R553" s="4" t="str">
        <f>IF(Q553&lt;=Summary!$B$20,"Front","Back")</f>
        <v>Front</v>
      </c>
      <c r="S553" s="9">
        <f t="shared" si="70"/>
        <v>10.301742000000001</v>
      </c>
      <c r="T553" s="9">
        <f t="shared" si="71"/>
        <v>0</v>
      </c>
    </row>
    <row r="554" spans="1:20" x14ac:dyDescent="0.2">
      <c r="A554" s="4">
        <v>553</v>
      </c>
      <c r="B554" s="4" t="s">
        <v>24</v>
      </c>
      <c r="C554" s="9">
        <v>12.17712</v>
      </c>
      <c r="D554" s="9">
        <v>13.950122</v>
      </c>
      <c r="E554" s="9">
        <f t="shared" si="64"/>
        <v>1.1456010945116744</v>
      </c>
      <c r="F554" s="4">
        <f>_xlfn.RANK.EQ(E554,$E$2:$E$1001,1)+COUNTIF($E$2:E554,E554)-1</f>
        <v>717</v>
      </c>
      <c r="G554" s="4" t="str">
        <f>IF(F554&lt;=Summary!$B$2,"Front","Back")</f>
        <v>Back</v>
      </c>
      <c r="H554" s="4">
        <v>84</v>
      </c>
      <c r="I554" s="4" t="str">
        <f>IF(H554&lt;=Summary!$B$2,"Front","Back")</f>
        <v>Front</v>
      </c>
      <c r="J554" s="9">
        <f t="shared" si="65"/>
        <v>0</v>
      </c>
      <c r="K554" s="9">
        <f t="shared" si="66"/>
        <v>13.950122</v>
      </c>
      <c r="L554" s="9">
        <f t="shared" si="67"/>
        <v>12.17712</v>
      </c>
      <c r="M554" s="9">
        <f t="shared" si="68"/>
        <v>0</v>
      </c>
      <c r="N554" s="9">
        <v>12.027768999999999</v>
      </c>
      <c r="O554" s="9">
        <v>14.099473</v>
      </c>
      <c r="P554" s="9">
        <f t="shared" si="69"/>
        <v>1.1722434143854941</v>
      </c>
      <c r="Q554" s="4">
        <f>_xlfn.RANK.EQ(P554,$P$2:$P$1001,1)+COUNTIF($P$2:P554,P554)-1</f>
        <v>749</v>
      </c>
      <c r="R554" s="4" t="str">
        <f>IF(Q554&lt;=Summary!$B$20,"Front","Back")</f>
        <v>Back</v>
      </c>
      <c r="S554" s="9">
        <f t="shared" si="70"/>
        <v>0</v>
      </c>
      <c r="T554" s="9">
        <f t="shared" si="71"/>
        <v>14.099473</v>
      </c>
    </row>
    <row r="555" spans="1:20" x14ac:dyDescent="0.2">
      <c r="A555" s="4">
        <v>554</v>
      </c>
      <c r="B555" s="4" t="s">
        <v>24</v>
      </c>
      <c r="C555" s="9">
        <v>9.1582369999999997</v>
      </c>
      <c r="D555" s="9">
        <v>9.8370409999999993</v>
      </c>
      <c r="E555" s="9">
        <f t="shared" si="64"/>
        <v>1.074119505752035</v>
      </c>
      <c r="F555" s="4">
        <f>_xlfn.RANK.EQ(E555,$E$2:$E$1001,1)+COUNTIF($E$2:E555,E555)-1</f>
        <v>616</v>
      </c>
      <c r="G555" s="4" t="str">
        <f>IF(F555&lt;=Summary!$B$2,"Front","Back")</f>
        <v>Back</v>
      </c>
      <c r="H555" s="4">
        <v>621</v>
      </c>
      <c r="I555" s="4" t="str">
        <f>IF(H555&lt;=Summary!$B$2,"Front","Back")</f>
        <v>Back</v>
      </c>
      <c r="J555" s="9">
        <f t="shared" si="65"/>
        <v>0</v>
      </c>
      <c r="K555" s="9">
        <f t="shared" si="66"/>
        <v>9.8370409999999993</v>
      </c>
      <c r="L555" s="9">
        <f t="shared" si="67"/>
        <v>0</v>
      </c>
      <c r="M555" s="9">
        <f t="shared" si="68"/>
        <v>9.8370409999999993</v>
      </c>
      <c r="N555" s="9">
        <v>9.0088860000000004</v>
      </c>
      <c r="O555" s="9">
        <v>9.9863920000000004</v>
      </c>
      <c r="P555" s="9">
        <f t="shared" si="69"/>
        <v>1.1085046475224574</v>
      </c>
      <c r="Q555" s="4">
        <f>_xlfn.RANK.EQ(P555,$P$2:$P$1001,1)+COUNTIF($P$2:P555,P555)-1</f>
        <v>670</v>
      </c>
      <c r="R555" s="4" t="str">
        <f>IF(Q555&lt;=Summary!$B$20,"Front","Back")</f>
        <v>Back</v>
      </c>
      <c r="S555" s="9">
        <f t="shared" si="70"/>
        <v>0</v>
      </c>
      <c r="T555" s="9">
        <f t="shared" si="71"/>
        <v>9.9863920000000004</v>
      </c>
    </row>
    <row r="556" spans="1:20" x14ac:dyDescent="0.2">
      <c r="A556" s="4">
        <v>555</v>
      </c>
      <c r="B556" s="4" t="s">
        <v>24</v>
      </c>
      <c r="C556" s="9">
        <v>10.264499000000001</v>
      </c>
      <c r="D556" s="9">
        <v>9.2615529999999993</v>
      </c>
      <c r="E556" s="9">
        <f t="shared" si="64"/>
        <v>0.90228982437428251</v>
      </c>
      <c r="F556" s="4">
        <f>_xlfn.RANK.EQ(E556,$E$2:$E$1001,1)+COUNTIF($E$2:E556,E556)-1</f>
        <v>313</v>
      </c>
      <c r="G556" s="4" t="str">
        <f>IF(F556&lt;=Summary!$B$2,"Front","Back")</f>
        <v>Front</v>
      </c>
      <c r="H556" s="4">
        <v>857</v>
      </c>
      <c r="I556" s="4" t="str">
        <f>IF(H556&lt;=Summary!$B$2,"Front","Back")</f>
        <v>Back</v>
      </c>
      <c r="J556" s="9">
        <f t="shared" si="65"/>
        <v>10.264499000000001</v>
      </c>
      <c r="K556" s="9">
        <f t="shared" si="66"/>
        <v>0</v>
      </c>
      <c r="L556" s="9">
        <f t="shared" si="67"/>
        <v>0</v>
      </c>
      <c r="M556" s="9">
        <f t="shared" si="68"/>
        <v>9.2615529999999993</v>
      </c>
      <c r="N556" s="9">
        <v>10.115148</v>
      </c>
      <c r="O556" s="9">
        <v>9.4109040000000004</v>
      </c>
      <c r="P556" s="9">
        <f t="shared" si="69"/>
        <v>0.93037729156310922</v>
      </c>
      <c r="Q556" s="4">
        <f>_xlfn.RANK.EQ(P556,$P$2:$P$1001,1)+COUNTIF($P$2:P556,P556)-1</f>
        <v>357</v>
      </c>
      <c r="R556" s="4" t="str">
        <f>IF(Q556&lt;=Summary!$B$20,"Front","Back")</f>
        <v>Front</v>
      </c>
      <c r="S556" s="9">
        <f t="shared" si="70"/>
        <v>10.115148</v>
      </c>
      <c r="T556" s="9">
        <f t="shared" si="71"/>
        <v>0</v>
      </c>
    </row>
    <row r="557" spans="1:20" x14ac:dyDescent="0.2">
      <c r="A557" s="4">
        <v>556</v>
      </c>
      <c r="B557" s="4" t="s">
        <v>24</v>
      </c>
      <c r="C557" s="9">
        <v>9.6864260000000009</v>
      </c>
      <c r="D557" s="9">
        <v>9.6287950000000002</v>
      </c>
      <c r="E557" s="9">
        <f t="shared" si="64"/>
        <v>0.9940503339415383</v>
      </c>
      <c r="F557" s="4">
        <f>_xlfn.RANK.EQ(E557,$E$2:$E$1001,1)+COUNTIF($E$2:E557,E557)-1</f>
        <v>492</v>
      </c>
      <c r="G557" s="4" t="str">
        <f>IF(F557&lt;=Summary!$B$2,"Front","Back")</f>
        <v>Front</v>
      </c>
      <c r="H557" s="4">
        <v>451</v>
      </c>
      <c r="I557" s="4" t="str">
        <f>IF(H557&lt;=Summary!$B$2,"Front","Back")</f>
        <v>Front</v>
      </c>
      <c r="J557" s="9">
        <f t="shared" si="65"/>
        <v>9.6864260000000009</v>
      </c>
      <c r="K557" s="9">
        <f t="shared" si="66"/>
        <v>0</v>
      </c>
      <c r="L557" s="9">
        <f t="shared" si="67"/>
        <v>9.6864260000000009</v>
      </c>
      <c r="M557" s="9">
        <f t="shared" si="68"/>
        <v>0</v>
      </c>
      <c r="N557" s="9">
        <v>9.5370749999999997</v>
      </c>
      <c r="O557" s="9">
        <v>9.7781459999999996</v>
      </c>
      <c r="P557" s="9">
        <f t="shared" si="69"/>
        <v>1.0252772469546481</v>
      </c>
      <c r="Q557" s="4">
        <f>_xlfn.RANK.EQ(P557,$P$2:$P$1001,1)+COUNTIF($P$2:P557,P557)-1</f>
        <v>543</v>
      </c>
      <c r="R557" s="4" t="str">
        <f>IF(Q557&lt;=Summary!$B$20,"Front","Back")</f>
        <v>Back</v>
      </c>
      <c r="S557" s="9">
        <f t="shared" si="70"/>
        <v>0</v>
      </c>
      <c r="T557" s="9">
        <f t="shared" si="71"/>
        <v>9.7781459999999996</v>
      </c>
    </row>
    <row r="558" spans="1:20" x14ac:dyDescent="0.2">
      <c r="A558" s="4">
        <v>557</v>
      </c>
      <c r="B558" s="4" t="s">
        <v>24</v>
      </c>
      <c r="C558" s="9">
        <v>8.9710459999999994</v>
      </c>
      <c r="D558" s="9">
        <v>10.951555000000001</v>
      </c>
      <c r="E558" s="9">
        <f t="shared" si="64"/>
        <v>1.220766786838458</v>
      </c>
      <c r="F558" s="4">
        <f>_xlfn.RANK.EQ(E558,$E$2:$E$1001,1)+COUNTIF($E$2:E558,E558)-1</f>
        <v>812</v>
      </c>
      <c r="G558" s="4" t="str">
        <f>IF(F558&lt;=Summary!$B$2,"Front","Back")</f>
        <v>Back</v>
      </c>
      <c r="H558" s="4">
        <v>142</v>
      </c>
      <c r="I558" s="4" t="str">
        <f>IF(H558&lt;=Summary!$B$2,"Front","Back")</f>
        <v>Front</v>
      </c>
      <c r="J558" s="9">
        <f t="shared" si="65"/>
        <v>0</v>
      </c>
      <c r="K558" s="9">
        <f t="shared" si="66"/>
        <v>10.951555000000001</v>
      </c>
      <c r="L558" s="9">
        <f t="shared" si="67"/>
        <v>8.9710459999999994</v>
      </c>
      <c r="M558" s="9">
        <f t="shared" si="68"/>
        <v>0</v>
      </c>
      <c r="N558" s="9">
        <v>8.8216950000000001</v>
      </c>
      <c r="O558" s="9">
        <v>11.100906</v>
      </c>
      <c r="P558" s="9">
        <f t="shared" si="69"/>
        <v>1.2583642939367095</v>
      </c>
      <c r="Q558" s="4">
        <f>_xlfn.RANK.EQ(P558,$P$2:$P$1001,1)+COUNTIF($P$2:P558,P558)-1</f>
        <v>855</v>
      </c>
      <c r="R558" s="4" t="str">
        <f>IF(Q558&lt;=Summary!$B$20,"Front","Back")</f>
        <v>Back</v>
      </c>
      <c r="S558" s="9">
        <f t="shared" si="70"/>
        <v>0</v>
      </c>
      <c r="T558" s="9">
        <f t="shared" si="71"/>
        <v>11.100906</v>
      </c>
    </row>
    <row r="559" spans="1:20" x14ac:dyDescent="0.2">
      <c r="A559" s="4">
        <v>558</v>
      </c>
      <c r="B559" s="4" t="s">
        <v>24</v>
      </c>
      <c r="C559" s="9">
        <v>9.4786330000000003</v>
      </c>
      <c r="D559" s="9">
        <v>10.931715000000001</v>
      </c>
      <c r="E559" s="9">
        <f t="shared" si="64"/>
        <v>1.1533007976994152</v>
      </c>
      <c r="F559" s="4">
        <f>_xlfn.RANK.EQ(E559,$E$2:$E$1001,1)+COUNTIF($E$2:E559,E559)-1</f>
        <v>726</v>
      </c>
      <c r="G559" s="4" t="str">
        <f>IF(F559&lt;=Summary!$B$2,"Front","Back")</f>
        <v>Back</v>
      </c>
      <c r="H559" s="4">
        <v>976</v>
      </c>
      <c r="I559" s="4" t="str">
        <f>IF(H559&lt;=Summary!$B$2,"Front","Back")</f>
        <v>Back</v>
      </c>
      <c r="J559" s="9">
        <f t="shared" si="65"/>
        <v>0</v>
      </c>
      <c r="K559" s="9">
        <f t="shared" si="66"/>
        <v>10.931715000000001</v>
      </c>
      <c r="L559" s="9">
        <f t="shared" si="67"/>
        <v>0</v>
      </c>
      <c r="M559" s="9">
        <f t="shared" si="68"/>
        <v>10.931715000000001</v>
      </c>
      <c r="N559" s="9">
        <v>9.3292819999999992</v>
      </c>
      <c r="O559" s="9">
        <v>11.081066</v>
      </c>
      <c r="P559" s="9">
        <f t="shared" si="69"/>
        <v>1.1877726495994012</v>
      </c>
      <c r="Q559" s="4">
        <f>_xlfn.RANK.EQ(P559,$P$2:$P$1001,1)+COUNTIF($P$2:P559,P559)-1</f>
        <v>769</v>
      </c>
      <c r="R559" s="4" t="str">
        <f>IF(Q559&lt;=Summary!$B$20,"Front","Back")</f>
        <v>Back</v>
      </c>
      <c r="S559" s="9">
        <f t="shared" si="70"/>
        <v>0</v>
      </c>
      <c r="T559" s="9">
        <f t="shared" si="71"/>
        <v>11.081066</v>
      </c>
    </row>
    <row r="560" spans="1:20" x14ac:dyDescent="0.2">
      <c r="A560" s="4">
        <v>559</v>
      </c>
      <c r="B560" s="4" t="s">
        <v>24</v>
      </c>
      <c r="C560" s="9">
        <v>8.3233329999999999</v>
      </c>
      <c r="D560" s="9">
        <v>10.643774000000001</v>
      </c>
      <c r="E560" s="9">
        <f t="shared" si="64"/>
        <v>1.2787874761228466</v>
      </c>
      <c r="F560" s="4">
        <f>_xlfn.RANK.EQ(E560,$E$2:$E$1001,1)+COUNTIF($E$2:E560,E560)-1</f>
        <v>865</v>
      </c>
      <c r="G560" s="4" t="str">
        <f>IF(F560&lt;=Summary!$B$2,"Front","Back")</f>
        <v>Back</v>
      </c>
      <c r="H560" s="4">
        <v>746</v>
      </c>
      <c r="I560" s="4" t="str">
        <f>IF(H560&lt;=Summary!$B$2,"Front","Back")</f>
        <v>Back</v>
      </c>
      <c r="J560" s="9">
        <f t="shared" si="65"/>
        <v>0</v>
      </c>
      <c r="K560" s="9">
        <f t="shared" si="66"/>
        <v>10.643774000000001</v>
      </c>
      <c r="L560" s="9">
        <f t="shared" si="67"/>
        <v>0</v>
      </c>
      <c r="M560" s="9">
        <f t="shared" si="68"/>
        <v>10.643774000000001</v>
      </c>
      <c r="N560" s="9">
        <v>8.1739820000000005</v>
      </c>
      <c r="O560" s="9">
        <v>10.793125</v>
      </c>
      <c r="P560" s="9">
        <f t="shared" si="69"/>
        <v>1.3204243659944441</v>
      </c>
      <c r="Q560" s="4">
        <f>_xlfn.RANK.EQ(P560,$P$2:$P$1001,1)+COUNTIF($P$2:P560,P560)-1</f>
        <v>900</v>
      </c>
      <c r="R560" s="4" t="str">
        <f>IF(Q560&lt;=Summary!$B$20,"Front","Back")</f>
        <v>Back</v>
      </c>
      <c r="S560" s="9">
        <f t="shared" si="70"/>
        <v>0</v>
      </c>
      <c r="T560" s="9">
        <f t="shared" si="71"/>
        <v>10.793125</v>
      </c>
    </row>
    <row r="561" spans="1:20" x14ac:dyDescent="0.2">
      <c r="A561" s="4">
        <v>560</v>
      </c>
      <c r="B561" s="4" t="s">
        <v>24</v>
      </c>
      <c r="C561" s="9">
        <v>10.047473</v>
      </c>
      <c r="D561" s="9">
        <v>8.4242010000000001</v>
      </c>
      <c r="E561" s="9">
        <f t="shared" si="64"/>
        <v>0.8384397748568222</v>
      </c>
      <c r="F561" s="4">
        <f>_xlfn.RANK.EQ(E561,$E$2:$E$1001,1)+COUNTIF($E$2:E561,E561)-1</f>
        <v>200</v>
      </c>
      <c r="G561" s="4" t="str">
        <f>IF(F561&lt;=Summary!$B$2,"Front","Back")</f>
        <v>Front</v>
      </c>
      <c r="H561" s="4">
        <v>844</v>
      </c>
      <c r="I561" s="4" t="str">
        <f>IF(H561&lt;=Summary!$B$2,"Front","Back")</f>
        <v>Back</v>
      </c>
      <c r="J561" s="9">
        <f t="shared" si="65"/>
        <v>10.047473</v>
      </c>
      <c r="K561" s="9">
        <f t="shared" si="66"/>
        <v>0</v>
      </c>
      <c r="L561" s="9">
        <f t="shared" si="67"/>
        <v>0</v>
      </c>
      <c r="M561" s="9">
        <f t="shared" si="68"/>
        <v>8.4242010000000001</v>
      </c>
      <c r="N561" s="9">
        <v>9.8981220000000008</v>
      </c>
      <c r="O561" s="9">
        <v>8.5735519999999994</v>
      </c>
      <c r="P561" s="9">
        <f t="shared" si="69"/>
        <v>0.86617966519305367</v>
      </c>
      <c r="Q561" s="4">
        <f>_xlfn.RANK.EQ(P561,$P$2:$P$1001,1)+COUNTIF($P$2:P561,P561)-1</f>
        <v>245</v>
      </c>
      <c r="R561" s="4" t="str">
        <f>IF(Q561&lt;=Summary!$B$20,"Front","Back")</f>
        <v>Front</v>
      </c>
      <c r="S561" s="9">
        <f t="shared" si="70"/>
        <v>9.8981220000000008</v>
      </c>
      <c r="T561" s="9">
        <f t="shared" si="71"/>
        <v>0</v>
      </c>
    </row>
    <row r="562" spans="1:20" x14ac:dyDescent="0.2">
      <c r="A562" s="4">
        <v>561</v>
      </c>
      <c r="B562" s="4" t="s">
        <v>24</v>
      </c>
      <c r="C562" s="9">
        <v>10.468783999999999</v>
      </c>
      <c r="D562" s="9">
        <v>9.1570859999999996</v>
      </c>
      <c r="E562" s="9">
        <f t="shared" si="64"/>
        <v>0.87470388155873691</v>
      </c>
      <c r="F562" s="4">
        <f>_xlfn.RANK.EQ(E562,$E$2:$E$1001,1)+COUNTIF($E$2:E562,E562)-1</f>
        <v>260</v>
      </c>
      <c r="G562" s="4" t="str">
        <f>IF(F562&lt;=Summary!$B$2,"Front","Back")</f>
        <v>Front</v>
      </c>
      <c r="H562" s="4">
        <v>392</v>
      </c>
      <c r="I562" s="4" t="str">
        <f>IF(H562&lt;=Summary!$B$2,"Front","Back")</f>
        <v>Front</v>
      </c>
      <c r="J562" s="9">
        <f t="shared" si="65"/>
        <v>10.468783999999999</v>
      </c>
      <c r="K562" s="9">
        <f t="shared" si="66"/>
        <v>0</v>
      </c>
      <c r="L562" s="9">
        <f t="shared" si="67"/>
        <v>10.468783999999999</v>
      </c>
      <c r="M562" s="9">
        <f t="shared" si="68"/>
        <v>0</v>
      </c>
      <c r="N562" s="9">
        <v>10.319433</v>
      </c>
      <c r="O562" s="9">
        <v>9.3064370000000007</v>
      </c>
      <c r="P562" s="9">
        <f t="shared" si="69"/>
        <v>0.90183607955979761</v>
      </c>
      <c r="Q562" s="4">
        <f>_xlfn.RANK.EQ(P562,$P$2:$P$1001,1)+COUNTIF($P$2:P562,P562)-1</f>
        <v>308</v>
      </c>
      <c r="R562" s="4" t="str">
        <f>IF(Q562&lt;=Summary!$B$20,"Front","Back")</f>
        <v>Front</v>
      </c>
      <c r="S562" s="9">
        <f t="shared" si="70"/>
        <v>10.319433</v>
      </c>
      <c r="T562" s="9">
        <f t="shared" si="71"/>
        <v>0</v>
      </c>
    </row>
    <row r="563" spans="1:20" x14ac:dyDescent="0.2">
      <c r="A563" s="4">
        <v>562</v>
      </c>
      <c r="B563" s="4" t="s">
        <v>24</v>
      </c>
      <c r="C563" s="9">
        <v>9.4839500000000001</v>
      </c>
      <c r="D563" s="9">
        <v>8.5029780000000006</v>
      </c>
      <c r="E563" s="9">
        <f t="shared" si="64"/>
        <v>0.89656503882875815</v>
      </c>
      <c r="F563" s="4">
        <f>_xlfn.RANK.EQ(E563,$E$2:$E$1001,1)+COUNTIF($E$2:E563,E563)-1</f>
        <v>299</v>
      </c>
      <c r="G563" s="4" t="str">
        <f>IF(F563&lt;=Summary!$B$2,"Front","Back")</f>
        <v>Front</v>
      </c>
      <c r="H563" s="4">
        <v>483</v>
      </c>
      <c r="I563" s="4" t="str">
        <f>IF(H563&lt;=Summary!$B$2,"Front","Back")</f>
        <v>Front</v>
      </c>
      <c r="J563" s="9">
        <f t="shared" si="65"/>
        <v>9.4839500000000001</v>
      </c>
      <c r="K563" s="9">
        <f t="shared" si="66"/>
        <v>0</v>
      </c>
      <c r="L563" s="9">
        <f t="shared" si="67"/>
        <v>9.4839500000000001</v>
      </c>
      <c r="M563" s="9">
        <f t="shared" si="68"/>
        <v>0</v>
      </c>
      <c r="N563" s="9">
        <v>9.3345990000000008</v>
      </c>
      <c r="O563" s="9">
        <v>8.6523289999999999</v>
      </c>
      <c r="P563" s="9">
        <f t="shared" si="69"/>
        <v>0.92690955444363488</v>
      </c>
      <c r="Q563" s="4">
        <f>_xlfn.RANK.EQ(P563,$P$2:$P$1001,1)+COUNTIF($P$2:P563,P563)-1</f>
        <v>353</v>
      </c>
      <c r="R563" s="4" t="str">
        <f>IF(Q563&lt;=Summary!$B$20,"Front","Back")</f>
        <v>Front</v>
      </c>
      <c r="S563" s="9">
        <f t="shared" si="70"/>
        <v>9.3345990000000008</v>
      </c>
      <c r="T563" s="9">
        <f t="shared" si="71"/>
        <v>0</v>
      </c>
    </row>
    <row r="564" spans="1:20" x14ac:dyDescent="0.2">
      <c r="A564" s="4">
        <v>563</v>
      </c>
      <c r="B564" s="4" t="s">
        <v>24</v>
      </c>
      <c r="C564" s="9">
        <v>7.6012969999999997</v>
      </c>
      <c r="D564" s="9">
        <v>11.904548</v>
      </c>
      <c r="E564" s="9">
        <f t="shared" si="64"/>
        <v>1.5661206238882655</v>
      </c>
      <c r="F564" s="4">
        <f>_xlfn.RANK.EQ(E564,$E$2:$E$1001,1)+COUNTIF($E$2:E564,E564)-1</f>
        <v>976</v>
      </c>
      <c r="G564" s="4" t="str">
        <f>IF(F564&lt;=Summary!$B$2,"Front","Back")</f>
        <v>Back</v>
      </c>
      <c r="H564" s="4">
        <v>928</v>
      </c>
      <c r="I564" s="4" t="str">
        <f>IF(H564&lt;=Summary!$B$2,"Front","Back")</f>
        <v>Back</v>
      </c>
      <c r="J564" s="9">
        <f t="shared" si="65"/>
        <v>0</v>
      </c>
      <c r="K564" s="9">
        <f t="shared" si="66"/>
        <v>11.904548</v>
      </c>
      <c r="L564" s="9">
        <f t="shared" si="67"/>
        <v>0</v>
      </c>
      <c r="M564" s="9">
        <f t="shared" si="68"/>
        <v>11.904548</v>
      </c>
      <c r="N564" s="9">
        <v>7.4519460000000004</v>
      </c>
      <c r="O564" s="9">
        <v>12.053898999999999</v>
      </c>
      <c r="P564" s="9">
        <f t="shared" si="69"/>
        <v>1.6175505029156141</v>
      </c>
      <c r="Q564" s="4">
        <f>_xlfn.RANK.EQ(P564,$P$2:$P$1001,1)+COUNTIF($P$2:P564,P564)-1</f>
        <v>980</v>
      </c>
      <c r="R564" s="4" t="str">
        <f>IF(Q564&lt;=Summary!$B$20,"Front","Back")</f>
        <v>Back</v>
      </c>
      <c r="S564" s="9">
        <f t="shared" si="70"/>
        <v>0</v>
      </c>
      <c r="T564" s="9">
        <f t="shared" si="71"/>
        <v>12.053898999999999</v>
      </c>
    </row>
    <row r="565" spans="1:20" x14ac:dyDescent="0.2">
      <c r="A565" s="4">
        <v>564</v>
      </c>
      <c r="B565" s="4" t="s">
        <v>24</v>
      </c>
      <c r="C565" s="9">
        <v>9.0111109999999996</v>
      </c>
      <c r="D565" s="9">
        <v>12.983945</v>
      </c>
      <c r="E565" s="9">
        <f t="shared" si="64"/>
        <v>1.4408817070392319</v>
      </c>
      <c r="F565" s="4">
        <f>_xlfn.RANK.EQ(E565,$E$2:$E$1001,1)+COUNTIF($E$2:E565,E565)-1</f>
        <v>939</v>
      </c>
      <c r="G565" s="4" t="str">
        <f>IF(F565&lt;=Summary!$B$2,"Front","Back")</f>
        <v>Back</v>
      </c>
      <c r="H565" s="4">
        <v>799</v>
      </c>
      <c r="I565" s="4" t="str">
        <f>IF(H565&lt;=Summary!$B$2,"Front","Back")</f>
        <v>Back</v>
      </c>
      <c r="J565" s="9">
        <f t="shared" si="65"/>
        <v>0</v>
      </c>
      <c r="K565" s="9">
        <f t="shared" si="66"/>
        <v>12.983945</v>
      </c>
      <c r="L565" s="9">
        <f t="shared" si="67"/>
        <v>0</v>
      </c>
      <c r="M565" s="9">
        <f t="shared" si="68"/>
        <v>12.983945</v>
      </c>
      <c r="N565" s="9">
        <v>8.8617600000000003</v>
      </c>
      <c r="O565" s="9">
        <v>13.133296</v>
      </c>
      <c r="P565" s="9">
        <f t="shared" si="69"/>
        <v>1.4820189217491784</v>
      </c>
      <c r="Q565" s="4">
        <f>_xlfn.RANK.EQ(P565,$P$2:$P$1001,1)+COUNTIF($P$2:P565,P565)-1</f>
        <v>958</v>
      </c>
      <c r="R565" s="4" t="str">
        <f>IF(Q565&lt;=Summary!$B$20,"Front","Back")</f>
        <v>Back</v>
      </c>
      <c r="S565" s="9">
        <f t="shared" si="70"/>
        <v>0</v>
      </c>
      <c r="T565" s="9">
        <f t="shared" si="71"/>
        <v>13.133296</v>
      </c>
    </row>
    <row r="566" spans="1:20" x14ac:dyDescent="0.2">
      <c r="A566" s="4">
        <v>565</v>
      </c>
      <c r="B566" s="4" t="s">
        <v>24</v>
      </c>
      <c r="C566" s="9">
        <v>11.151972000000001</v>
      </c>
      <c r="D566" s="9">
        <v>9.7335290000000008</v>
      </c>
      <c r="E566" s="9">
        <f t="shared" si="64"/>
        <v>0.87280787649036429</v>
      </c>
      <c r="F566" s="4">
        <f>_xlfn.RANK.EQ(E566,$E$2:$E$1001,1)+COUNTIF($E$2:E566,E566)-1</f>
        <v>257</v>
      </c>
      <c r="G566" s="4" t="str">
        <f>IF(F566&lt;=Summary!$B$2,"Front","Back")</f>
        <v>Front</v>
      </c>
      <c r="H566" s="4">
        <v>149</v>
      </c>
      <c r="I566" s="4" t="str">
        <f>IF(H566&lt;=Summary!$B$2,"Front","Back")</f>
        <v>Front</v>
      </c>
      <c r="J566" s="9">
        <f t="shared" si="65"/>
        <v>11.151972000000001</v>
      </c>
      <c r="K566" s="9">
        <f t="shared" si="66"/>
        <v>0</v>
      </c>
      <c r="L566" s="9">
        <f t="shared" si="67"/>
        <v>11.151972000000001</v>
      </c>
      <c r="M566" s="9">
        <f t="shared" si="68"/>
        <v>0</v>
      </c>
      <c r="N566" s="9">
        <v>11.002621</v>
      </c>
      <c r="O566" s="9">
        <v>9.8828800000000001</v>
      </c>
      <c r="P566" s="9">
        <f t="shared" si="69"/>
        <v>0.89822961274409074</v>
      </c>
      <c r="Q566" s="4">
        <f>_xlfn.RANK.EQ(P566,$P$2:$P$1001,1)+COUNTIF($P$2:P566,P566)-1</f>
        <v>301</v>
      </c>
      <c r="R566" s="4" t="str">
        <f>IF(Q566&lt;=Summary!$B$20,"Front","Back")</f>
        <v>Front</v>
      </c>
      <c r="S566" s="9">
        <f t="shared" si="70"/>
        <v>11.002621</v>
      </c>
      <c r="T566" s="9">
        <f t="shared" si="71"/>
        <v>0</v>
      </c>
    </row>
    <row r="567" spans="1:20" x14ac:dyDescent="0.2">
      <c r="A567" s="4">
        <v>566</v>
      </c>
      <c r="B567" s="4" t="s">
        <v>24</v>
      </c>
      <c r="C567" s="9">
        <v>11.461611</v>
      </c>
      <c r="D567" s="9">
        <v>9.2486160000000002</v>
      </c>
      <c r="E567" s="9">
        <f t="shared" si="64"/>
        <v>0.80692112129786997</v>
      </c>
      <c r="F567" s="4">
        <f>_xlfn.RANK.EQ(E567,$E$2:$E$1001,1)+COUNTIF($E$2:E567,E567)-1</f>
        <v>161</v>
      </c>
      <c r="G567" s="4" t="str">
        <f>IF(F567&lt;=Summary!$B$2,"Front","Back")</f>
        <v>Front</v>
      </c>
      <c r="H567" s="4">
        <v>92</v>
      </c>
      <c r="I567" s="4" t="str">
        <f>IF(H567&lt;=Summary!$B$2,"Front","Back")</f>
        <v>Front</v>
      </c>
      <c r="J567" s="9">
        <f t="shared" si="65"/>
        <v>11.461611</v>
      </c>
      <c r="K567" s="9">
        <f t="shared" si="66"/>
        <v>0</v>
      </c>
      <c r="L567" s="9">
        <f t="shared" si="67"/>
        <v>11.461611</v>
      </c>
      <c r="M567" s="9">
        <f t="shared" si="68"/>
        <v>0</v>
      </c>
      <c r="N567" s="9">
        <v>11.31226</v>
      </c>
      <c r="O567" s="9">
        <v>9.3979669999999995</v>
      </c>
      <c r="P567" s="9">
        <f t="shared" si="69"/>
        <v>0.8307771391393054</v>
      </c>
      <c r="Q567" s="4">
        <f>_xlfn.RANK.EQ(P567,$P$2:$P$1001,1)+COUNTIF($P$2:P567,P567)-1</f>
        <v>182</v>
      </c>
      <c r="R567" s="4" t="str">
        <f>IF(Q567&lt;=Summary!$B$20,"Front","Back")</f>
        <v>Front</v>
      </c>
      <c r="S567" s="9">
        <f t="shared" si="70"/>
        <v>11.31226</v>
      </c>
      <c r="T567" s="9">
        <f t="shared" si="71"/>
        <v>0</v>
      </c>
    </row>
    <row r="568" spans="1:20" x14ac:dyDescent="0.2">
      <c r="A568" s="4">
        <v>567</v>
      </c>
      <c r="B568" s="4" t="s">
        <v>24</v>
      </c>
      <c r="C568" s="9">
        <v>10.399405</v>
      </c>
      <c r="D568" s="9">
        <v>7.4713580000000004</v>
      </c>
      <c r="E568" s="9">
        <f t="shared" si="64"/>
        <v>0.71844091080210848</v>
      </c>
      <c r="F568" s="4">
        <f>_xlfn.RANK.EQ(E568,$E$2:$E$1001,1)+COUNTIF($E$2:E568,E568)-1</f>
        <v>68</v>
      </c>
      <c r="G568" s="4" t="str">
        <f>IF(F568&lt;=Summary!$B$2,"Front","Back")</f>
        <v>Front</v>
      </c>
      <c r="H568" s="4">
        <v>505</v>
      </c>
      <c r="I568" s="4" t="str">
        <f>IF(H568&lt;=Summary!$B$2,"Front","Back")</f>
        <v>Back</v>
      </c>
      <c r="J568" s="9">
        <f t="shared" si="65"/>
        <v>10.399405</v>
      </c>
      <c r="K568" s="9">
        <f t="shared" si="66"/>
        <v>0</v>
      </c>
      <c r="L568" s="9">
        <f t="shared" si="67"/>
        <v>0</v>
      </c>
      <c r="M568" s="9">
        <f t="shared" si="68"/>
        <v>7.4713580000000004</v>
      </c>
      <c r="N568" s="9">
        <v>10.250054</v>
      </c>
      <c r="O568" s="9">
        <v>7.6207089999999997</v>
      </c>
      <c r="P568" s="9">
        <f t="shared" si="69"/>
        <v>0.74347988800839482</v>
      </c>
      <c r="Q568" s="4">
        <f>_xlfn.RANK.EQ(P568,$P$2:$P$1001,1)+COUNTIF($P$2:P568,P568)-1</f>
        <v>84</v>
      </c>
      <c r="R568" s="4" t="str">
        <f>IF(Q568&lt;=Summary!$B$20,"Front","Back")</f>
        <v>Front</v>
      </c>
      <c r="S568" s="9">
        <f t="shared" si="70"/>
        <v>10.250054</v>
      </c>
      <c r="T568" s="9">
        <f t="shared" si="71"/>
        <v>0</v>
      </c>
    </row>
    <row r="569" spans="1:20" x14ac:dyDescent="0.2">
      <c r="A569" s="4">
        <v>568</v>
      </c>
      <c r="B569" s="4" t="s">
        <v>24</v>
      </c>
      <c r="C569" s="9">
        <v>9.5215519999999998</v>
      </c>
      <c r="D569" s="9">
        <v>7.8388980000000004</v>
      </c>
      <c r="E569" s="9">
        <f t="shared" si="64"/>
        <v>0.82327944015849519</v>
      </c>
      <c r="F569" s="4">
        <f>_xlfn.RANK.EQ(E569,$E$2:$E$1001,1)+COUNTIF($E$2:E569,E569)-1</f>
        <v>184</v>
      </c>
      <c r="G569" s="4" t="str">
        <f>IF(F569&lt;=Summary!$B$2,"Front","Back")</f>
        <v>Front</v>
      </c>
      <c r="H569" s="4">
        <v>685</v>
      </c>
      <c r="I569" s="4" t="str">
        <f>IF(H569&lt;=Summary!$B$2,"Front","Back")</f>
        <v>Back</v>
      </c>
      <c r="J569" s="9">
        <f t="shared" si="65"/>
        <v>9.5215519999999998</v>
      </c>
      <c r="K569" s="9">
        <f t="shared" si="66"/>
        <v>0</v>
      </c>
      <c r="L569" s="9">
        <f t="shared" si="67"/>
        <v>0</v>
      </c>
      <c r="M569" s="9">
        <f t="shared" si="68"/>
        <v>7.8388980000000004</v>
      </c>
      <c r="N569" s="9">
        <v>9.3722010000000004</v>
      </c>
      <c r="O569" s="9">
        <v>7.9882489999999997</v>
      </c>
      <c r="P569" s="9">
        <f t="shared" si="69"/>
        <v>0.85233436628173032</v>
      </c>
      <c r="Q569" s="4">
        <f>_xlfn.RANK.EQ(P569,$P$2:$P$1001,1)+COUNTIF($P$2:P569,P569)-1</f>
        <v>221</v>
      </c>
      <c r="R569" s="4" t="str">
        <f>IF(Q569&lt;=Summary!$B$20,"Front","Back")</f>
        <v>Front</v>
      </c>
      <c r="S569" s="9">
        <f t="shared" si="70"/>
        <v>9.3722010000000004</v>
      </c>
      <c r="T569" s="9">
        <f t="shared" si="71"/>
        <v>0</v>
      </c>
    </row>
    <row r="570" spans="1:20" x14ac:dyDescent="0.2">
      <c r="A570" s="4">
        <v>569</v>
      </c>
      <c r="B570" s="4" t="s">
        <v>24</v>
      </c>
      <c r="C570" s="9">
        <v>10.417738</v>
      </c>
      <c r="D570" s="9">
        <v>9.6790299999999991</v>
      </c>
      <c r="E570" s="9">
        <f t="shared" si="64"/>
        <v>0.92909132481542533</v>
      </c>
      <c r="F570" s="4">
        <f>_xlfn.RANK.EQ(E570,$E$2:$E$1001,1)+COUNTIF($E$2:E570,E570)-1</f>
        <v>362</v>
      </c>
      <c r="G570" s="4" t="str">
        <f>IF(F570&lt;=Summary!$B$2,"Front","Back")</f>
        <v>Front</v>
      </c>
      <c r="H570" s="4">
        <v>914</v>
      </c>
      <c r="I570" s="4" t="str">
        <f>IF(H570&lt;=Summary!$B$2,"Front","Back")</f>
        <v>Back</v>
      </c>
      <c r="J570" s="9">
        <f t="shared" si="65"/>
        <v>10.417738</v>
      </c>
      <c r="K570" s="9">
        <f t="shared" si="66"/>
        <v>0</v>
      </c>
      <c r="L570" s="9">
        <f t="shared" si="67"/>
        <v>0</v>
      </c>
      <c r="M570" s="9">
        <f t="shared" si="68"/>
        <v>9.6790299999999991</v>
      </c>
      <c r="N570" s="9">
        <v>10.268387000000001</v>
      </c>
      <c r="O570" s="9">
        <v>9.8283810000000003</v>
      </c>
      <c r="P570" s="9">
        <f t="shared" si="69"/>
        <v>0.95714945297640219</v>
      </c>
      <c r="Q570" s="4">
        <f>_xlfn.RANK.EQ(P570,$P$2:$P$1001,1)+COUNTIF($P$2:P570,P570)-1</f>
        <v>411</v>
      </c>
      <c r="R570" s="4" t="str">
        <f>IF(Q570&lt;=Summary!$B$20,"Front","Back")</f>
        <v>Front</v>
      </c>
      <c r="S570" s="9">
        <f t="shared" si="70"/>
        <v>10.268387000000001</v>
      </c>
      <c r="T570" s="9">
        <f t="shared" si="71"/>
        <v>0</v>
      </c>
    </row>
    <row r="571" spans="1:20" x14ac:dyDescent="0.2">
      <c r="A571" s="4">
        <v>570</v>
      </c>
      <c r="B571" s="4" t="s">
        <v>24</v>
      </c>
      <c r="C571" s="9">
        <v>12.989352999999999</v>
      </c>
      <c r="D571" s="9">
        <v>10.167135</v>
      </c>
      <c r="E571" s="9">
        <f t="shared" si="64"/>
        <v>0.78272836222096664</v>
      </c>
      <c r="F571" s="4">
        <f>_xlfn.RANK.EQ(E571,$E$2:$E$1001,1)+COUNTIF($E$2:E571,E571)-1</f>
        <v>126</v>
      </c>
      <c r="G571" s="4" t="str">
        <f>IF(F571&lt;=Summary!$B$2,"Front","Back")</f>
        <v>Front</v>
      </c>
      <c r="H571" s="4">
        <v>143</v>
      </c>
      <c r="I571" s="4" t="str">
        <f>IF(H571&lt;=Summary!$B$2,"Front","Back")</f>
        <v>Front</v>
      </c>
      <c r="J571" s="9">
        <f t="shared" si="65"/>
        <v>12.989352999999999</v>
      </c>
      <c r="K571" s="9">
        <f t="shared" si="66"/>
        <v>0</v>
      </c>
      <c r="L571" s="9">
        <f t="shared" si="67"/>
        <v>12.989352999999999</v>
      </c>
      <c r="M571" s="9">
        <f t="shared" si="68"/>
        <v>0</v>
      </c>
      <c r="N571" s="9">
        <v>12.840002</v>
      </c>
      <c r="O571" s="9">
        <v>10.316485999999999</v>
      </c>
      <c r="P571" s="9">
        <f t="shared" si="69"/>
        <v>0.80346451659431195</v>
      </c>
      <c r="Q571" s="4">
        <f>_xlfn.RANK.EQ(P571,$P$2:$P$1001,1)+COUNTIF($P$2:P571,P571)-1</f>
        <v>144</v>
      </c>
      <c r="R571" s="4" t="str">
        <f>IF(Q571&lt;=Summary!$B$20,"Front","Back")</f>
        <v>Front</v>
      </c>
      <c r="S571" s="9">
        <f t="shared" si="70"/>
        <v>12.840002</v>
      </c>
      <c r="T571" s="9">
        <f t="shared" si="71"/>
        <v>0</v>
      </c>
    </row>
    <row r="572" spans="1:20" x14ac:dyDescent="0.2">
      <c r="A572" s="4">
        <v>571</v>
      </c>
      <c r="B572" s="4" t="s">
        <v>24</v>
      </c>
      <c r="C572" s="9">
        <v>10.492115</v>
      </c>
      <c r="D572" s="9">
        <v>10.220176</v>
      </c>
      <c r="E572" s="9">
        <f t="shared" si="64"/>
        <v>0.97408158412293422</v>
      </c>
      <c r="F572" s="4">
        <f>_xlfn.RANK.EQ(E572,$E$2:$E$1001,1)+COUNTIF($E$2:E572,E572)-1</f>
        <v>455</v>
      </c>
      <c r="G572" s="4" t="str">
        <f>IF(F572&lt;=Summary!$B$2,"Front","Back")</f>
        <v>Front</v>
      </c>
      <c r="H572" s="4">
        <v>349</v>
      </c>
      <c r="I572" s="4" t="str">
        <f>IF(H572&lt;=Summary!$B$2,"Front","Back")</f>
        <v>Front</v>
      </c>
      <c r="J572" s="9">
        <f t="shared" si="65"/>
        <v>10.492115</v>
      </c>
      <c r="K572" s="9">
        <f t="shared" si="66"/>
        <v>0</v>
      </c>
      <c r="L572" s="9">
        <f t="shared" si="67"/>
        <v>10.492115</v>
      </c>
      <c r="M572" s="9">
        <f t="shared" si="68"/>
        <v>0</v>
      </c>
      <c r="N572" s="9">
        <v>10.342764000000001</v>
      </c>
      <c r="O572" s="9">
        <v>10.369527</v>
      </c>
      <c r="P572" s="9">
        <f t="shared" si="69"/>
        <v>1.0025876061756798</v>
      </c>
      <c r="Q572" s="4">
        <f>_xlfn.RANK.EQ(P572,$P$2:$P$1001,1)+COUNTIF($P$2:P572,P572)-1</f>
        <v>499</v>
      </c>
      <c r="R572" s="4" t="str">
        <f>IF(Q572&lt;=Summary!$B$20,"Front","Back")</f>
        <v>Front</v>
      </c>
      <c r="S572" s="9">
        <f t="shared" si="70"/>
        <v>10.342764000000001</v>
      </c>
      <c r="T572" s="9">
        <f t="shared" si="71"/>
        <v>0</v>
      </c>
    </row>
    <row r="573" spans="1:20" x14ac:dyDescent="0.2">
      <c r="A573" s="4">
        <v>572</v>
      </c>
      <c r="B573" s="4" t="s">
        <v>24</v>
      </c>
      <c r="C573" s="9">
        <v>11.144636999999999</v>
      </c>
      <c r="D573" s="9">
        <v>8.4320389999999996</v>
      </c>
      <c r="E573" s="9">
        <f t="shared" si="64"/>
        <v>0.7566005963226976</v>
      </c>
      <c r="F573" s="4">
        <f>_xlfn.RANK.EQ(E573,$E$2:$E$1001,1)+COUNTIF($E$2:E573,E573)-1</f>
        <v>101</v>
      </c>
      <c r="G573" s="4" t="str">
        <f>IF(F573&lt;=Summary!$B$2,"Front","Back")</f>
        <v>Front</v>
      </c>
      <c r="H573" s="4">
        <v>721</v>
      </c>
      <c r="I573" s="4" t="str">
        <f>IF(H573&lt;=Summary!$B$2,"Front","Back")</f>
        <v>Back</v>
      </c>
      <c r="J573" s="9">
        <f t="shared" si="65"/>
        <v>11.144636999999999</v>
      </c>
      <c r="K573" s="9">
        <f t="shared" si="66"/>
        <v>0</v>
      </c>
      <c r="L573" s="9">
        <f t="shared" si="67"/>
        <v>0</v>
      </c>
      <c r="M573" s="9">
        <f t="shared" si="68"/>
        <v>8.4320389999999996</v>
      </c>
      <c r="N573" s="9">
        <v>10.995286</v>
      </c>
      <c r="O573" s="9">
        <v>8.5813900000000007</v>
      </c>
      <c r="P573" s="9">
        <f t="shared" si="69"/>
        <v>0.78046082657604365</v>
      </c>
      <c r="Q573" s="4">
        <f>_xlfn.RANK.EQ(P573,$P$2:$P$1001,1)+COUNTIF($P$2:P573,P573)-1</f>
        <v>122</v>
      </c>
      <c r="R573" s="4" t="str">
        <f>IF(Q573&lt;=Summary!$B$20,"Front","Back")</f>
        <v>Front</v>
      </c>
      <c r="S573" s="9">
        <f t="shared" si="70"/>
        <v>10.995286</v>
      </c>
      <c r="T573" s="9">
        <f t="shared" si="71"/>
        <v>0</v>
      </c>
    </row>
    <row r="574" spans="1:20" x14ac:dyDescent="0.2">
      <c r="A574" s="4">
        <v>573</v>
      </c>
      <c r="B574" s="4" t="s">
        <v>24</v>
      </c>
      <c r="C574" s="9">
        <v>8.2963769999999997</v>
      </c>
      <c r="D574" s="9">
        <v>9.6913370000000008</v>
      </c>
      <c r="E574" s="9">
        <f t="shared" si="64"/>
        <v>1.1681408643797166</v>
      </c>
      <c r="F574" s="4">
        <f>_xlfn.RANK.EQ(E574,$E$2:$E$1001,1)+COUNTIF($E$2:E574,E574)-1</f>
        <v>746</v>
      </c>
      <c r="G574" s="4" t="str">
        <f>IF(F574&lt;=Summary!$B$2,"Front","Back")</f>
        <v>Back</v>
      </c>
      <c r="H574" s="4">
        <v>642</v>
      </c>
      <c r="I574" s="4" t="str">
        <f>IF(H574&lt;=Summary!$B$2,"Front","Back")</f>
        <v>Back</v>
      </c>
      <c r="J574" s="9">
        <f t="shared" si="65"/>
        <v>0</v>
      </c>
      <c r="K574" s="9">
        <f t="shared" si="66"/>
        <v>9.6913370000000008</v>
      </c>
      <c r="L574" s="9">
        <f t="shared" si="67"/>
        <v>0</v>
      </c>
      <c r="M574" s="9">
        <f t="shared" si="68"/>
        <v>9.6913370000000008</v>
      </c>
      <c r="N574" s="9">
        <v>8.1470260000000003</v>
      </c>
      <c r="O574" s="9">
        <v>9.8406880000000001</v>
      </c>
      <c r="P574" s="9">
        <f t="shared" si="69"/>
        <v>1.2078871480218671</v>
      </c>
      <c r="Q574" s="4">
        <f>_xlfn.RANK.EQ(P574,$P$2:$P$1001,1)+COUNTIF($P$2:P574,P574)-1</f>
        <v>794</v>
      </c>
      <c r="R574" s="4" t="str">
        <f>IF(Q574&lt;=Summary!$B$20,"Front","Back")</f>
        <v>Back</v>
      </c>
      <c r="S574" s="9">
        <f t="shared" si="70"/>
        <v>0</v>
      </c>
      <c r="T574" s="9">
        <f t="shared" si="71"/>
        <v>9.8406880000000001</v>
      </c>
    </row>
    <row r="575" spans="1:20" x14ac:dyDescent="0.2">
      <c r="A575" s="4">
        <v>574</v>
      </c>
      <c r="B575" s="4" t="s">
        <v>24</v>
      </c>
      <c r="C575" s="9">
        <v>10.666978</v>
      </c>
      <c r="D575" s="9">
        <v>9.3758370000000006</v>
      </c>
      <c r="E575" s="9">
        <f t="shared" si="64"/>
        <v>0.87895906413231573</v>
      </c>
      <c r="F575" s="4">
        <f>_xlfn.RANK.EQ(E575,$E$2:$E$1001,1)+COUNTIF($E$2:E575,E575)-1</f>
        <v>269</v>
      </c>
      <c r="G575" s="4" t="str">
        <f>IF(F575&lt;=Summary!$B$2,"Front","Back")</f>
        <v>Front</v>
      </c>
      <c r="H575" s="4">
        <v>51</v>
      </c>
      <c r="I575" s="4" t="str">
        <f>IF(H575&lt;=Summary!$B$2,"Front","Back")</f>
        <v>Front</v>
      </c>
      <c r="J575" s="9">
        <f t="shared" si="65"/>
        <v>10.666978</v>
      </c>
      <c r="K575" s="9">
        <f t="shared" si="66"/>
        <v>0</v>
      </c>
      <c r="L575" s="9">
        <f t="shared" si="67"/>
        <v>10.666978</v>
      </c>
      <c r="M575" s="9">
        <f t="shared" si="68"/>
        <v>0</v>
      </c>
      <c r="N575" s="9">
        <v>10.517626999999999</v>
      </c>
      <c r="O575" s="9">
        <v>9.525188</v>
      </c>
      <c r="P575" s="9">
        <f t="shared" si="69"/>
        <v>0.90564040728959116</v>
      </c>
      <c r="Q575" s="4">
        <f>_xlfn.RANK.EQ(P575,$P$2:$P$1001,1)+COUNTIF($P$2:P575,P575)-1</f>
        <v>317</v>
      </c>
      <c r="R575" s="4" t="str">
        <f>IF(Q575&lt;=Summary!$B$20,"Front","Back")</f>
        <v>Front</v>
      </c>
      <c r="S575" s="9">
        <f t="shared" si="70"/>
        <v>10.517626999999999</v>
      </c>
      <c r="T575" s="9">
        <f t="shared" si="71"/>
        <v>0</v>
      </c>
    </row>
    <row r="576" spans="1:20" x14ac:dyDescent="0.2">
      <c r="A576" s="4">
        <v>575</v>
      </c>
      <c r="B576" s="4" t="s">
        <v>24</v>
      </c>
      <c r="C576" s="9">
        <v>10.286077000000001</v>
      </c>
      <c r="D576" s="9">
        <v>10.188736</v>
      </c>
      <c r="E576" s="9">
        <f t="shared" si="64"/>
        <v>0.99053662538205767</v>
      </c>
      <c r="F576" s="4">
        <f>_xlfn.RANK.EQ(E576,$E$2:$E$1001,1)+COUNTIF($E$2:E576,E576)-1</f>
        <v>485</v>
      </c>
      <c r="G576" s="4" t="str">
        <f>IF(F576&lt;=Summary!$B$2,"Front","Back")</f>
        <v>Front</v>
      </c>
      <c r="H576" s="4">
        <v>820</v>
      </c>
      <c r="I576" s="4" t="str">
        <f>IF(H576&lt;=Summary!$B$2,"Front","Back")</f>
        <v>Back</v>
      </c>
      <c r="J576" s="9">
        <f t="shared" si="65"/>
        <v>10.286077000000001</v>
      </c>
      <c r="K576" s="9">
        <f t="shared" si="66"/>
        <v>0</v>
      </c>
      <c r="L576" s="9">
        <f t="shared" si="67"/>
        <v>0</v>
      </c>
      <c r="M576" s="9">
        <f t="shared" si="68"/>
        <v>10.188736</v>
      </c>
      <c r="N576" s="9">
        <v>10.136725999999999</v>
      </c>
      <c r="O576" s="9">
        <v>10.338087</v>
      </c>
      <c r="P576" s="9">
        <f t="shared" si="69"/>
        <v>1.0198645006287039</v>
      </c>
      <c r="Q576" s="4">
        <f>_xlfn.RANK.EQ(P576,$P$2:$P$1001,1)+COUNTIF($P$2:P576,P576)-1</f>
        <v>530</v>
      </c>
      <c r="R576" s="4" t="str">
        <f>IF(Q576&lt;=Summary!$B$20,"Front","Back")</f>
        <v>Back</v>
      </c>
      <c r="S576" s="9">
        <f t="shared" si="70"/>
        <v>0</v>
      </c>
      <c r="T576" s="9">
        <f t="shared" si="71"/>
        <v>10.338087</v>
      </c>
    </row>
    <row r="577" spans="1:20" x14ac:dyDescent="0.2">
      <c r="A577" s="4">
        <v>576</v>
      </c>
      <c r="B577" s="4" t="s">
        <v>24</v>
      </c>
      <c r="C577" s="9">
        <v>10.568674</v>
      </c>
      <c r="D577" s="9">
        <v>10.997002999999999</v>
      </c>
      <c r="E577" s="9">
        <f t="shared" si="64"/>
        <v>1.040528168434375</v>
      </c>
      <c r="F577" s="4">
        <f>_xlfn.RANK.EQ(E577,$E$2:$E$1001,1)+COUNTIF($E$2:E577,E577)-1</f>
        <v>561</v>
      </c>
      <c r="G577" s="4" t="str">
        <f>IF(F577&lt;=Summary!$B$2,"Front","Back")</f>
        <v>Back</v>
      </c>
      <c r="H577" s="4">
        <v>52</v>
      </c>
      <c r="I577" s="4" t="str">
        <f>IF(H577&lt;=Summary!$B$2,"Front","Back")</f>
        <v>Front</v>
      </c>
      <c r="J577" s="9">
        <f t="shared" si="65"/>
        <v>0</v>
      </c>
      <c r="K577" s="9">
        <f t="shared" si="66"/>
        <v>10.997002999999999</v>
      </c>
      <c r="L577" s="9">
        <f t="shared" si="67"/>
        <v>10.568674</v>
      </c>
      <c r="M577" s="9">
        <f t="shared" si="68"/>
        <v>0</v>
      </c>
      <c r="N577" s="9">
        <v>10.419323</v>
      </c>
      <c r="O577" s="9">
        <v>11.146354000000001</v>
      </c>
      <c r="P577" s="9">
        <f t="shared" si="69"/>
        <v>1.0697771822603062</v>
      </c>
      <c r="Q577" s="4">
        <f>_xlfn.RANK.EQ(P577,$P$2:$P$1001,1)+COUNTIF($P$2:P577,P577)-1</f>
        <v>614</v>
      </c>
      <c r="R577" s="4" t="str">
        <f>IF(Q577&lt;=Summary!$B$20,"Front","Back")</f>
        <v>Back</v>
      </c>
      <c r="S577" s="9">
        <f t="shared" si="70"/>
        <v>0</v>
      </c>
      <c r="T577" s="9">
        <f t="shared" si="71"/>
        <v>11.146354000000001</v>
      </c>
    </row>
    <row r="578" spans="1:20" x14ac:dyDescent="0.2">
      <c r="A578" s="4">
        <v>577</v>
      </c>
      <c r="B578" s="4" t="s">
        <v>24</v>
      </c>
      <c r="C578" s="9">
        <v>9.3740190000000005</v>
      </c>
      <c r="D578" s="9">
        <v>8.1993580000000001</v>
      </c>
      <c r="E578" s="9">
        <f t="shared" si="64"/>
        <v>0.87468971419836039</v>
      </c>
      <c r="F578" s="4">
        <f>_xlfn.RANK.EQ(E578,$E$2:$E$1001,1)+COUNTIF($E$2:E578,E578)-1</f>
        <v>259</v>
      </c>
      <c r="G578" s="4" t="str">
        <f>IF(F578&lt;=Summary!$B$2,"Front","Back")</f>
        <v>Front</v>
      </c>
      <c r="H578" s="4">
        <v>709</v>
      </c>
      <c r="I578" s="4" t="str">
        <f>IF(H578&lt;=Summary!$B$2,"Front","Back")</f>
        <v>Back</v>
      </c>
      <c r="J578" s="9">
        <f t="shared" si="65"/>
        <v>9.3740190000000005</v>
      </c>
      <c r="K578" s="9">
        <f t="shared" si="66"/>
        <v>0</v>
      </c>
      <c r="L578" s="9">
        <f t="shared" si="67"/>
        <v>0</v>
      </c>
      <c r="M578" s="9">
        <f t="shared" si="68"/>
        <v>8.1993580000000001</v>
      </c>
      <c r="N578" s="9">
        <v>9.2246679999999994</v>
      </c>
      <c r="O578" s="9">
        <v>8.3487089999999995</v>
      </c>
      <c r="P578" s="9">
        <f t="shared" si="69"/>
        <v>0.90504167738069274</v>
      </c>
      <c r="Q578" s="4">
        <f>_xlfn.RANK.EQ(P578,$P$2:$P$1001,1)+COUNTIF($P$2:P578,P578)-1</f>
        <v>314</v>
      </c>
      <c r="R578" s="4" t="str">
        <f>IF(Q578&lt;=Summary!$B$20,"Front","Back")</f>
        <v>Front</v>
      </c>
      <c r="S578" s="9">
        <f t="shared" si="70"/>
        <v>9.2246679999999994</v>
      </c>
      <c r="T578" s="9">
        <f t="shared" si="71"/>
        <v>0</v>
      </c>
    </row>
    <row r="579" spans="1:20" x14ac:dyDescent="0.2">
      <c r="A579" s="4">
        <v>578</v>
      </c>
      <c r="B579" s="4" t="s">
        <v>24</v>
      </c>
      <c r="C579" s="9">
        <v>8.8938780000000008</v>
      </c>
      <c r="D579" s="9">
        <v>11.459989</v>
      </c>
      <c r="E579" s="9">
        <f t="shared" ref="E579:E642" si="72">D579/C579</f>
        <v>1.2885255453245479</v>
      </c>
      <c r="F579" s="4">
        <f>_xlfn.RANK.EQ(E579,$E$2:$E$1001,1)+COUNTIF($E$2:E579,E579)-1</f>
        <v>875</v>
      </c>
      <c r="G579" s="4" t="str">
        <f>IF(F579&lt;=Summary!$B$2,"Front","Back")</f>
        <v>Back</v>
      </c>
      <c r="H579" s="4">
        <v>708</v>
      </c>
      <c r="I579" s="4" t="str">
        <f>IF(H579&lt;=Summary!$B$2,"Front","Back")</f>
        <v>Back</v>
      </c>
      <c r="J579" s="9">
        <f t="shared" ref="J579:J642" si="73">IF(G579="Front",C579,0)</f>
        <v>0</v>
      </c>
      <c r="K579" s="9">
        <f t="shared" ref="K579:K642" si="74">IF(G579="Back",D579,0)</f>
        <v>11.459989</v>
      </c>
      <c r="L579" s="9">
        <f t="shared" ref="L579:L642" si="75">IF(I579="Front",C579,0)</f>
        <v>0</v>
      </c>
      <c r="M579" s="9">
        <f t="shared" ref="M579:M642" si="76">IF(I579="Back",D579,0)</f>
        <v>11.459989</v>
      </c>
      <c r="N579" s="9">
        <v>8.7445269999999997</v>
      </c>
      <c r="O579" s="9">
        <v>11.60934</v>
      </c>
      <c r="P579" s="9">
        <f t="shared" ref="P579:P642" si="77">O579/N579</f>
        <v>1.327612116698822</v>
      </c>
      <c r="Q579" s="4">
        <f>_xlfn.RANK.EQ(P579,$P$2:$P$1001,1)+COUNTIF($P$2:P579,P579)-1</f>
        <v>912</v>
      </c>
      <c r="R579" s="4" t="str">
        <f>IF(Q579&lt;=Summary!$B$20,"Front","Back")</f>
        <v>Back</v>
      </c>
      <c r="S579" s="9">
        <f t="shared" ref="S579:S642" si="78">IF(R579="Front",N579,0)</f>
        <v>0</v>
      </c>
      <c r="T579" s="9">
        <f t="shared" ref="T579:T642" si="79">IF(R579="Back",O579,0)</f>
        <v>11.60934</v>
      </c>
    </row>
    <row r="580" spans="1:20" x14ac:dyDescent="0.2">
      <c r="A580" s="4">
        <v>579</v>
      </c>
      <c r="B580" s="4" t="s">
        <v>24</v>
      </c>
      <c r="C580" s="9">
        <v>9.3286999999999995</v>
      </c>
      <c r="D580" s="9">
        <v>10.208584999999999</v>
      </c>
      <c r="E580" s="9">
        <f t="shared" si="72"/>
        <v>1.0943202161072818</v>
      </c>
      <c r="F580" s="4">
        <f>_xlfn.RANK.EQ(E580,$E$2:$E$1001,1)+COUNTIF($E$2:E580,E580)-1</f>
        <v>638</v>
      </c>
      <c r="G580" s="4" t="str">
        <f>IF(F580&lt;=Summary!$B$2,"Front","Back")</f>
        <v>Back</v>
      </c>
      <c r="H580" s="4">
        <v>276</v>
      </c>
      <c r="I580" s="4" t="str">
        <f>IF(H580&lt;=Summary!$B$2,"Front","Back")</f>
        <v>Front</v>
      </c>
      <c r="J580" s="9">
        <f t="shared" si="73"/>
        <v>0</v>
      </c>
      <c r="K580" s="9">
        <f t="shared" si="74"/>
        <v>10.208584999999999</v>
      </c>
      <c r="L580" s="9">
        <f t="shared" si="75"/>
        <v>9.3286999999999995</v>
      </c>
      <c r="M580" s="9">
        <f t="shared" si="76"/>
        <v>0</v>
      </c>
      <c r="N580" s="9">
        <v>9.1793490000000002</v>
      </c>
      <c r="O580" s="9">
        <v>10.357936</v>
      </c>
      <c r="P580" s="9">
        <f t="shared" si="77"/>
        <v>1.1283954886125367</v>
      </c>
      <c r="Q580" s="4">
        <f>_xlfn.RANK.EQ(P580,$P$2:$P$1001,1)+COUNTIF($P$2:P580,P580)-1</f>
        <v>690</v>
      </c>
      <c r="R580" s="4" t="str">
        <f>IF(Q580&lt;=Summary!$B$20,"Front","Back")</f>
        <v>Back</v>
      </c>
      <c r="S580" s="9">
        <f t="shared" si="78"/>
        <v>0</v>
      </c>
      <c r="T580" s="9">
        <f t="shared" si="79"/>
        <v>10.357936</v>
      </c>
    </row>
    <row r="581" spans="1:20" x14ac:dyDescent="0.2">
      <c r="A581" s="4">
        <v>580</v>
      </c>
      <c r="B581" s="4" t="s">
        <v>24</v>
      </c>
      <c r="C581" s="9">
        <v>10.940149</v>
      </c>
      <c r="D581" s="9">
        <v>11.085896999999999</v>
      </c>
      <c r="E581" s="9">
        <f t="shared" si="72"/>
        <v>1.013322304842466</v>
      </c>
      <c r="F581" s="4">
        <f>_xlfn.RANK.EQ(E581,$E$2:$E$1001,1)+COUNTIF($E$2:E581,E581)-1</f>
        <v>525</v>
      </c>
      <c r="G581" s="4" t="str">
        <f>IF(F581&lt;=Summary!$B$2,"Front","Back")</f>
        <v>Back</v>
      </c>
      <c r="H581" s="4">
        <v>55</v>
      </c>
      <c r="I581" s="4" t="str">
        <f>IF(H581&lt;=Summary!$B$2,"Front","Back")</f>
        <v>Front</v>
      </c>
      <c r="J581" s="9">
        <f t="shared" si="73"/>
        <v>0</v>
      </c>
      <c r="K581" s="9">
        <f t="shared" si="74"/>
        <v>11.085896999999999</v>
      </c>
      <c r="L581" s="9">
        <f t="shared" si="75"/>
        <v>10.940149</v>
      </c>
      <c r="M581" s="9">
        <f t="shared" si="76"/>
        <v>0</v>
      </c>
      <c r="N581" s="9">
        <v>10.790798000000001</v>
      </c>
      <c r="O581" s="9">
        <v>11.235248</v>
      </c>
      <c r="P581" s="9">
        <f t="shared" si="77"/>
        <v>1.0411878713696614</v>
      </c>
      <c r="Q581" s="4">
        <f>_xlfn.RANK.EQ(P581,$P$2:$P$1001,1)+COUNTIF($P$2:P581,P581)-1</f>
        <v>571</v>
      </c>
      <c r="R581" s="4" t="str">
        <f>IF(Q581&lt;=Summary!$B$20,"Front","Back")</f>
        <v>Back</v>
      </c>
      <c r="S581" s="9">
        <f t="shared" si="78"/>
        <v>0</v>
      </c>
      <c r="T581" s="9">
        <f t="shared" si="79"/>
        <v>11.235248</v>
      </c>
    </row>
    <row r="582" spans="1:20" x14ac:dyDescent="0.2">
      <c r="A582" s="4">
        <v>581</v>
      </c>
      <c r="B582" s="4" t="s">
        <v>24</v>
      </c>
      <c r="C582" s="9">
        <v>10.48138</v>
      </c>
      <c r="D582" s="9">
        <v>11.400575999999999</v>
      </c>
      <c r="E582" s="9">
        <f t="shared" si="72"/>
        <v>1.0876979939664433</v>
      </c>
      <c r="F582" s="4">
        <f>_xlfn.RANK.EQ(E582,$E$2:$E$1001,1)+COUNTIF($E$2:E582,E582)-1</f>
        <v>629</v>
      </c>
      <c r="G582" s="4" t="str">
        <f>IF(F582&lt;=Summary!$B$2,"Front","Back")</f>
        <v>Back</v>
      </c>
      <c r="H582" s="4">
        <v>151</v>
      </c>
      <c r="I582" s="4" t="str">
        <f>IF(H582&lt;=Summary!$B$2,"Front","Back")</f>
        <v>Front</v>
      </c>
      <c r="J582" s="9">
        <f t="shared" si="73"/>
        <v>0</v>
      </c>
      <c r="K582" s="9">
        <f t="shared" si="74"/>
        <v>11.400575999999999</v>
      </c>
      <c r="L582" s="9">
        <f t="shared" si="75"/>
        <v>10.48138</v>
      </c>
      <c r="M582" s="9">
        <f t="shared" si="76"/>
        <v>0</v>
      </c>
      <c r="N582" s="9">
        <v>10.332029</v>
      </c>
      <c r="O582" s="9">
        <v>11.549927</v>
      </c>
      <c r="P582" s="9">
        <f t="shared" si="77"/>
        <v>1.1178759757642958</v>
      </c>
      <c r="Q582" s="4">
        <f>_xlfn.RANK.EQ(P582,$P$2:$P$1001,1)+COUNTIF($P$2:P582,P582)-1</f>
        <v>679</v>
      </c>
      <c r="R582" s="4" t="str">
        <f>IF(Q582&lt;=Summary!$B$20,"Front","Back")</f>
        <v>Back</v>
      </c>
      <c r="S582" s="9">
        <f t="shared" si="78"/>
        <v>0</v>
      </c>
      <c r="T582" s="9">
        <f t="shared" si="79"/>
        <v>11.549927</v>
      </c>
    </row>
    <row r="583" spans="1:20" x14ac:dyDescent="0.2">
      <c r="A583" s="4">
        <v>582</v>
      </c>
      <c r="B583" s="4" t="s">
        <v>24</v>
      </c>
      <c r="C583" s="9">
        <v>10.516187</v>
      </c>
      <c r="D583" s="9">
        <v>11.844606000000001</v>
      </c>
      <c r="E583" s="9">
        <f t="shared" si="72"/>
        <v>1.1263213558298268</v>
      </c>
      <c r="F583" s="4">
        <f>_xlfn.RANK.EQ(E583,$E$2:$E$1001,1)+COUNTIF($E$2:E583,E583)-1</f>
        <v>681</v>
      </c>
      <c r="G583" s="4" t="str">
        <f>IF(F583&lt;=Summary!$B$2,"Front","Back")</f>
        <v>Back</v>
      </c>
      <c r="H583" s="4">
        <v>768</v>
      </c>
      <c r="I583" s="4" t="str">
        <f>IF(H583&lt;=Summary!$B$2,"Front","Back")</f>
        <v>Back</v>
      </c>
      <c r="J583" s="9">
        <f t="shared" si="73"/>
        <v>0</v>
      </c>
      <c r="K583" s="9">
        <f t="shared" si="74"/>
        <v>11.844606000000001</v>
      </c>
      <c r="L583" s="9">
        <f t="shared" si="75"/>
        <v>0</v>
      </c>
      <c r="M583" s="9">
        <f t="shared" si="76"/>
        <v>11.844606000000001</v>
      </c>
      <c r="N583" s="9">
        <v>10.366835999999999</v>
      </c>
      <c r="O583" s="9">
        <v>11.993957</v>
      </c>
      <c r="P583" s="9">
        <f t="shared" si="77"/>
        <v>1.1569544458887939</v>
      </c>
      <c r="Q583" s="4">
        <f>_xlfn.RANK.EQ(P583,$P$2:$P$1001,1)+COUNTIF($P$2:P583,P583)-1</f>
        <v>726</v>
      </c>
      <c r="R583" s="4" t="str">
        <f>IF(Q583&lt;=Summary!$B$20,"Front","Back")</f>
        <v>Back</v>
      </c>
      <c r="S583" s="9">
        <f t="shared" si="78"/>
        <v>0</v>
      </c>
      <c r="T583" s="9">
        <f t="shared" si="79"/>
        <v>11.993957</v>
      </c>
    </row>
    <row r="584" spans="1:20" x14ac:dyDescent="0.2">
      <c r="A584" s="4">
        <v>583</v>
      </c>
      <c r="B584" s="4" t="s">
        <v>24</v>
      </c>
      <c r="C584" s="9">
        <v>11.404126</v>
      </c>
      <c r="D584" s="9">
        <v>9.5066140000000008</v>
      </c>
      <c r="E584" s="9">
        <f t="shared" si="72"/>
        <v>0.83361179979947619</v>
      </c>
      <c r="F584" s="4">
        <f>_xlfn.RANK.EQ(E584,$E$2:$E$1001,1)+COUNTIF($E$2:E584,E584)-1</f>
        <v>195</v>
      </c>
      <c r="G584" s="4" t="str">
        <f>IF(F584&lt;=Summary!$B$2,"Front","Back")</f>
        <v>Front</v>
      </c>
      <c r="H584" s="4">
        <v>140</v>
      </c>
      <c r="I584" s="4" t="str">
        <f>IF(H584&lt;=Summary!$B$2,"Front","Back")</f>
        <v>Front</v>
      </c>
      <c r="J584" s="9">
        <f t="shared" si="73"/>
        <v>11.404126</v>
      </c>
      <c r="K584" s="9">
        <f t="shared" si="74"/>
        <v>0</v>
      </c>
      <c r="L584" s="9">
        <f t="shared" si="75"/>
        <v>11.404126</v>
      </c>
      <c r="M584" s="9">
        <f t="shared" si="76"/>
        <v>0</v>
      </c>
      <c r="N584" s="9">
        <v>11.254775</v>
      </c>
      <c r="O584" s="9">
        <v>9.6559650000000001</v>
      </c>
      <c r="P584" s="9">
        <f t="shared" si="77"/>
        <v>0.85794385049901045</v>
      </c>
      <c r="Q584" s="4">
        <f>_xlfn.RANK.EQ(P584,$P$2:$P$1001,1)+COUNTIF($P$2:P584,P584)-1</f>
        <v>232</v>
      </c>
      <c r="R584" s="4" t="str">
        <f>IF(Q584&lt;=Summary!$B$20,"Front","Back")</f>
        <v>Front</v>
      </c>
      <c r="S584" s="9">
        <f t="shared" si="78"/>
        <v>11.254775</v>
      </c>
      <c r="T584" s="9">
        <f t="shared" si="79"/>
        <v>0</v>
      </c>
    </row>
    <row r="585" spans="1:20" x14ac:dyDescent="0.2">
      <c r="A585" s="4">
        <v>584</v>
      </c>
      <c r="B585" s="4" t="s">
        <v>24</v>
      </c>
      <c r="C585" s="9">
        <v>13.459625000000001</v>
      </c>
      <c r="D585" s="9">
        <v>7.4008560000000001</v>
      </c>
      <c r="E585" s="9">
        <f t="shared" si="72"/>
        <v>0.54985603239317582</v>
      </c>
      <c r="F585" s="4">
        <f>_xlfn.RANK.EQ(E585,$E$2:$E$1001,1)+COUNTIF($E$2:E585,E585)-1</f>
        <v>5</v>
      </c>
      <c r="G585" s="4" t="str">
        <f>IF(F585&lt;=Summary!$B$2,"Front","Back")</f>
        <v>Front</v>
      </c>
      <c r="H585" s="4">
        <v>19</v>
      </c>
      <c r="I585" s="4" t="str">
        <f>IF(H585&lt;=Summary!$B$2,"Front","Back")</f>
        <v>Front</v>
      </c>
      <c r="J585" s="9">
        <f t="shared" si="73"/>
        <v>13.459625000000001</v>
      </c>
      <c r="K585" s="9">
        <f t="shared" si="74"/>
        <v>0</v>
      </c>
      <c r="L585" s="9">
        <f t="shared" si="75"/>
        <v>13.459625000000001</v>
      </c>
      <c r="M585" s="9">
        <f t="shared" si="76"/>
        <v>0</v>
      </c>
      <c r="N585" s="9">
        <v>13.310274</v>
      </c>
      <c r="O585" s="9">
        <v>7.5502070000000003</v>
      </c>
      <c r="P585" s="9">
        <f t="shared" si="77"/>
        <v>0.56724654954511078</v>
      </c>
      <c r="Q585" s="4">
        <f>_xlfn.RANK.EQ(P585,$P$2:$P$1001,1)+COUNTIF($P$2:P585,P585)-1</f>
        <v>5</v>
      </c>
      <c r="R585" s="4" t="str">
        <f>IF(Q585&lt;=Summary!$B$20,"Front","Back")</f>
        <v>Front</v>
      </c>
      <c r="S585" s="9">
        <f t="shared" si="78"/>
        <v>13.310274</v>
      </c>
      <c r="T585" s="9">
        <f t="shared" si="79"/>
        <v>0</v>
      </c>
    </row>
    <row r="586" spans="1:20" x14ac:dyDescent="0.2">
      <c r="A586" s="4">
        <v>585</v>
      </c>
      <c r="B586" s="4" t="s">
        <v>24</v>
      </c>
      <c r="C586" s="9">
        <v>9.4092690000000001</v>
      </c>
      <c r="D586" s="9">
        <v>10.102859</v>
      </c>
      <c r="E586" s="9">
        <f t="shared" si="72"/>
        <v>1.0737134840124138</v>
      </c>
      <c r="F586" s="4">
        <f>_xlfn.RANK.EQ(E586,$E$2:$E$1001,1)+COUNTIF($E$2:E586,E586)-1</f>
        <v>612</v>
      </c>
      <c r="G586" s="4" t="str">
        <f>IF(F586&lt;=Summary!$B$2,"Front","Back")</f>
        <v>Back</v>
      </c>
      <c r="H586" s="4">
        <v>226</v>
      </c>
      <c r="I586" s="4" t="str">
        <f>IF(H586&lt;=Summary!$B$2,"Front","Back")</f>
        <v>Front</v>
      </c>
      <c r="J586" s="9">
        <f t="shared" si="73"/>
        <v>0</v>
      </c>
      <c r="K586" s="9">
        <f t="shared" si="74"/>
        <v>10.102859</v>
      </c>
      <c r="L586" s="9">
        <f t="shared" si="75"/>
        <v>9.4092690000000001</v>
      </c>
      <c r="M586" s="9">
        <f t="shared" si="76"/>
        <v>0</v>
      </c>
      <c r="N586" s="9">
        <v>9.2599180000000008</v>
      </c>
      <c r="O586" s="9">
        <v>10.25221</v>
      </c>
      <c r="P586" s="9">
        <f t="shared" si="77"/>
        <v>1.1071599122152052</v>
      </c>
      <c r="Q586" s="4">
        <f>_xlfn.RANK.EQ(P586,$P$2:$P$1001,1)+COUNTIF($P$2:P586,P586)-1</f>
        <v>669</v>
      </c>
      <c r="R586" s="4" t="str">
        <f>IF(Q586&lt;=Summary!$B$20,"Front","Back")</f>
        <v>Back</v>
      </c>
      <c r="S586" s="9">
        <f t="shared" si="78"/>
        <v>0</v>
      </c>
      <c r="T586" s="9">
        <f t="shared" si="79"/>
        <v>10.25221</v>
      </c>
    </row>
    <row r="587" spans="1:20" x14ac:dyDescent="0.2">
      <c r="A587" s="4">
        <v>586</v>
      </c>
      <c r="B587" s="4" t="s">
        <v>24</v>
      </c>
      <c r="C587" s="9">
        <v>10.983933</v>
      </c>
      <c r="D587" s="9">
        <v>11.365062999999999</v>
      </c>
      <c r="E587" s="9">
        <f t="shared" si="72"/>
        <v>1.034698864241069</v>
      </c>
      <c r="F587" s="4">
        <f>_xlfn.RANK.EQ(E587,$E$2:$E$1001,1)+COUNTIF($E$2:E587,E587)-1</f>
        <v>550</v>
      </c>
      <c r="G587" s="4" t="str">
        <f>IF(F587&lt;=Summary!$B$2,"Front","Back")</f>
        <v>Back</v>
      </c>
      <c r="H587" s="4">
        <v>405</v>
      </c>
      <c r="I587" s="4" t="str">
        <f>IF(H587&lt;=Summary!$B$2,"Front","Back")</f>
        <v>Front</v>
      </c>
      <c r="J587" s="9">
        <f t="shared" si="73"/>
        <v>0</v>
      </c>
      <c r="K587" s="9">
        <f t="shared" si="74"/>
        <v>11.365062999999999</v>
      </c>
      <c r="L587" s="9">
        <f t="shared" si="75"/>
        <v>10.983933</v>
      </c>
      <c r="M587" s="9">
        <f t="shared" si="76"/>
        <v>0</v>
      </c>
      <c r="N587" s="9">
        <v>10.834581999999999</v>
      </c>
      <c r="O587" s="9">
        <v>11.514414</v>
      </c>
      <c r="P587" s="9">
        <f t="shared" si="77"/>
        <v>1.0627464908198583</v>
      </c>
      <c r="Q587" s="4">
        <f>_xlfn.RANK.EQ(P587,$P$2:$P$1001,1)+COUNTIF($P$2:P587,P587)-1</f>
        <v>602</v>
      </c>
      <c r="R587" s="4" t="str">
        <f>IF(Q587&lt;=Summary!$B$20,"Front","Back")</f>
        <v>Back</v>
      </c>
      <c r="S587" s="9">
        <f t="shared" si="78"/>
        <v>0</v>
      </c>
      <c r="T587" s="9">
        <f t="shared" si="79"/>
        <v>11.514414</v>
      </c>
    </row>
    <row r="588" spans="1:20" x14ac:dyDescent="0.2">
      <c r="A588" s="4">
        <v>587</v>
      </c>
      <c r="B588" s="4" t="s">
        <v>24</v>
      </c>
      <c r="C588" s="9">
        <v>8.1685350000000003</v>
      </c>
      <c r="D588" s="9">
        <v>9.8747989999999994</v>
      </c>
      <c r="E588" s="9">
        <f t="shared" si="72"/>
        <v>1.2088824985141153</v>
      </c>
      <c r="F588" s="4">
        <f>_xlfn.RANK.EQ(E588,$E$2:$E$1001,1)+COUNTIF($E$2:E588,E588)-1</f>
        <v>804</v>
      </c>
      <c r="G588" s="4" t="str">
        <f>IF(F588&lt;=Summary!$B$2,"Front","Back")</f>
        <v>Back</v>
      </c>
      <c r="H588" s="4">
        <v>111</v>
      </c>
      <c r="I588" s="4" t="str">
        <f>IF(H588&lt;=Summary!$B$2,"Front","Back")</f>
        <v>Front</v>
      </c>
      <c r="J588" s="9">
        <f t="shared" si="73"/>
        <v>0</v>
      </c>
      <c r="K588" s="9">
        <f t="shared" si="74"/>
        <v>9.8747989999999994</v>
      </c>
      <c r="L588" s="9">
        <f t="shared" si="75"/>
        <v>8.1685350000000003</v>
      </c>
      <c r="M588" s="9">
        <f t="shared" si="76"/>
        <v>0</v>
      </c>
      <c r="N588" s="9">
        <v>8.0191839999999992</v>
      </c>
      <c r="O588" s="9">
        <v>10.024150000000001</v>
      </c>
      <c r="P588" s="9">
        <f t="shared" si="77"/>
        <v>1.2500211991644039</v>
      </c>
      <c r="Q588" s="4">
        <f>_xlfn.RANK.EQ(P588,$P$2:$P$1001,1)+COUNTIF($P$2:P588,P588)-1</f>
        <v>850</v>
      </c>
      <c r="R588" s="4" t="str">
        <f>IF(Q588&lt;=Summary!$B$20,"Front","Back")</f>
        <v>Back</v>
      </c>
      <c r="S588" s="9">
        <f t="shared" si="78"/>
        <v>0</v>
      </c>
      <c r="T588" s="9">
        <f t="shared" si="79"/>
        <v>10.024150000000001</v>
      </c>
    </row>
    <row r="589" spans="1:20" x14ac:dyDescent="0.2">
      <c r="A589" s="4">
        <v>588</v>
      </c>
      <c r="B589" s="4" t="s">
        <v>24</v>
      </c>
      <c r="C589" s="9">
        <v>11.454492999999999</v>
      </c>
      <c r="D589" s="9">
        <v>8.4472570000000005</v>
      </c>
      <c r="E589" s="9">
        <f t="shared" si="72"/>
        <v>0.73746232155364722</v>
      </c>
      <c r="F589" s="4">
        <f>_xlfn.RANK.EQ(E589,$E$2:$E$1001,1)+COUNTIF($E$2:E589,E589)-1</f>
        <v>88</v>
      </c>
      <c r="G589" s="4" t="str">
        <f>IF(F589&lt;=Summary!$B$2,"Front","Back")</f>
        <v>Front</v>
      </c>
      <c r="H589" s="4">
        <v>429</v>
      </c>
      <c r="I589" s="4" t="str">
        <f>IF(H589&lt;=Summary!$B$2,"Front","Back")</f>
        <v>Front</v>
      </c>
      <c r="J589" s="9">
        <f t="shared" si="73"/>
        <v>11.454492999999999</v>
      </c>
      <c r="K589" s="9">
        <f t="shared" si="74"/>
        <v>0</v>
      </c>
      <c r="L589" s="9">
        <f t="shared" si="75"/>
        <v>11.454492999999999</v>
      </c>
      <c r="M589" s="9">
        <f t="shared" si="76"/>
        <v>0</v>
      </c>
      <c r="N589" s="9">
        <v>11.305142</v>
      </c>
      <c r="O589" s="9">
        <v>8.5966079999999998</v>
      </c>
      <c r="P589" s="9">
        <f t="shared" si="77"/>
        <v>0.76041574709985948</v>
      </c>
      <c r="Q589" s="4">
        <f>_xlfn.RANK.EQ(P589,$P$2:$P$1001,1)+COUNTIF($P$2:P589,P589)-1</f>
        <v>105</v>
      </c>
      <c r="R589" s="4" t="str">
        <f>IF(Q589&lt;=Summary!$B$20,"Front","Back")</f>
        <v>Front</v>
      </c>
      <c r="S589" s="9">
        <f t="shared" si="78"/>
        <v>11.305142</v>
      </c>
      <c r="T589" s="9">
        <f t="shared" si="79"/>
        <v>0</v>
      </c>
    </row>
    <row r="590" spans="1:20" x14ac:dyDescent="0.2">
      <c r="A590" s="4">
        <v>589</v>
      </c>
      <c r="B590" s="4" t="s">
        <v>24</v>
      </c>
      <c r="C590" s="9">
        <v>10.469123</v>
      </c>
      <c r="D590" s="9">
        <v>8.9500039999999998</v>
      </c>
      <c r="E590" s="9">
        <f t="shared" si="72"/>
        <v>0.85489529543210063</v>
      </c>
      <c r="F590" s="4">
        <f>_xlfn.RANK.EQ(E590,$E$2:$E$1001,1)+COUNTIF($E$2:E590,E590)-1</f>
        <v>232</v>
      </c>
      <c r="G590" s="4" t="str">
        <f>IF(F590&lt;=Summary!$B$2,"Front","Back")</f>
        <v>Front</v>
      </c>
      <c r="H590" s="4">
        <v>122</v>
      </c>
      <c r="I590" s="4" t="str">
        <f>IF(H590&lt;=Summary!$B$2,"Front","Back")</f>
        <v>Front</v>
      </c>
      <c r="J590" s="9">
        <f t="shared" si="73"/>
        <v>10.469123</v>
      </c>
      <c r="K590" s="9">
        <f t="shared" si="74"/>
        <v>0</v>
      </c>
      <c r="L590" s="9">
        <f t="shared" si="75"/>
        <v>10.469123</v>
      </c>
      <c r="M590" s="9">
        <f t="shared" si="76"/>
        <v>0</v>
      </c>
      <c r="N590" s="9">
        <v>10.319772</v>
      </c>
      <c r="O590" s="9">
        <v>9.0993549999999992</v>
      </c>
      <c r="P590" s="9">
        <f t="shared" si="77"/>
        <v>0.88173992603712548</v>
      </c>
      <c r="Q590" s="4">
        <f>_xlfn.RANK.EQ(P590,$P$2:$P$1001,1)+COUNTIF($P$2:P590,P590)-1</f>
        <v>276</v>
      </c>
      <c r="R590" s="4" t="str">
        <f>IF(Q590&lt;=Summary!$B$20,"Front","Back")</f>
        <v>Front</v>
      </c>
      <c r="S590" s="9">
        <f t="shared" si="78"/>
        <v>10.319772</v>
      </c>
      <c r="T590" s="9">
        <f t="shared" si="79"/>
        <v>0</v>
      </c>
    </row>
    <row r="591" spans="1:20" x14ac:dyDescent="0.2">
      <c r="A591" s="4">
        <v>590</v>
      </c>
      <c r="B591" s="4" t="s">
        <v>24</v>
      </c>
      <c r="C591" s="9">
        <v>10.626341</v>
      </c>
      <c r="D591" s="9">
        <v>9.7157110000000007</v>
      </c>
      <c r="E591" s="9">
        <f t="shared" si="72"/>
        <v>0.91430446284379552</v>
      </c>
      <c r="F591" s="4">
        <f>_xlfn.RANK.EQ(E591,$E$2:$E$1001,1)+COUNTIF($E$2:E591,E591)-1</f>
        <v>335</v>
      </c>
      <c r="G591" s="4" t="str">
        <f>IF(F591&lt;=Summary!$B$2,"Front","Back")</f>
        <v>Front</v>
      </c>
      <c r="H591" s="4">
        <v>182</v>
      </c>
      <c r="I591" s="4" t="str">
        <f>IF(H591&lt;=Summary!$B$2,"Front","Back")</f>
        <v>Front</v>
      </c>
      <c r="J591" s="9">
        <f t="shared" si="73"/>
        <v>10.626341</v>
      </c>
      <c r="K591" s="9">
        <f t="shared" si="74"/>
        <v>0</v>
      </c>
      <c r="L591" s="9">
        <f t="shared" si="75"/>
        <v>10.626341</v>
      </c>
      <c r="M591" s="9">
        <f t="shared" si="76"/>
        <v>0</v>
      </c>
      <c r="N591" s="9">
        <v>10.476990000000001</v>
      </c>
      <c r="O591" s="9">
        <v>9.865062</v>
      </c>
      <c r="P591" s="9">
        <f t="shared" si="77"/>
        <v>0.94159314841380959</v>
      </c>
      <c r="Q591" s="4">
        <f>_xlfn.RANK.EQ(P591,$P$2:$P$1001,1)+COUNTIF($P$2:P591,P591)-1</f>
        <v>380</v>
      </c>
      <c r="R591" s="4" t="str">
        <f>IF(Q591&lt;=Summary!$B$20,"Front","Back")</f>
        <v>Front</v>
      </c>
      <c r="S591" s="9">
        <f t="shared" si="78"/>
        <v>10.476990000000001</v>
      </c>
      <c r="T591" s="9">
        <f t="shared" si="79"/>
        <v>0</v>
      </c>
    </row>
    <row r="592" spans="1:20" x14ac:dyDescent="0.2">
      <c r="A592" s="4">
        <v>591</v>
      </c>
      <c r="B592" s="4" t="s">
        <v>24</v>
      </c>
      <c r="C592" s="9">
        <v>12.152058</v>
      </c>
      <c r="D592" s="9">
        <v>12.856394</v>
      </c>
      <c r="E592" s="9">
        <f t="shared" si="72"/>
        <v>1.0579602236921515</v>
      </c>
      <c r="F592" s="4">
        <f>_xlfn.RANK.EQ(E592,$E$2:$E$1001,1)+COUNTIF($E$2:E592,E592)-1</f>
        <v>593</v>
      </c>
      <c r="G592" s="4" t="str">
        <f>IF(F592&lt;=Summary!$B$2,"Front","Back")</f>
        <v>Back</v>
      </c>
      <c r="H592" s="4">
        <v>794</v>
      </c>
      <c r="I592" s="4" t="str">
        <f>IF(H592&lt;=Summary!$B$2,"Front","Back")</f>
        <v>Back</v>
      </c>
      <c r="J592" s="9">
        <f t="shared" si="73"/>
        <v>0</v>
      </c>
      <c r="K592" s="9">
        <f t="shared" si="74"/>
        <v>12.856394</v>
      </c>
      <c r="L592" s="9">
        <f t="shared" si="75"/>
        <v>0</v>
      </c>
      <c r="M592" s="9">
        <f t="shared" si="76"/>
        <v>12.856394</v>
      </c>
      <c r="N592" s="9">
        <v>12.002706999999999</v>
      </c>
      <c r="O592" s="9">
        <v>13.005744999999999</v>
      </c>
      <c r="P592" s="9">
        <f t="shared" si="77"/>
        <v>1.0835676485312855</v>
      </c>
      <c r="Q592" s="4">
        <f>_xlfn.RANK.EQ(P592,$P$2:$P$1001,1)+COUNTIF($P$2:P592,P592)-1</f>
        <v>637</v>
      </c>
      <c r="R592" s="4" t="str">
        <f>IF(Q592&lt;=Summary!$B$20,"Front","Back")</f>
        <v>Back</v>
      </c>
      <c r="S592" s="9">
        <f t="shared" si="78"/>
        <v>0</v>
      </c>
      <c r="T592" s="9">
        <f t="shared" si="79"/>
        <v>13.005744999999999</v>
      </c>
    </row>
    <row r="593" spans="1:20" x14ac:dyDescent="0.2">
      <c r="A593" s="4">
        <v>592</v>
      </c>
      <c r="B593" s="4" t="s">
        <v>24</v>
      </c>
      <c r="C593" s="9">
        <v>9.7912199999999991</v>
      </c>
      <c r="D593" s="9">
        <v>11.688789</v>
      </c>
      <c r="E593" s="9">
        <f t="shared" si="72"/>
        <v>1.193803121572184</v>
      </c>
      <c r="F593" s="4">
        <f>_xlfn.RANK.EQ(E593,$E$2:$E$1001,1)+COUNTIF($E$2:E593,E593)-1</f>
        <v>783</v>
      </c>
      <c r="G593" s="4" t="str">
        <f>IF(F593&lt;=Summary!$B$2,"Front","Back")</f>
        <v>Back</v>
      </c>
      <c r="H593" s="4">
        <v>592</v>
      </c>
      <c r="I593" s="4" t="str">
        <f>IF(H593&lt;=Summary!$B$2,"Front","Back")</f>
        <v>Back</v>
      </c>
      <c r="J593" s="9">
        <f t="shared" si="73"/>
        <v>0</v>
      </c>
      <c r="K593" s="9">
        <f t="shared" si="74"/>
        <v>11.688789</v>
      </c>
      <c r="L593" s="9">
        <f t="shared" si="75"/>
        <v>0</v>
      </c>
      <c r="M593" s="9">
        <f t="shared" si="76"/>
        <v>11.688789</v>
      </c>
      <c r="N593" s="9">
        <v>9.6418689999999998</v>
      </c>
      <c r="O593" s="9">
        <v>11.838139999999999</v>
      </c>
      <c r="P593" s="9">
        <f t="shared" si="77"/>
        <v>1.2277847790713605</v>
      </c>
      <c r="Q593" s="4">
        <f>_xlfn.RANK.EQ(P593,$P$2:$P$1001,1)+COUNTIF($P$2:P593,P593)-1</f>
        <v>822</v>
      </c>
      <c r="R593" s="4" t="str">
        <f>IF(Q593&lt;=Summary!$B$20,"Front","Back")</f>
        <v>Back</v>
      </c>
      <c r="S593" s="9">
        <f t="shared" si="78"/>
        <v>0</v>
      </c>
      <c r="T593" s="9">
        <f t="shared" si="79"/>
        <v>11.838139999999999</v>
      </c>
    </row>
    <row r="594" spans="1:20" x14ac:dyDescent="0.2">
      <c r="A594" s="4">
        <v>593</v>
      </c>
      <c r="B594" s="4" t="s">
        <v>24</v>
      </c>
      <c r="C594" s="9">
        <v>11.145519</v>
      </c>
      <c r="D594" s="9">
        <v>8.0697799999999997</v>
      </c>
      <c r="E594" s="9">
        <f t="shared" si="72"/>
        <v>0.72403806408656246</v>
      </c>
      <c r="F594" s="4">
        <f>_xlfn.RANK.EQ(E594,$E$2:$E$1001,1)+COUNTIF($E$2:E594,E594)-1</f>
        <v>72</v>
      </c>
      <c r="G594" s="4" t="str">
        <f>IF(F594&lt;=Summary!$B$2,"Front","Back")</f>
        <v>Front</v>
      </c>
      <c r="H594" s="4">
        <v>354</v>
      </c>
      <c r="I594" s="4" t="str">
        <f>IF(H594&lt;=Summary!$B$2,"Front","Back")</f>
        <v>Front</v>
      </c>
      <c r="J594" s="9">
        <f t="shared" si="73"/>
        <v>11.145519</v>
      </c>
      <c r="K594" s="9">
        <f t="shared" si="74"/>
        <v>0</v>
      </c>
      <c r="L594" s="9">
        <f t="shared" si="75"/>
        <v>11.145519</v>
      </c>
      <c r="M594" s="9">
        <f t="shared" si="76"/>
        <v>0</v>
      </c>
      <c r="N594" s="9">
        <v>10.996168000000001</v>
      </c>
      <c r="O594" s="9">
        <v>8.2191310000000009</v>
      </c>
      <c r="P594" s="9">
        <f t="shared" si="77"/>
        <v>0.74745411310558374</v>
      </c>
      <c r="Q594" s="4">
        <f>_xlfn.RANK.EQ(P594,$P$2:$P$1001,1)+COUNTIF($P$2:P594,P594)-1</f>
        <v>90</v>
      </c>
      <c r="R594" s="4" t="str">
        <f>IF(Q594&lt;=Summary!$B$20,"Front","Back")</f>
        <v>Front</v>
      </c>
      <c r="S594" s="9">
        <f t="shared" si="78"/>
        <v>10.996168000000001</v>
      </c>
      <c r="T594" s="9">
        <f t="shared" si="79"/>
        <v>0</v>
      </c>
    </row>
    <row r="595" spans="1:20" x14ac:dyDescent="0.2">
      <c r="A595" s="4">
        <v>594</v>
      </c>
      <c r="B595" s="4" t="s">
        <v>24</v>
      </c>
      <c r="C595" s="9">
        <v>11.779128</v>
      </c>
      <c r="D595" s="9">
        <v>10.61956</v>
      </c>
      <c r="E595" s="9">
        <f t="shared" si="72"/>
        <v>0.90155739881593955</v>
      </c>
      <c r="F595" s="4">
        <f>_xlfn.RANK.EQ(E595,$E$2:$E$1001,1)+COUNTIF($E$2:E595,E595)-1</f>
        <v>311</v>
      </c>
      <c r="G595" s="4" t="str">
        <f>IF(F595&lt;=Summary!$B$2,"Front","Back")</f>
        <v>Front</v>
      </c>
      <c r="H595" s="4">
        <v>697</v>
      </c>
      <c r="I595" s="4" t="str">
        <f>IF(H595&lt;=Summary!$B$2,"Front","Back")</f>
        <v>Back</v>
      </c>
      <c r="J595" s="9">
        <f t="shared" si="73"/>
        <v>11.779128</v>
      </c>
      <c r="K595" s="9">
        <f t="shared" si="74"/>
        <v>0</v>
      </c>
      <c r="L595" s="9">
        <f t="shared" si="75"/>
        <v>0</v>
      </c>
      <c r="M595" s="9">
        <f t="shared" si="76"/>
        <v>10.61956</v>
      </c>
      <c r="N595" s="9">
        <v>11.629777000000001</v>
      </c>
      <c r="O595" s="9">
        <v>10.768910999999999</v>
      </c>
      <c r="P595" s="9">
        <f t="shared" si="77"/>
        <v>0.92597742845800035</v>
      </c>
      <c r="Q595" s="4">
        <f>_xlfn.RANK.EQ(P595,$P$2:$P$1001,1)+COUNTIF($P$2:P595,P595)-1</f>
        <v>351</v>
      </c>
      <c r="R595" s="4" t="str">
        <f>IF(Q595&lt;=Summary!$B$20,"Front","Back")</f>
        <v>Front</v>
      </c>
      <c r="S595" s="9">
        <f t="shared" si="78"/>
        <v>11.629777000000001</v>
      </c>
      <c r="T595" s="9">
        <f t="shared" si="79"/>
        <v>0</v>
      </c>
    </row>
    <row r="596" spans="1:20" x14ac:dyDescent="0.2">
      <c r="A596" s="4">
        <v>595</v>
      </c>
      <c r="B596" s="4" t="s">
        <v>24</v>
      </c>
      <c r="C596" s="9">
        <v>9.8346769999999992</v>
      </c>
      <c r="D596" s="9">
        <v>10.43988</v>
      </c>
      <c r="E596" s="9">
        <f t="shared" si="72"/>
        <v>1.0615376590405563</v>
      </c>
      <c r="F596" s="4">
        <f>_xlfn.RANK.EQ(E596,$E$2:$E$1001,1)+COUNTIF($E$2:E596,E596)-1</f>
        <v>597</v>
      </c>
      <c r="G596" s="4" t="str">
        <f>IF(F596&lt;=Summary!$B$2,"Front","Back")</f>
        <v>Back</v>
      </c>
      <c r="H596" s="4">
        <v>167</v>
      </c>
      <c r="I596" s="4" t="str">
        <f>IF(H596&lt;=Summary!$B$2,"Front","Back")</f>
        <v>Front</v>
      </c>
      <c r="J596" s="9">
        <f t="shared" si="73"/>
        <v>0</v>
      </c>
      <c r="K596" s="9">
        <f t="shared" si="74"/>
        <v>10.43988</v>
      </c>
      <c r="L596" s="9">
        <f t="shared" si="75"/>
        <v>9.8346769999999992</v>
      </c>
      <c r="M596" s="9">
        <f t="shared" si="76"/>
        <v>0</v>
      </c>
      <c r="N596" s="9">
        <v>9.6853259999999999</v>
      </c>
      <c r="O596" s="9">
        <v>10.589231</v>
      </c>
      <c r="P596" s="9">
        <f t="shared" si="77"/>
        <v>1.0933272664234535</v>
      </c>
      <c r="Q596" s="4">
        <f>_xlfn.RANK.EQ(P596,$P$2:$P$1001,1)+COUNTIF($P$2:P596,P596)-1</f>
        <v>655</v>
      </c>
      <c r="R596" s="4" t="str">
        <f>IF(Q596&lt;=Summary!$B$20,"Front","Back")</f>
        <v>Back</v>
      </c>
      <c r="S596" s="9">
        <f t="shared" si="78"/>
        <v>0</v>
      </c>
      <c r="T596" s="9">
        <f t="shared" si="79"/>
        <v>10.589231</v>
      </c>
    </row>
    <row r="597" spans="1:20" x14ac:dyDescent="0.2">
      <c r="A597" s="4">
        <v>596</v>
      </c>
      <c r="B597" s="4" t="s">
        <v>24</v>
      </c>
      <c r="C597" s="9">
        <v>10.709479</v>
      </c>
      <c r="D597" s="9">
        <v>9.1341549999999998</v>
      </c>
      <c r="E597" s="9">
        <f t="shared" si="72"/>
        <v>0.85290376870807627</v>
      </c>
      <c r="F597" s="4">
        <f>_xlfn.RANK.EQ(E597,$E$2:$E$1001,1)+COUNTIF($E$2:E597,E597)-1</f>
        <v>229</v>
      </c>
      <c r="G597" s="4" t="str">
        <f>IF(F597&lt;=Summary!$B$2,"Front","Back")</f>
        <v>Front</v>
      </c>
      <c r="H597" s="4">
        <v>300</v>
      </c>
      <c r="I597" s="4" t="str">
        <f>IF(H597&lt;=Summary!$B$2,"Front","Back")</f>
        <v>Front</v>
      </c>
      <c r="J597" s="9">
        <f t="shared" si="73"/>
        <v>10.709479</v>
      </c>
      <c r="K597" s="9">
        <f t="shared" si="74"/>
        <v>0</v>
      </c>
      <c r="L597" s="9">
        <f t="shared" si="75"/>
        <v>10.709479</v>
      </c>
      <c r="M597" s="9">
        <f t="shared" si="76"/>
        <v>0</v>
      </c>
      <c r="N597" s="9">
        <v>10.560128000000001</v>
      </c>
      <c r="O597" s="9">
        <v>9.2835059999999991</v>
      </c>
      <c r="P597" s="9">
        <f t="shared" si="77"/>
        <v>0.87910923049417566</v>
      </c>
      <c r="Q597" s="4">
        <f>_xlfn.RANK.EQ(P597,$P$2:$P$1001,1)+COUNTIF($P$2:P597,P597)-1</f>
        <v>267</v>
      </c>
      <c r="R597" s="4" t="str">
        <f>IF(Q597&lt;=Summary!$B$20,"Front","Back")</f>
        <v>Front</v>
      </c>
      <c r="S597" s="9">
        <f t="shared" si="78"/>
        <v>10.560128000000001</v>
      </c>
      <c r="T597" s="9">
        <f t="shared" si="79"/>
        <v>0</v>
      </c>
    </row>
    <row r="598" spans="1:20" x14ac:dyDescent="0.2">
      <c r="A598" s="4">
        <v>597</v>
      </c>
      <c r="B598" s="4" t="s">
        <v>24</v>
      </c>
      <c r="C598" s="9">
        <v>8.3297830000000008</v>
      </c>
      <c r="D598" s="9">
        <v>9.9874109999999998</v>
      </c>
      <c r="E598" s="9">
        <f t="shared" si="72"/>
        <v>1.1990001420205063</v>
      </c>
      <c r="F598" s="4">
        <f>_xlfn.RANK.EQ(E598,$E$2:$E$1001,1)+COUNTIF($E$2:E598,E598)-1</f>
        <v>796</v>
      </c>
      <c r="G598" s="4" t="str">
        <f>IF(F598&lt;=Summary!$B$2,"Front","Back")</f>
        <v>Back</v>
      </c>
      <c r="H598" s="4">
        <v>3</v>
      </c>
      <c r="I598" s="4" t="str">
        <f>IF(H598&lt;=Summary!$B$2,"Front","Back")</f>
        <v>Front</v>
      </c>
      <c r="J598" s="9">
        <f t="shared" si="73"/>
        <v>0</v>
      </c>
      <c r="K598" s="9">
        <f t="shared" si="74"/>
        <v>9.9874109999999998</v>
      </c>
      <c r="L598" s="9">
        <f t="shared" si="75"/>
        <v>8.3297830000000008</v>
      </c>
      <c r="M598" s="9">
        <f t="shared" si="76"/>
        <v>0</v>
      </c>
      <c r="N598" s="9">
        <v>8.1804319999999997</v>
      </c>
      <c r="O598" s="9">
        <v>10.136761999999999</v>
      </c>
      <c r="P598" s="9">
        <f t="shared" si="77"/>
        <v>1.2391475169037527</v>
      </c>
      <c r="Q598" s="4">
        <f>_xlfn.RANK.EQ(P598,$P$2:$P$1001,1)+COUNTIF($P$2:P598,P598)-1</f>
        <v>844</v>
      </c>
      <c r="R598" s="4" t="str">
        <f>IF(Q598&lt;=Summary!$B$20,"Front","Back")</f>
        <v>Back</v>
      </c>
      <c r="S598" s="9">
        <f t="shared" si="78"/>
        <v>0</v>
      </c>
      <c r="T598" s="9">
        <f t="shared" si="79"/>
        <v>10.136761999999999</v>
      </c>
    </row>
    <row r="599" spans="1:20" x14ac:dyDescent="0.2">
      <c r="A599" s="4">
        <v>598</v>
      </c>
      <c r="B599" s="4" t="s">
        <v>24</v>
      </c>
      <c r="C599" s="9">
        <v>8.4531980000000004</v>
      </c>
      <c r="D599" s="9">
        <v>13.715745</v>
      </c>
      <c r="E599" s="9">
        <f t="shared" si="72"/>
        <v>1.6225510156037986</v>
      </c>
      <c r="F599" s="4">
        <f>_xlfn.RANK.EQ(E599,$E$2:$E$1001,1)+COUNTIF($E$2:E599,E599)-1</f>
        <v>984</v>
      </c>
      <c r="G599" s="4" t="str">
        <f>IF(F599&lt;=Summary!$B$2,"Front","Back")</f>
        <v>Back</v>
      </c>
      <c r="H599" s="4">
        <v>863</v>
      </c>
      <c r="I599" s="4" t="str">
        <f>IF(H599&lt;=Summary!$B$2,"Front","Back")</f>
        <v>Back</v>
      </c>
      <c r="J599" s="9">
        <f t="shared" si="73"/>
        <v>0</v>
      </c>
      <c r="K599" s="9">
        <f t="shared" si="74"/>
        <v>13.715745</v>
      </c>
      <c r="L599" s="9">
        <f t="shared" si="75"/>
        <v>0</v>
      </c>
      <c r="M599" s="9">
        <f t="shared" si="76"/>
        <v>13.715745</v>
      </c>
      <c r="N599" s="9">
        <v>8.3038469999999993</v>
      </c>
      <c r="O599" s="9">
        <v>13.865095999999999</v>
      </c>
      <c r="P599" s="9">
        <f t="shared" si="77"/>
        <v>1.6697195890049517</v>
      </c>
      <c r="Q599" s="4">
        <f>_xlfn.RANK.EQ(P599,$P$2:$P$1001,1)+COUNTIF($P$2:P599,P599)-1</f>
        <v>987</v>
      </c>
      <c r="R599" s="4" t="str">
        <f>IF(Q599&lt;=Summary!$B$20,"Front","Back")</f>
        <v>Back</v>
      </c>
      <c r="S599" s="9">
        <f t="shared" si="78"/>
        <v>0</v>
      </c>
      <c r="T599" s="9">
        <f t="shared" si="79"/>
        <v>13.865095999999999</v>
      </c>
    </row>
    <row r="600" spans="1:20" x14ac:dyDescent="0.2">
      <c r="A600" s="4">
        <v>599</v>
      </c>
      <c r="B600" s="4" t="s">
        <v>24</v>
      </c>
      <c r="C600" s="9">
        <v>9.7362540000000006</v>
      </c>
      <c r="D600" s="9">
        <v>10.181619</v>
      </c>
      <c r="E600" s="9">
        <f t="shared" si="72"/>
        <v>1.0457429520634938</v>
      </c>
      <c r="F600" s="4">
        <f>_xlfn.RANK.EQ(E600,$E$2:$E$1001,1)+COUNTIF($E$2:E600,E600)-1</f>
        <v>570</v>
      </c>
      <c r="G600" s="4" t="str">
        <f>IF(F600&lt;=Summary!$B$2,"Front","Back")</f>
        <v>Back</v>
      </c>
      <c r="H600" s="4">
        <v>323</v>
      </c>
      <c r="I600" s="4" t="str">
        <f>IF(H600&lt;=Summary!$B$2,"Front","Back")</f>
        <v>Front</v>
      </c>
      <c r="J600" s="9">
        <f t="shared" si="73"/>
        <v>0</v>
      </c>
      <c r="K600" s="9">
        <f t="shared" si="74"/>
        <v>10.181619</v>
      </c>
      <c r="L600" s="9">
        <f t="shared" si="75"/>
        <v>9.7362540000000006</v>
      </c>
      <c r="M600" s="9">
        <f t="shared" si="76"/>
        <v>0</v>
      </c>
      <c r="N600" s="9">
        <v>9.5869029999999995</v>
      </c>
      <c r="O600" s="9">
        <v>10.330970000000001</v>
      </c>
      <c r="P600" s="9">
        <f t="shared" si="77"/>
        <v>1.0776128641334957</v>
      </c>
      <c r="Q600" s="4">
        <f>_xlfn.RANK.EQ(P600,$P$2:$P$1001,1)+COUNTIF($P$2:P600,P600)-1</f>
        <v>627</v>
      </c>
      <c r="R600" s="4" t="str">
        <f>IF(Q600&lt;=Summary!$B$20,"Front","Back")</f>
        <v>Back</v>
      </c>
      <c r="S600" s="9">
        <f t="shared" si="78"/>
        <v>0</v>
      </c>
      <c r="T600" s="9">
        <f t="shared" si="79"/>
        <v>10.330970000000001</v>
      </c>
    </row>
    <row r="601" spans="1:20" x14ac:dyDescent="0.2">
      <c r="A601" s="4">
        <v>600</v>
      </c>
      <c r="B601" s="4" t="s">
        <v>24</v>
      </c>
      <c r="C601" s="9">
        <v>10.141386000000001</v>
      </c>
      <c r="D601" s="9">
        <v>10.472537000000001</v>
      </c>
      <c r="E601" s="9">
        <f t="shared" si="72"/>
        <v>1.0326534262673761</v>
      </c>
      <c r="F601" s="4">
        <f>_xlfn.RANK.EQ(E601,$E$2:$E$1001,1)+COUNTIF($E$2:E601,E601)-1</f>
        <v>549</v>
      </c>
      <c r="G601" s="4" t="str">
        <f>IF(F601&lt;=Summary!$B$2,"Front","Back")</f>
        <v>Back</v>
      </c>
      <c r="H601" s="4">
        <v>54</v>
      </c>
      <c r="I601" s="4" t="str">
        <f>IF(H601&lt;=Summary!$B$2,"Front","Back")</f>
        <v>Front</v>
      </c>
      <c r="J601" s="9">
        <f t="shared" si="73"/>
        <v>0</v>
      </c>
      <c r="K601" s="9">
        <f t="shared" si="74"/>
        <v>10.472537000000001</v>
      </c>
      <c r="L601" s="9">
        <f t="shared" si="75"/>
        <v>10.141386000000001</v>
      </c>
      <c r="M601" s="9">
        <f t="shared" si="76"/>
        <v>0</v>
      </c>
      <c r="N601" s="9">
        <v>9.9920349999999996</v>
      </c>
      <c r="O601" s="9">
        <v>10.621888</v>
      </c>
      <c r="P601" s="9">
        <f t="shared" si="77"/>
        <v>1.0630355077819484</v>
      </c>
      <c r="Q601" s="4">
        <f>_xlfn.RANK.EQ(P601,$P$2:$P$1001,1)+COUNTIF($P$2:P601,P601)-1</f>
        <v>603</v>
      </c>
      <c r="R601" s="4" t="str">
        <f>IF(Q601&lt;=Summary!$B$20,"Front","Back")</f>
        <v>Back</v>
      </c>
      <c r="S601" s="9">
        <f t="shared" si="78"/>
        <v>0</v>
      </c>
      <c r="T601" s="9">
        <f t="shared" si="79"/>
        <v>10.621888</v>
      </c>
    </row>
    <row r="602" spans="1:20" x14ac:dyDescent="0.2">
      <c r="A602" s="4">
        <v>601</v>
      </c>
      <c r="B602" s="4" t="s">
        <v>24</v>
      </c>
      <c r="C602" s="9">
        <v>7.0437110000000001</v>
      </c>
      <c r="D602" s="9">
        <v>11.547124999999999</v>
      </c>
      <c r="E602" s="9">
        <f t="shared" si="72"/>
        <v>1.6393524663348622</v>
      </c>
      <c r="F602" s="4">
        <f>_xlfn.RANK.EQ(E602,$E$2:$E$1001,1)+COUNTIF($E$2:E602,E602)-1</f>
        <v>986</v>
      </c>
      <c r="G602" s="4" t="str">
        <f>IF(F602&lt;=Summary!$B$2,"Front","Back")</f>
        <v>Back</v>
      </c>
      <c r="H602" s="4">
        <v>228</v>
      </c>
      <c r="I602" s="4" t="str">
        <f>IF(H602&lt;=Summary!$B$2,"Front","Back")</f>
        <v>Front</v>
      </c>
      <c r="J602" s="9">
        <f t="shared" si="73"/>
        <v>0</v>
      </c>
      <c r="K602" s="9">
        <f t="shared" si="74"/>
        <v>11.547124999999999</v>
      </c>
      <c r="L602" s="9">
        <f t="shared" si="75"/>
        <v>7.0437110000000001</v>
      </c>
      <c r="M602" s="9">
        <f t="shared" si="76"/>
        <v>0</v>
      </c>
      <c r="N602" s="9">
        <v>6.8943599999999998</v>
      </c>
      <c r="O602" s="9">
        <v>11.696476000000001</v>
      </c>
      <c r="P602" s="9">
        <f t="shared" si="77"/>
        <v>1.696528176654541</v>
      </c>
      <c r="Q602" s="4">
        <f>_xlfn.RANK.EQ(P602,$P$2:$P$1001,1)+COUNTIF($P$2:P602,P602)-1</f>
        <v>990</v>
      </c>
      <c r="R602" s="4" t="str">
        <f>IF(Q602&lt;=Summary!$B$20,"Front","Back")</f>
        <v>Back</v>
      </c>
      <c r="S602" s="9">
        <f t="shared" si="78"/>
        <v>0</v>
      </c>
      <c r="T602" s="9">
        <f t="shared" si="79"/>
        <v>11.696476000000001</v>
      </c>
    </row>
    <row r="603" spans="1:20" x14ac:dyDescent="0.2">
      <c r="A603" s="4">
        <v>602</v>
      </c>
      <c r="B603" s="4" t="s">
        <v>24</v>
      </c>
      <c r="C603" s="9">
        <v>10.825316000000001</v>
      </c>
      <c r="D603" s="9">
        <v>10.087617</v>
      </c>
      <c r="E603" s="9">
        <f t="shared" si="72"/>
        <v>0.93185427566271495</v>
      </c>
      <c r="F603" s="4">
        <f>_xlfn.RANK.EQ(E603,$E$2:$E$1001,1)+COUNTIF($E$2:E603,E603)-1</f>
        <v>370</v>
      </c>
      <c r="G603" s="4" t="str">
        <f>IF(F603&lt;=Summary!$B$2,"Front","Back")</f>
        <v>Front</v>
      </c>
      <c r="H603" s="4">
        <v>711</v>
      </c>
      <c r="I603" s="4" t="str">
        <f>IF(H603&lt;=Summary!$B$2,"Front","Back")</f>
        <v>Back</v>
      </c>
      <c r="J603" s="9">
        <f t="shared" si="73"/>
        <v>10.825316000000001</v>
      </c>
      <c r="K603" s="9">
        <f t="shared" si="74"/>
        <v>0</v>
      </c>
      <c r="L603" s="9">
        <f t="shared" si="75"/>
        <v>0</v>
      </c>
      <c r="M603" s="9">
        <f t="shared" si="76"/>
        <v>10.087617</v>
      </c>
      <c r="N603" s="9">
        <v>10.675965</v>
      </c>
      <c r="O603" s="9">
        <v>10.236967999999999</v>
      </c>
      <c r="P603" s="9">
        <f t="shared" si="77"/>
        <v>0.95887987643271588</v>
      </c>
      <c r="Q603" s="4">
        <f>_xlfn.RANK.EQ(P603,$P$2:$P$1001,1)+COUNTIF($P$2:P603,P603)-1</f>
        <v>418</v>
      </c>
      <c r="R603" s="4" t="str">
        <f>IF(Q603&lt;=Summary!$B$20,"Front","Back")</f>
        <v>Front</v>
      </c>
      <c r="S603" s="9">
        <f t="shared" si="78"/>
        <v>10.675965</v>
      </c>
      <c r="T603" s="9">
        <f t="shared" si="79"/>
        <v>0</v>
      </c>
    </row>
    <row r="604" spans="1:20" x14ac:dyDescent="0.2">
      <c r="A604" s="4">
        <v>603</v>
      </c>
      <c r="B604" s="4" t="s">
        <v>24</v>
      </c>
      <c r="C604" s="9">
        <v>10.018354</v>
      </c>
      <c r="D604" s="9">
        <v>9.1278159999999993</v>
      </c>
      <c r="E604" s="9">
        <f t="shared" si="72"/>
        <v>0.9111093498991949</v>
      </c>
      <c r="F604" s="4">
        <f>_xlfn.RANK.EQ(E604,$E$2:$E$1001,1)+COUNTIF($E$2:E604,E604)-1</f>
        <v>327</v>
      </c>
      <c r="G604" s="4" t="str">
        <f>IF(F604&lt;=Summary!$B$2,"Front","Back")</f>
        <v>Front</v>
      </c>
      <c r="H604" s="4">
        <v>112</v>
      </c>
      <c r="I604" s="4" t="str">
        <f>IF(H604&lt;=Summary!$B$2,"Front","Back")</f>
        <v>Front</v>
      </c>
      <c r="J604" s="9">
        <f t="shared" si="73"/>
        <v>10.018354</v>
      </c>
      <c r="K604" s="9">
        <f t="shared" si="74"/>
        <v>0</v>
      </c>
      <c r="L604" s="9">
        <f t="shared" si="75"/>
        <v>10.018354</v>
      </c>
      <c r="M604" s="9">
        <f t="shared" si="76"/>
        <v>0</v>
      </c>
      <c r="N604" s="9">
        <v>9.8690029999999993</v>
      </c>
      <c r="O604" s="9">
        <v>9.2771670000000004</v>
      </c>
      <c r="P604" s="9">
        <f t="shared" si="77"/>
        <v>0.94003082175575392</v>
      </c>
      <c r="Q604" s="4">
        <f>_xlfn.RANK.EQ(P604,$P$2:$P$1001,1)+COUNTIF($P$2:P604,P604)-1</f>
        <v>379</v>
      </c>
      <c r="R604" s="4" t="str">
        <f>IF(Q604&lt;=Summary!$B$20,"Front","Back")</f>
        <v>Front</v>
      </c>
      <c r="S604" s="9">
        <f t="shared" si="78"/>
        <v>9.8690029999999993</v>
      </c>
      <c r="T604" s="9">
        <f t="shared" si="79"/>
        <v>0</v>
      </c>
    </row>
    <row r="605" spans="1:20" x14ac:dyDescent="0.2">
      <c r="A605" s="4">
        <v>604</v>
      </c>
      <c r="B605" s="4" t="s">
        <v>24</v>
      </c>
      <c r="C605" s="9">
        <v>9.2374740000000006</v>
      </c>
      <c r="D605" s="9">
        <v>8.5913170000000001</v>
      </c>
      <c r="E605" s="9">
        <f t="shared" si="72"/>
        <v>0.93005046617722542</v>
      </c>
      <c r="F605" s="4">
        <f>_xlfn.RANK.EQ(E605,$E$2:$E$1001,1)+COUNTIF($E$2:E605,E605)-1</f>
        <v>365</v>
      </c>
      <c r="G605" s="4" t="str">
        <f>IF(F605&lt;=Summary!$B$2,"Front","Back")</f>
        <v>Front</v>
      </c>
      <c r="H605" s="4">
        <v>924</v>
      </c>
      <c r="I605" s="4" t="str">
        <f>IF(H605&lt;=Summary!$B$2,"Front","Back")</f>
        <v>Back</v>
      </c>
      <c r="J605" s="9">
        <f t="shared" si="73"/>
        <v>9.2374740000000006</v>
      </c>
      <c r="K605" s="9">
        <f t="shared" si="74"/>
        <v>0</v>
      </c>
      <c r="L605" s="9">
        <f t="shared" si="75"/>
        <v>0</v>
      </c>
      <c r="M605" s="9">
        <f t="shared" si="76"/>
        <v>8.5913170000000001</v>
      </c>
      <c r="N605" s="9">
        <v>9.0881229999999995</v>
      </c>
      <c r="O605" s="9">
        <v>8.7406679999999994</v>
      </c>
      <c r="P605" s="9">
        <f t="shared" si="77"/>
        <v>0.96176823311040138</v>
      </c>
      <c r="Q605" s="4">
        <f>_xlfn.RANK.EQ(P605,$P$2:$P$1001,1)+COUNTIF($P$2:P605,P605)-1</f>
        <v>424</v>
      </c>
      <c r="R605" s="4" t="str">
        <f>IF(Q605&lt;=Summary!$B$20,"Front","Back")</f>
        <v>Front</v>
      </c>
      <c r="S605" s="9">
        <f t="shared" si="78"/>
        <v>9.0881229999999995</v>
      </c>
      <c r="T605" s="9">
        <f t="shared" si="79"/>
        <v>0</v>
      </c>
    </row>
    <row r="606" spans="1:20" x14ac:dyDescent="0.2">
      <c r="A606" s="4">
        <v>605</v>
      </c>
      <c r="B606" s="4" t="s">
        <v>24</v>
      </c>
      <c r="C606" s="9">
        <v>10.553528</v>
      </c>
      <c r="D606" s="9">
        <v>9.4125479999999992</v>
      </c>
      <c r="E606" s="9">
        <f t="shared" si="72"/>
        <v>0.89188639097750055</v>
      </c>
      <c r="F606" s="4">
        <f>_xlfn.RANK.EQ(E606,$E$2:$E$1001,1)+COUNTIF($E$2:E606,E606)-1</f>
        <v>289</v>
      </c>
      <c r="G606" s="4" t="str">
        <f>IF(F606&lt;=Summary!$B$2,"Front","Back")</f>
        <v>Front</v>
      </c>
      <c r="H606" s="4">
        <v>520</v>
      </c>
      <c r="I606" s="4" t="str">
        <f>IF(H606&lt;=Summary!$B$2,"Front","Back")</f>
        <v>Back</v>
      </c>
      <c r="J606" s="9">
        <f t="shared" si="73"/>
        <v>10.553528</v>
      </c>
      <c r="K606" s="9">
        <f t="shared" si="74"/>
        <v>0</v>
      </c>
      <c r="L606" s="9">
        <f t="shared" si="75"/>
        <v>0</v>
      </c>
      <c r="M606" s="9">
        <f t="shared" si="76"/>
        <v>9.4125479999999992</v>
      </c>
      <c r="N606" s="9">
        <v>10.404177000000001</v>
      </c>
      <c r="O606" s="9">
        <v>9.5618990000000004</v>
      </c>
      <c r="P606" s="9">
        <f t="shared" si="77"/>
        <v>0.91904424540259166</v>
      </c>
      <c r="Q606" s="4">
        <f>_xlfn.RANK.EQ(P606,$P$2:$P$1001,1)+COUNTIF($P$2:P606,P606)-1</f>
        <v>335</v>
      </c>
      <c r="R606" s="4" t="str">
        <f>IF(Q606&lt;=Summary!$B$20,"Front","Back")</f>
        <v>Front</v>
      </c>
      <c r="S606" s="9">
        <f t="shared" si="78"/>
        <v>10.404177000000001</v>
      </c>
      <c r="T606" s="9">
        <f t="shared" si="79"/>
        <v>0</v>
      </c>
    </row>
    <row r="607" spans="1:20" x14ac:dyDescent="0.2">
      <c r="A607" s="4">
        <v>606</v>
      </c>
      <c r="B607" s="4" t="s">
        <v>24</v>
      </c>
      <c r="C607" s="9">
        <v>11.389082</v>
      </c>
      <c r="D607" s="9">
        <v>11.386094999999999</v>
      </c>
      <c r="E607" s="9">
        <f t="shared" si="72"/>
        <v>0.99973773127632226</v>
      </c>
      <c r="F607" s="4">
        <f>_xlfn.RANK.EQ(E607,$E$2:$E$1001,1)+COUNTIF($E$2:E607,E607)-1</f>
        <v>500</v>
      </c>
      <c r="G607" s="4" t="str">
        <f>IF(F607&lt;=Summary!$B$2,"Front","Back")</f>
        <v>Front</v>
      </c>
      <c r="H607" s="4">
        <v>522</v>
      </c>
      <c r="I607" s="4" t="str">
        <f>IF(H607&lt;=Summary!$B$2,"Front","Back")</f>
        <v>Back</v>
      </c>
      <c r="J607" s="9">
        <f t="shared" si="73"/>
        <v>11.389082</v>
      </c>
      <c r="K607" s="9">
        <f t="shared" si="74"/>
        <v>0</v>
      </c>
      <c r="L607" s="9">
        <f t="shared" si="75"/>
        <v>0</v>
      </c>
      <c r="M607" s="9">
        <f t="shared" si="76"/>
        <v>11.386094999999999</v>
      </c>
      <c r="N607" s="9">
        <v>11.239731000000001</v>
      </c>
      <c r="O607" s="9">
        <v>11.535446</v>
      </c>
      <c r="P607" s="9">
        <f t="shared" si="77"/>
        <v>1.0263097933571541</v>
      </c>
      <c r="Q607" s="4">
        <f>_xlfn.RANK.EQ(P607,$P$2:$P$1001,1)+COUNTIF($P$2:P607,P607)-1</f>
        <v>545</v>
      </c>
      <c r="R607" s="4" t="str">
        <f>IF(Q607&lt;=Summary!$B$20,"Front","Back")</f>
        <v>Back</v>
      </c>
      <c r="S607" s="9">
        <f t="shared" si="78"/>
        <v>0</v>
      </c>
      <c r="T607" s="9">
        <f t="shared" si="79"/>
        <v>11.535446</v>
      </c>
    </row>
    <row r="608" spans="1:20" x14ac:dyDescent="0.2">
      <c r="A608" s="4">
        <v>607</v>
      </c>
      <c r="B608" s="4" t="s">
        <v>24</v>
      </c>
      <c r="C608" s="9">
        <v>9.3659809999999997</v>
      </c>
      <c r="D608" s="9">
        <v>8.6512790000000006</v>
      </c>
      <c r="E608" s="9">
        <f t="shared" si="72"/>
        <v>0.92369170938954515</v>
      </c>
      <c r="F608" s="4">
        <f>_xlfn.RANK.EQ(E608,$E$2:$E$1001,1)+COUNTIF($E$2:E608,E608)-1</f>
        <v>353</v>
      </c>
      <c r="G608" s="4" t="str">
        <f>IF(F608&lt;=Summary!$B$2,"Front","Back")</f>
        <v>Front</v>
      </c>
      <c r="H608" s="4">
        <v>176</v>
      </c>
      <c r="I608" s="4" t="str">
        <f>IF(H608&lt;=Summary!$B$2,"Front","Back")</f>
        <v>Front</v>
      </c>
      <c r="J608" s="9">
        <f t="shared" si="73"/>
        <v>9.3659809999999997</v>
      </c>
      <c r="K608" s="9">
        <f t="shared" si="74"/>
        <v>0</v>
      </c>
      <c r="L608" s="9">
        <f t="shared" si="75"/>
        <v>9.3659809999999997</v>
      </c>
      <c r="M608" s="9">
        <f t="shared" si="76"/>
        <v>0</v>
      </c>
      <c r="N608" s="9">
        <v>9.2166300000000003</v>
      </c>
      <c r="O608" s="9">
        <v>8.80063</v>
      </c>
      <c r="P608" s="9">
        <f t="shared" si="77"/>
        <v>0.95486419656642396</v>
      </c>
      <c r="Q608" s="4">
        <f>_xlfn.RANK.EQ(P608,$P$2:$P$1001,1)+COUNTIF($P$2:P608,P608)-1</f>
        <v>406</v>
      </c>
      <c r="R608" s="4" t="str">
        <f>IF(Q608&lt;=Summary!$B$20,"Front","Back")</f>
        <v>Front</v>
      </c>
      <c r="S608" s="9">
        <f t="shared" si="78"/>
        <v>9.2166300000000003</v>
      </c>
      <c r="T608" s="9">
        <f t="shared" si="79"/>
        <v>0</v>
      </c>
    </row>
    <row r="609" spans="1:20" x14ac:dyDescent="0.2">
      <c r="A609" s="4">
        <v>608</v>
      </c>
      <c r="B609" s="4" t="s">
        <v>24</v>
      </c>
      <c r="C609" s="9">
        <v>15.16473</v>
      </c>
      <c r="D609" s="9">
        <v>8.8963169999999998</v>
      </c>
      <c r="E609" s="9">
        <f t="shared" si="72"/>
        <v>0.58664526173561937</v>
      </c>
      <c r="F609" s="4">
        <f>_xlfn.RANK.EQ(E609,$E$2:$E$1001,1)+COUNTIF($E$2:E609,E609)-1</f>
        <v>13</v>
      </c>
      <c r="G609" s="4" t="str">
        <f>IF(F609&lt;=Summary!$B$2,"Front","Back")</f>
        <v>Front</v>
      </c>
      <c r="H609" s="4">
        <v>229</v>
      </c>
      <c r="I609" s="4" t="str">
        <f>IF(H609&lt;=Summary!$B$2,"Front","Back")</f>
        <v>Front</v>
      </c>
      <c r="J609" s="9">
        <f t="shared" si="73"/>
        <v>15.16473</v>
      </c>
      <c r="K609" s="9">
        <f t="shared" si="74"/>
        <v>0</v>
      </c>
      <c r="L609" s="9">
        <f t="shared" si="75"/>
        <v>15.16473</v>
      </c>
      <c r="M609" s="9">
        <f t="shared" si="76"/>
        <v>0</v>
      </c>
      <c r="N609" s="9">
        <v>15.015378999999999</v>
      </c>
      <c r="O609" s="9">
        <v>9.0456679999999992</v>
      </c>
      <c r="P609" s="9">
        <f t="shared" si="77"/>
        <v>0.60242688512890685</v>
      </c>
      <c r="Q609" s="4">
        <f>_xlfn.RANK.EQ(P609,$P$2:$P$1001,1)+COUNTIF($P$2:P609,P609)-1</f>
        <v>10</v>
      </c>
      <c r="R609" s="4" t="str">
        <f>IF(Q609&lt;=Summary!$B$20,"Front","Back")</f>
        <v>Front</v>
      </c>
      <c r="S609" s="9">
        <f t="shared" si="78"/>
        <v>15.015378999999999</v>
      </c>
      <c r="T609" s="9">
        <f t="shared" si="79"/>
        <v>0</v>
      </c>
    </row>
    <row r="610" spans="1:20" x14ac:dyDescent="0.2">
      <c r="A610" s="4">
        <v>609</v>
      </c>
      <c r="B610" s="4" t="s">
        <v>24</v>
      </c>
      <c r="C610" s="9">
        <v>7.9420890000000002</v>
      </c>
      <c r="D610" s="9">
        <v>9.8503880000000006</v>
      </c>
      <c r="E610" s="9">
        <f t="shared" si="72"/>
        <v>1.2402767080550219</v>
      </c>
      <c r="F610" s="4">
        <f>_xlfn.RANK.EQ(E610,$E$2:$E$1001,1)+COUNTIF($E$2:E610,E610)-1</f>
        <v>835</v>
      </c>
      <c r="G610" s="4" t="str">
        <f>IF(F610&lt;=Summary!$B$2,"Front","Back")</f>
        <v>Back</v>
      </c>
      <c r="H610" s="4">
        <v>837</v>
      </c>
      <c r="I610" s="4" t="str">
        <f>IF(H610&lt;=Summary!$B$2,"Front","Back")</f>
        <v>Back</v>
      </c>
      <c r="J610" s="9">
        <f t="shared" si="73"/>
        <v>0</v>
      </c>
      <c r="K610" s="9">
        <f t="shared" si="74"/>
        <v>9.8503880000000006</v>
      </c>
      <c r="L610" s="9">
        <f t="shared" si="75"/>
        <v>0</v>
      </c>
      <c r="M610" s="9">
        <f t="shared" si="76"/>
        <v>9.8503880000000006</v>
      </c>
      <c r="N610" s="9">
        <v>7.7927379999999999</v>
      </c>
      <c r="O610" s="9">
        <v>9.9997389999999999</v>
      </c>
      <c r="P610" s="9">
        <f t="shared" si="77"/>
        <v>1.2832125242758066</v>
      </c>
      <c r="Q610" s="4">
        <f>_xlfn.RANK.EQ(P610,$P$2:$P$1001,1)+COUNTIF($P$2:P610,P610)-1</f>
        <v>875</v>
      </c>
      <c r="R610" s="4" t="str">
        <f>IF(Q610&lt;=Summary!$B$20,"Front","Back")</f>
        <v>Back</v>
      </c>
      <c r="S610" s="9">
        <f t="shared" si="78"/>
        <v>0</v>
      </c>
      <c r="T610" s="9">
        <f t="shared" si="79"/>
        <v>9.9997389999999999</v>
      </c>
    </row>
    <row r="611" spans="1:20" x14ac:dyDescent="0.2">
      <c r="A611" s="4">
        <v>610</v>
      </c>
      <c r="B611" s="4" t="s">
        <v>24</v>
      </c>
      <c r="C611" s="9">
        <v>12.098786</v>
      </c>
      <c r="D611" s="9">
        <v>9.3603360000000002</v>
      </c>
      <c r="E611" s="9">
        <f t="shared" si="72"/>
        <v>0.77365910926931014</v>
      </c>
      <c r="F611" s="4">
        <f>_xlfn.RANK.EQ(E611,$E$2:$E$1001,1)+COUNTIF($E$2:E611,E611)-1</f>
        <v>118</v>
      </c>
      <c r="G611" s="4" t="str">
        <f>IF(F611&lt;=Summary!$B$2,"Front","Back")</f>
        <v>Front</v>
      </c>
      <c r="H611" s="4">
        <v>701</v>
      </c>
      <c r="I611" s="4" t="str">
        <f>IF(H611&lt;=Summary!$B$2,"Front","Back")</f>
        <v>Back</v>
      </c>
      <c r="J611" s="9">
        <f t="shared" si="73"/>
        <v>12.098786</v>
      </c>
      <c r="K611" s="9">
        <f t="shared" si="74"/>
        <v>0</v>
      </c>
      <c r="L611" s="9">
        <f t="shared" si="75"/>
        <v>0</v>
      </c>
      <c r="M611" s="9">
        <f t="shared" si="76"/>
        <v>9.3603360000000002</v>
      </c>
      <c r="N611" s="9">
        <v>11.949434999999999</v>
      </c>
      <c r="O611" s="9">
        <v>9.5096869999999996</v>
      </c>
      <c r="P611" s="9">
        <f t="shared" si="77"/>
        <v>0.79582733409571249</v>
      </c>
      <c r="Q611" s="4">
        <f>_xlfn.RANK.EQ(P611,$P$2:$P$1001,1)+COUNTIF($P$2:P611,P611)-1</f>
        <v>136</v>
      </c>
      <c r="R611" s="4" t="str">
        <f>IF(Q611&lt;=Summary!$B$20,"Front","Back")</f>
        <v>Front</v>
      </c>
      <c r="S611" s="9">
        <f t="shared" si="78"/>
        <v>11.949434999999999</v>
      </c>
      <c r="T611" s="9">
        <f t="shared" si="79"/>
        <v>0</v>
      </c>
    </row>
    <row r="612" spans="1:20" x14ac:dyDescent="0.2">
      <c r="A612" s="4">
        <v>611</v>
      </c>
      <c r="B612" s="4" t="s">
        <v>24</v>
      </c>
      <c r="C612" s="9">
        <v>12.188298</v>
      </c>
      <c r="D612" s="9">
        <v>11.885688999999999</v>
      </c>
      <c r="E612" s="9">
        <f t="shared" si="72"/>
        <v>0.9751721692397084</v>
      </c>
      <c r="F612" s="4">
        <f>_xlfn.RANK.EQ(E612,$E$2:$E$1001,1)+COUNTIF($E$2:E612,E612)-1</f>
        <v>458</v>
      </c>
      <c r="G612" s="4" t="str">
        <f>IF(F612&lt;=Summary!$B$2,"Front","Back")</f>
        <v>Front</v>
      </c>
      <c r="H612" s="4">
        <v>421</v>
      </c>
      <c r="I612" s="4" t="str">
        <f>IF(H612&lt;=Summary!$B$2,"Front","Back")</f>
        <v>Front</v>
      </c>
      <c r="J612" s="9">
        <f t="shared" si="73"/>
        <v>12.188298</v>
      </c>
      <c r="K612" s="9">
        <f t="shared" si="74"/>
        <v>0</v>
      </c>
      <c r="L612" s="9">
        <f t="shared" si="75"/>
        <v>12.188298</v>
      </c>
      <c r="M612" s="9">
        <f t="shared" si="76"/>
        <v>0</v>
      </c>
      <c r="N612" s="9">
        <v>12.038947</v>
      </c>
      <c r="O612" s="9">
        <v>12.03504</v>
      </c>
      <c r="P612" s="9">
        <f t="shared" si="77"/>
        <v>0.99967546995596879</v>
      </c>
      <c r="Q612" s="4">
        <f>_xlfn.RANK.EQ(P612,$P$2:$P$1001,1)+COUNTIF($P$2:P612,P612)-1</f>
        <v>492</v>
      </c>
      <c r="R612" s="4" t="str">
        <f>IF(Q612&lt;=Summary!$B$20,"Front","Back")</f>
        <v>Front</v>
      </c>
      <c r="S612" s="9">
        <f t="shared" si="78"/>
        <v>12.038947</v>
      </c>
      <c r="T612" s="9">
        <f t="shared" si="79"/>
        <v>0</v>
      </c>
    </row>
    <row r="613" spans="1:20" x14ac:dyDescent="0.2">
      <c r="A613" s="4">
        <v>612</v>
      </c>
      <c r="B613" s="4" t="s">
        <v>24</v>
      </c>
      <c r="C613" s="9">
        <v>11.26365</v>
      </c>
      <c r="D613" s="9">
        <v>7.2039340000000003</v>
      </c>
      <c r="E613" s="9">
        <f t="shared" si="72"/>
        <v>0.63957367283251876</v>
      </c>
      <c r="F613" s="4">
        <f>_xlfn.RANK.EQ(E613,$E$2:$E$1001,1)+COUNTIF($E$2:E613,E613)-1</f>
        <v>32</v>
      </c>
      <c r="G613" s="4" t="str">
        <f>IF(F613&lt;=Summary!$B$2,"Front","Back")</f>
        <v>Front</v>
      </c>
      <c r="H613" s="4">
        <v>992</v>
      </c>
      <c r="I613" s="4" t="str">
        <f>IF(H613&lt;=Summary!$B$2,"Front","Back")</f>
        <v>Back</v>
      </c>
      <c r="J613" s="9">
        <f t="shared" si="73"/>
        <v>11.26365</v>
      </c>
      <c r="K613" s="9">
        <f t="shared" si="74"/>
        <v>0</v>
      </c>
      <c r="L613" s="9">
        <f t="shared" si="75"/>
        <v>0</v>
      </c>
      <c r="M613" s="9">
        <f t="shared" si="76"/>
        <v>7.2039340000000003</v>
      </c>
      <c r="N613" s="9">
        <v>11.114299000000001</v>
      </c>
      <c r="O613" s="9">
        <v>7.3532849999999996</v>
      </c>
      <c r="P613" s="9">
        <f t="shared" si="77"/>
        <v>0.66160582867169571</v>
      </c>
      <c r="Q613" s="4">
        <f>_xlfn.RANK.EQ(P613,$P$2:$P$1001,1)+COUNTIF($P$2:P613,P613)-1</f>
        <v>37</v>
      </c>
      <c r="R613" s="4" t="str">
        <f>IF(Q613&lt;=Summary!$B$20,"Front","Back")</f>
        <v>Front</v>
      </c>
      <c r="S613" s="9">
        <f t="shared" si="78"/>
        <v>11.114299000000001</v>
      </c>
      <c r="T613" s="9">
        <f t="shared" si="79"/>
        <v>0</v>
      </c>
    </row>
    <row r="614" spans="1:20" x14ac:dyDescent="0.2">
      <c r="A614" s="4">
        <v>613</v>
      </c>
      <c r="B614" s="4" t="s">
        <v>24</v>
      </c>
      <c r="C614" s="9">
        <v>11.455617</v>
      </c>
      <c r="D614" s="9">
        <v>7.9802499999999998</v>
      </c>
      <c r="E614" s="9">
        <f t="shared" si="72"/>
        <v>0.69662332461010168</v>
      </c>
      <c r="F614" s="4">
        <f>_xlfn.RANK.EQ(E614,$E$2:$E$1001,1)+COUNTIF($E$2:E614,E614)-1</f>
        <v>53</v>
      </c>
      <c r="G614" s="4" t="str">
        <f>IF(F614&lt;=Summary!$B$2,"Front","Back")</f>
        <v>Front</v>
      </c>
      <c r="H614" s="4">
        <v>383</v>
      </c>
      <c r="I614" s="4" t="str">
        <f>IF(H614&lt;=Summary!$B$2,"Front","Back")</f>
        <v>Front</v>
      </c>
      <c r="J614" s="9">
        <f t="shared" si="73"/>
        <v>11.455617</v>
      </c>
      <c r="K614" s="9">
        <f t="shared" si="74"/>
        <v>0</v>
      </c>
      <c r="L614" s="9">
        <f t="shared" si="75"/>
        <v>11.455617</v>
      </c>
      <c r="M614" s="9">
        <f t="shared" si="76"/>
        <v>0</v>
      </c>
      <c r="N614" s="9">
        <v>11.306266000000001</v>
      </c>
      <c r="O614" s="9">
        <v>8.1296009999999992</v>
      </c>
      <c r="P614" s="9">
        <f t="shared" si="77"/>
        <v>0.71903500236063778</v>
      </c>
      <c r="Q614" s="4">
        <f>_xlfn.RANK.EQ(P614,$P$2:$P$1001,1)+COUNTIF($P$2:P614,P614)-1</f>
        <v>71</v>
      </c>
      <c r="R614" s="4" t="str">
        <f>IF(Q614&lt;=Summary!$B$20,"Front","Back")</f>
        <v>Front</v>
      </c>
      <c r="S614" s="9">
        <f t="shared" si="78"/>
        <v>11.306266000000001</v>
      </c>
      <c r="T614" s="9">
        <f t="shared" si="79"/>
        <v>0</v>
      </c>
    </row>
    <row r="615" spans="1:20" x14ac:dyDescent="0.2">
      <c r="A615" s="4">
        <v>614</v>
      </c>
      <c r="B615" s="4" t="s">
        <v>24</v>
      </c>
      <c r="C615" s="9">
        <v>10.557527</v>
      </c>
      <c r="D615" s="9">
        <v>6.68954</v>
      </c>
      <c r="E615" s="9">
        <f t="shared" si="72"/>
        <v>0.6336275531192106</v>
      </c>
      <c r="F615" s="4">
        <f>_xlfn.RANK.EQ(E615,$E$2:$E$1001,1)+COUNTIF($E$2:E615,E615)-1</f>
        <v>29</v>
      </c>
      <c r="G615" s="4" t="str">
        <f>IF(F615&lt;=Summary!$B$2,"Front","Back")</f>
        <v>Front</v>
      </c>
      <c r="H615" s="4">
        <v>106</v>
      </c>
      <c r="I615" s="4" t="str">
        <f>IF(H615&lt;=Summary!$B$2,"Front","Back")</f>
        <v>Front</v>
      </c>
      <c r="J615" s="9">
        <f t="shared" si="73"/>
        <v>10.557527</v>
      </c>
      <c r="K615" s="9">
        <f t="shared" si="74"/>
        <v>0</v>
      </c>
      <c r="L615" s="9">
        <f t="shared" si="75"/>
        <v>10.557527</v>
      </c>
      <c r="M615" s="9">
        <f t="shared" si="76"/>
        <v>0</v>
      </c>
      <c r="N615" s="9">
        <v>10.408175999999999</v>
      </c>
      <c r="O615" s="9">
        <v>6.8388910000000003</v>
      </c>
      <c r="P615" s="9">
        <f t="shared" si="77"/>
        <v>0.65706911566445458</v>
      </c>
      <c r="Q615" s="4">
        <f>_xlfn.RANK.EQ(P615,$P$2:$P$1001,1)+COUNTIF($P$2:P615,P615)-1</f>
        <v>35</v>
      </c>
      <c r="R615" s="4" t="str">
        <f>IF(Q615&lt;=Summary!$B$20,"Front","Back")</f>
        <v>Front</v>
      </c>
      <c r="S615" s="9">
        <f t="shared" si="78"/>
        <v>10.408175999999999</v>
      </c>
      <c r="T615" s="9">
        <f t="shared" si="79"/>
        <v>0</v>
      </c>
    </row>
    <row r="616" spans="1:20" x14ac:dyDescent="0.2">
      <c r="A616" s="4">
        <v>615</v>
      </c>
      <c r="B616" s="4" t="s">
        <v>24</v>
      </c>
      <c r="C616" s="9">
        <v>8.7867490000000004</v>
      </c>
      <c r="D616" s="9">
        <v>8.2883790000000008</v>
      </c>
      <c r="E616" s="9">
        <f t="shared" si="72"/>
        <v>0.94328163920467067</v>
      </c>
      <c r="F616" s="4">
        <f>_xlfn.RANK.EQ(E616,$E$2:$E$1001,1)+COUNTIF($E$2:E616,E616)-1</f>
        <v>385</v>
      </c>
      <c r="G616" s="4" t="str">
        <f>IF(F616&lt;=Summary!$B$2,"Front","Back")</f>
        <v>Front</v>
      </c>
      <c r="H616" s="4">
        <v>648</v>
      </c>
      <c r="I616" s="4" t="str">
        <f>IF(H616&lt;=Summary!$B$2,"Front","Back")</f>
        <v>Back</v>
      </c>
      <c r="J616" s="9">
        <f t="shared" si="73"/>
        <v>8.7867490000000004</v>
      </c>
      <c r="K616" s="9">
        <f t="shared" si="74"/>
        <v>0</v>
      </c>
      <c r="L616" s="9">
        <f t="shared" si="75"/>
        <v>0</v>
      </c>
      <c r="M616" s="9">
        <f t="shared" si="76"/>
        <v>8.2883790000000008</v>
      </c>
      <c r="N616" s="9">
        <v>8.6373979999999992</v>
      </c>
      <c r="O616" s="9">
        <v>8.4377300000000002</v>
      </c>
      <c r="P616" s="9">
        <f t="shared" si="77"/>
        <v>0.97688331601716172</v>
      </c>
      <c r="Q616" s="4">
        <f>_xlfn.RANK.EQ(P616,$P$2:$P$1001,1)+COUNTIF($P$2:P616,P616)-1</f>
        <v>445</v>
      </c>
      <c r="R616" s="4" t="str">
        <f>IF(Q616&lt;=Summary!$B$20,"Front","Back")</f>
        <v>Front</v>
      </c>
      <c r="S616" s="9">
        <f t="shared" si="78"/>
        <v>8.6373979999999992</v>
      </c>
      <c r="T616" s="9">
        <f t="shared" si="79"/>
        <v>0</v>
      </c>
    </row>
    <row r="617" spans="1:20" x14ac:dyDescent="0.2">
      <c r="A617" s="4">
        <v>616</v>
      </c>
      <c r="B617" s="4" t="s">
        <v>24</v>
      </c>
      <c r="C617" s="9">
        <v>8.5268270000000008</v>
      </c>
      <c r="D617" s="9">
        <v>7.8702959999999997</v>
      </c>
      <c r="E617" s="9">
        <f t="shared" si="72"/>
        <v>0.92300406704627624</v>
      </c>
      <c r="F617" s="4">
        <f>_xlfn.RANK.EQ(E617,$E$2:$E$1001,1)+COUNTIF($E$2:E617,E617)-1</f>
        <v>351</v>
      </c>
      <c r="G617" s="4" t="str">
        <f>IF(F617&lt;=Summary!$B$2,"Front","Back")</f>
        <v>Front</v>
      </c>
      <c r="H617" s="4">
        <v>83</v>
      </c>
      <c r="I617" s="4" t="str">
        <f>IF(H617&lt;=Summary!$B$2,"Front","Back")</f>
        <v>Front</v>
      </c>
      <c r="J617" s="9">
        <f t="shared" si="73"/>
        <v>8.5268270000000008</v>
      </c>
      <c r="K617" s="9">
        <f t="shared" si="74"/>
        <v>0</v>
      </c>
      <c r="L617" s="9">
        <f t="shared" si="75"/>
        <v>8.5268270000000008</v>
      </c>
      <c r="M617" s="9">
        <f t="shared" si="76"/>
        <v>0</v>
      </c>
      <c r="N617" s="9">
        <v>8.3774759999999997</v>
      </c>
      <c r="O617" s="9">
        <v>8.0196470000000009</v>
      </c>
      <c r="P617" s="9">
        <f t="shared" si="77"/>
        <v>0.95728677706746057</v>
      </c>
      <c r="Q617" s="4">
        <f>_xlfn.RANK.EQ(P617,$P$2:$P$1001,1)+COUNTIF($P$2:P617,P617)-1</f>
        <v>412</v>
      </c>
      <c r="R617" s="4" t="str">
        <f>IF(Q617&lt;=Summary!$B$20,"Front","Back")</f>
        <v>Front</v>
      </c>
      <c r="S617" s="9">
        <f t="shared" si="78"/>
        <v>8.3774759999999997</v>
      </c>
      <c r="T617" s="9">
        <f t="shared" si="79"/>
        <v>0</v>
      </c>
    </row>
    <row r="618" spans="1:20" x14ac:dyDescent="0.2">
      <c r="A618" s="4">
        <v>617</v>
      </c>
      <c r="B618" s="4" t="s">
        <v>24</v>
      </c>
      <c r="C618" s="9">
        <v>8.4916409999999996</v>
      </c>
      <c r="D618" s="9">
        <v>11.309713</v>
      </c>
      <c r="E618" s="9">
        <f t="shared" si="72"/>
        <v>1.3318642415523692</v>
      </c>
      <c r="F618" s="4">
        <f>_xlfn.RANK.EQ(E618,$E$2:$E$1001,1)+COUNTIF($E$2:E618,E618)-1</f>
        <v>896</v>
      </c>
      <c r="G618" s="4" t="str">
        <f>IF(F618&lt;=Summary!$B$2,"Front","Back")</f>
        <v>Back</v>
      </c>
      <c r="H618" s="4">
        <v>231</v>
      </c>
      <c r="I618" s="4" t="str">
        <f>IF(H618&lt;=Summary!$B$2,"Front","Back")</f>
        <v>Front</v>
      </c>
      <c r="J618" s="9">
        <f t="shared" si="73"/>
        <v>0</v>
      </c>
      <c r="K618" s="9">
        <f t="shared" si="74"/>
        <v>11.309713</v>
      </c>
      <c r="L618" s="9">
        <f t="shared" si="75"/>
        <v>8.4916409999999996</v>
      </c>
      <c r="M618" s="9">
        <f t="shared" si="76"/>
        <v>0</v>
      </c>
      <c r="N618" s="9">
        <v>8.3422900000000002</v>
      </c>
      <c r="O618" s="9">
        <v>11.459064</v>
      </c>
      <c r="P618" s="9">
        <f t="shared" si="77"/>
        <v>1.3736113225505227</v>
      </c>
      <c r="Q618" s="4">
        <f>_xlfn.RANK.EQ(P618,$P$2:$P$1001,1)+COUNTIF($P$2:P618,P618)-1</f>
        <v>932</v>
      </c>
      <c r="R618" s="4" t="str">
        <f>IF(Q618&lt;=Summary!$B$20,"Front","Back")</f>
        <v>Back</v>
      </c>
      <c r="S618" s="9">
        <f t="shared" si="78"/>
        <v>0</v>
      </c>
      <c r="T618" s="9">
        <f t="shared" si="79"/>
        <v>11.459064</v>
      </c>
    </row>
    <row r="619" spans="1:20" x14ac:dyDescent="0.2">
      <c r="A619" s="4">
        <v>618</v>
      </c>
      <c r="B619" s="4" t="s">
        <v>24</v>
      </c>
      <c r="C619" s="9">
        <v>12.533061999999999</v>
      </c>
      <c r="D619" s="9">
        <v>10.399886</v>
      </c>
      <c r="E619" s="9">
        <f t="shared" si="72"/>
        <v>0.82979610250072977</v>
      </c>
      <c r="F619" s="4">
        <f>_xlfn.RANK.EQ(E619,$E$2:$E$1001,1)+COUNTIF($E$2:E619,E619)-1</f>
        <v>192</v>
      </c>
      <c r="G619" s="4" t="str">
        <f>IF(F619&lt;=Summary!$B$2,"Front","Back")</f>
        <v>Front</v>
      </c>
      <c r="H619" s="4">
        <v>849</v>
      </c>
      <c r="I619" s="4" t="str">
        <f>IF(H619&lt;=Summary!$B$2,"Front","Back")</f>
        <v>Back</v>
      </c>
      <c r="J619" s="9">
        <f t="shared" si="73"/>
        <v>12.533061999999999</v>
      </c>
      <c r="K619" s="9">
        <f t="shared" si="74"/>
        <v>0</v>
      </c>
      <c r="L619" s="9">
        <f t="shared" si="75"/>
        <v>0</v>
      </c>
      <c r="M619" s="9">
        <f t="shared" si="76"/>
        <v>10.399886</v>
      </c>
      <c r="N619" s="9">
        <v>12.383711</v>
      </c>
      <c r="O619" s="9">
        <v>10.549237</v>
      </c>
      <c r="P619" s="9">
        <f t="shared" si="77"/>
        <v>0.85186395257447467</v>
      </c>
      <c r="Q619" s="4">
        <f>_xlfn.RANK.EQ(P619,$P$2:$P$1001,1)+COUNTIF($P$2:P619,P619)-1</f>
        <v>220</v>
      </c>
      <c r="R619" s="4" t="str">
        <f>IF(Q619&lt;=Summary!$B$20,"Front","Back")</f>
        <v>Front</v>
      </c>
      <c r="S619" s="9">
        <f t="shared" si="78"/>
        <v>12.383711</v>
      </c>
      <c r="T619" s="9">
        <f t="shared" si="79"/>
        <v>0</v>
      </c>
    </row>
    <row r="620" spans="1:20" x14ac:dyDescent="0.2">
      <c r="A620" s="4">
        <v>619</v>
      </c>
      <c r="B620" s="4" t="s">
        <v>24</v>
      </c>
      <c r="C620" s="9">
        <v>10.849677</v>
      </c>
      <c r="D620" s="9">
        <v>7.5750640000000002</v>
      </c>
      <c r="E620" s="9">
        <f t="shared" si="72"/>
        <v>0.69818336527437641</v>
      </c>
      <c r="F620" s="4">
        <f>_xlfn.RANK.EQ(E620,$E$2:$E$1001,1)+COUNTIF($E$2:E620,E620)-1</f>
        <v>57</v>
      </c>
      <c r="G620" s="4" t="str">
        <f>IF(F620&lt;=Summary!$B$2,"Front","Back")</f>
        <v>Front</v>
      </c>
      <c r="H620" s="4">
        <v>624</v>
      </c>
      <c r="I620" s="4" t="str">
        <f>IF(H620&lt;=Summary!$B$2,"Front","Back")</f>
        <v>Back</v>
      </c>
      <c r="J620" s="9">
        <f t="shared" si="73"/>
        <v>10.849677</v>
      </c>
      <c r="K620" s="9">
        <f t="shared" si="74"/>
        <v>0</v>
      </c>
      <c r="L620" s="9">
        <f t="shared" si="75"/>
        <v>0</v>
      </c>
      <c r="M620" s="9">
        <f t="shared" si="76"/>
        <v>7.5750640000000002</v>
      </c>
      <c r="N620" s="9">
        <v>10.700326</v>
      </c>
      <c r="O620" s="9">
        <v>7.7244149999999996</v>
      </c>
      <c r="P620" s="9">
        <f t="shared" si="77"/>
        <v>0.72188595001684985</v>
      </c>
      <c r="Q620" s="4">
        <f>_xlfn.RANK.EQ(P620,$P$2:$P$1001,1)+COUNTIF($P$2:P620,P620)-1</f>
        <v>73</v>
      </c>
      <c r="R620" s="4" t="str">
        <f>IF(Q620&lt;=Summary!$B$20,"Front","Back")</f>
        <v>Front</v>
      </c>
      <c r="S620" s="9">
        <f t="shared" si="78"/>
        <v>10.700326</v>
      </c>
      <c r="T620" s="9">
        <f t="shared" si="79"/>
        <v>0</v>
      </c>
    </row>
    <row r="621" spans="1:20" x14ac:dyDescent="0.2">
      <c r="A621" s="4">
        <v>620</v>
      </c>
      <c r="B621" s="4" t="s">
        <v>24</v>
      </c>
      <c r="C621" s="9">
        <v>9.5774760000000008</v>
      </c>
      <c r="D621" s="9">
        <v>10.566532</v>
      </c>
      <c r="E621" s="9">
        <f t="shared" si="72"/>
        <v>1.1032689614675097</v>
      </c>
      <c r="F621" s="4">
        <f>_xlfn.RANK.EQ(E621,$E$2:$E$1001,1)+COUNTIF($E$2:E621,E621)-1</f>
        <v>649</v>
      </c>
      <c r="G621" s="4" t="str">
        <f>IF(F621&lt;=Summary!$B$2,"Front","Back")</f>
        <v>Back</v>
      </c>
      <c r="H621" s="4">
        <v>128</v>
      </c>
      <c r="I621" s="4" t="str">
        <f>IF(H621&lt;=Summary!$B$2,"Front","Back")</f>
        <v>Front</v>
      </c>
      <c r="J621" s="9">
        <f t="shared" si="73"/>
        <v>0</v>
      </c>
      <c r="K621" s="9">
        <f t="shared" si="74"/>
        <v>10.566532</v>
      </c>
      <c r="L621" s="9">
        <f t="shared" si="75"/>
        <v>9.5774760000000008</v>
      </c>
      <c r="M621" s="9">
        <f t="shared" si="76"/>
        <v>0</v>
      </c>
      <c r="N621" s="9">
        <v>9.4281249999999996</v>
      </c>
      <c r="O621" s="9">
        <v>10.715883</v>
      </c>
      <c r="P621" s="9">
        <f t="shared" si="77"/>
        <v>1.1365868611203183</v>
      </c>
      <c r="Q621" s="4">
        <f>_xlfn.RANK.EQ(P621,$P$2:$P$1001,1)+COUNTIF($P$2:P621,P621)-1</f>
        <v>700</v>
      </c>
      <c r="R621" s="4" t="str">
        <f>IF(Q621&lt;=Summary!$B$20,"Front","Back")</f>
        <v>Back</v>
      </c>
      <c r="S621" s="9">
        <f t="shared" si="78"/>
        <v>0</v>
      </c>
      <c r="T621" s="9">
        <f t="shared" si="79"/>
        <v>10.715883</v>
      </c>
    </row>
    <row r="622" spans="1:20" x14ac:dyDescent="0.2">
      <c r="A622" s="4">
        <v>621</v>
      </c>
      <c r="B622" s="4" t="s">
        <v>24</v>
      </c>
      <c r="C622" s="9">
        <v>12.227002000000001</v>
      </c>
      <c r="D622" s="9">
        <v>7.7737809999999996</v>
      </c>
      <c r="E622" s="9">
        <f t="shared" si="72"/>
        <v>0.6357879879303201</v>
      </c>
      <c r="F622" s="4">
        <f>_xlfn.RANK.EQ(E622,$E$2:$E$1001,1)+COUNTIF($E$2:E622,E622)-1</f>
        <v>30</v>
      </c>
      <c r="G622" s="4" t="str">
        <f>IF(F622&lt;=Summary!$B$2,"Front","Back")</f>
        <v>Front</v>
      </c>
      <c r="H622" s="4">
        <v>68</v>
      </c>
      <c r="I622" s="4" t="str">
        <f>IF(H622&lt;=Summary!$B$2,"Front","Back")</f>
        <v>Front</v>
      </c>
      <c r="J622" s="9">
        <f t="shared" si="73"/>
        <v>12.227002000000001</v>
      </c>
      <c r="K622" s="9">
        <f t="shared" si="74"/>
        <v>0</v>
      </c>
      <c r="L622" s="9">
        <f t="shared" si="75"/>
        <v>12.227002000000001</v>
      </c>
      <c r="M622" s="9">
        <f t="shared" si="76"/>
        <v>0</v>
      </c>
      <c r="N622" s="9">
        <v>12.077650999999999</v>
      </c>
      <c r="O622" s="9">
        <v>7.9231319999999998</v>
      </c>
      <c r="P622" s="9">
        <f t="shared" si="77"/>
        <v>0.65601597529188416</v>
      </c>
      <c r="Q622" s="4">
        <f>_xlfn.RANK.EQ(P622,$P$2:$P$1001,1)+COUNTIF($P$2:P622,P622)-1</f>
        <v>34</v>
      </c>
      <c r="R622" s="4" t="str">
        <f>IF(Q622&lt;=Summary!$B$20,"Front","Back")</f>
        <v>Front</v>
      </c>
      <c r="S622" s="9">
        <f t="shared" si="78"/>
        <v>12.077650999999999</v>
      </c>
      <c r="T622" s="9">
        <f t="shared" si="79"/>
        <v>0</v>
      </c>
    </row>
    <row r="623" spans="1:20" x14ac:dyDescent="0.2">
      <c r="A623" s="4">
        <v>622</v>
      </c>
      <c r="B623" s="4" t="s">
        <v>24</v>
      </c>
      <c r="C623" s="9">
        <v>11.300618</v>
      </c>
      <c r="D623" s="9">
        <v>6.3226979999999999</v>
      </c>
      <c r="E623" s="9">
        <f t="shared" si="72"/>
        <v>0.55950019724584976</v>
      </c>
      <c r="F623" s="4">
        <f>_xlfn.RANK.EQ(E623,$E$2:$E$1001,1)+COUNTIF($E$2:E623,E623)-1</f>
        <v>7</v>
      </c>
      <c r="G623" s="4" t="str">
        <f>IF(F623&lt;=Summary!$B$2,"Front","Back")</f>
        <v>Front</v>
      </c>
      <c r="H623" s="4">
        <v>225</v>
      </c>
      <c r="I623" s="4" t="str">
        <f>IF(H623&lt;=Summary!$B$2,"Front","Back")</f>
        <v>Front</v>
      </c>
      <c r="J623" s="9">
        <f t="shared" si="73"/>
        <v>11.300618</v>
      </c>
      <c r="K623" s="9">
        <f t="shared" si="74"/>
        <v>0</v>
      </c>
      <c r="L623" s="9">
        <f t="shared" si="75"/>
        <v>11.300618</v>
      </c>
      <c r="M623" s="9">
        <f t="shared" si="76"/>
        <v>0</v>
      </c>
      <c r="N623" s="9">
        <v>11.151267000000001</v>
      </c>
      <c r="O623" s="9">
        <v>6.4720490000000002</v>
      </c>
      <c r="P623" s="9">
        <f t="shared" si="77"/>
        <v>0.58038687442422465</v>
      </c>
      <c r="Q623" s="4">
        <f>_xlfn.RANK.EQ(P623,$P$2:$P$1001,1)+COUNTIF($P$2:P623,P623)-1</f>
        <v>7</v>
      </c>
      <c r="R623" s="4" t="str">
        <f>IF(Q623&lt;=Summary!$B$20,"Front","Back")</f>
        <v>Front</v>
      </c>
      <c r="S623" s="9">
        <f t="shared" si="78"/>
        <v>11.151267000000001</v>
      </c>
      <c r="T623" s="9">
        <f t="shared" si="79"/>
        <v>0</v>
      </c>
    </row>
    <row r="624" spans="1:20" x14ac:dyDescent="0.2">
      <c r="A624" s="4">
        <v>623</v>
      </c>
      <c r="B624" s="4" t="s">
        <v>24</v>
      </c>
      <c r="C624" s="9">
        <v>8.9055400000000002</v>
      </c>
      <c r="D624" s="9">
        <v>8.7846489999999999</v>
      </c>
      <c r="E624" s="9">
        <f t="shared" si="72"/>
        <v>0.98642519151000385</v>
      </c>
      <c r="F624" s="4">
        <f>_xlfn.RANK.EQ(E624,$E$2:$E$1001,1)+COUNTIF($E$2:E624,E624)-1</f>
        <v>477</v>
      </c>
      <c r="G624" s="4" t="str">
        <f>IF(F624&lt;=Summary!$B$2,"Front","Back")</f>
        <v>Front</v>
      </c>
      <c r="H624" s="4">
        <v>777</v>
      </c>
      <c r="I624" s="4" t="str">
        <f>IF(H624&lt;=Summary!$B$2,"Front","Back")</f>
        <v>Back</v>
      </c>
      <c r="J624" s="9">
        <f t="shared" si="73"/>
        <v>8.9055400000000002</v>
      </c>
      <c r="K624" s="9">
        <f t="shared" si="74"/>
        <v>0</v>
      </c>
      <c r="L624" s="9">
        <f t="shared" si="75"/>
        <v>0</v>
      </c>
      <c r="M624" s="9">
        <f t="shared" si="76"/>
        <v>8.7846489999999999</v>
      </c>
      <c r="N624" s="9">
        <v>8.7561889999999991</v>
      </c>
      <c r="O624" s="9">
        <v>8.9339999999999993</v>
      </c>
      <c r="P624" s="9">
        <f t="shared" si="77"/>
        <v>1.0203068937867832</v>
      </c>
      <c r="Q624" s="4">
        <f>_xlfn.RANK.EQ(P624,$P$2:$P$1001,1)+COUNTIF($P$2:P624,P624)-1</f>
        <v>533</v>
      </c>
      <c r="R624" s="4" t="str">
        <f>IF(Q624&lt;=Summary!$B$20,"Front","Back")</f>
        <v>Back</v>
      </c>
      <c r="S624" s="9">
        <f t="shared" si="78"/>
        <v>0</v>
      </c>
      <c r="T624" s="9">
        <f t="shared" si="79"/>
        <v>8.9339999999999993</v>
      </c>
    </row>
    <row r="625" spans="1:20" x14ac:dyDescent="0.2">
      <c r="A625" s="4">
        <v>624</v>
      </c>
      <c r="B625" s="4" t="s">
        <v>24</v>
      </c>
      <c r="C625" s="9">
        <v>9.2162880000000005</v>
      </c>
      <c r="D625" s="9">
        <v>12.435427000000001</v>
      </c>
      <c r="E625" s="9">
        <f t="shared" si="72"/>
        <v>1.3492880213812763</v>
      </c>
      <c r="F625" s="4">
        <f>_xlfn.RANK.EQ(E625,$E$2:$E$1001,1)+COUNTIF($E$2:E625,E625)-1</f>
        <v>905</v>
      </c>
      <c r="G625" s="4" t="str">
        <f>IF(F625&lt;=Summary!$B$2,"Front","Back")</f>
        <v>Back</v>
      </c>
      <c r="H625" s="4">
        <v>132</v>
      </c>
      <c r="I625" s="4" t="str">
        <f>IF(H625&lt;=Summary!$B$2,"Front","Back")</f>
        <v>Front</v>
      </c>
      <c r="J625" s="9">
        <f t="shared" si="73"/>
        <v>0</v>
      </c>
      <c r="K625" s="9">
        <f t="shared" si="74"/>
        <v>12.435427000000001</v>
      </c>
      <c r="L625" s="9">
        <f t="shared" si="75"/>
        <v>9.2162880000000005</v>
      </c>
      <c r="M625" s="9">
        <f t="shared" si="76"/>
        <v>0</v>
      </c>
      <c r="N625" s="9">
        <v>9.0669369999999994</v>
      </c>
      <c r="O625" s="9">
        <v>12.584778</v>
      </c>
      <c r="P625" s="9">
        <f t="shared" si="77"/>
        <v>1.3879856008705036</v>
      </c>
      <c r="Q625" s="4">
        <f>_xlfn.RANK.EQ(P625,$P$2:$P$1001,1)+COUNTIF($P$2:P625,P625)-1</f>
        <v>935</v>
      </c>
      <c r="R625" s="4" t="str">
        <f>IF(Q625&lt;=Summary!$B$20,"Front","Back")</f>
        <v>Back</v>
      </c>
      <c r="S625" s="9">
        <f t="shared" si="78"/>
        <v>0</v>
      </c>
      <c r="T625" s="9">
        <f t="shared" si="79"/>
        <v>12.584778</v>
      </c>
    </row>
    <row r="626" spans="1:20" x14ac:dyDescent="0.2">
      <c r="A626" s="4">
        <v>625</v>
      </c>
      <c r="B626" s="4" t="s">
        <v>24</v>
      </c>
      <c r="C626" s="9">
        <v>9.8114139999999992</v>
      </c>
      <c r="D626" s="9">
        <v>9.3515219999999992</v>
      </c>
      <c r="E626" s="9">
        <f t="shared" si="72"/>
        <v>0.95312683778301477</v>
      </c>
      <c r="F626" s="4">
        <f>_xlfn.RANK.EQ(E626,$E$2:$E$1001,1)+COUNTIF($E$2:E626,E626)-1</f>
        <v>409</v>
      </c>
      <c r="G626" s="4" t="str">
        <f>IF(F626&lt;=Summary!$B$2,"Front","Back")</f>
        <v>Front</v>
      </c>
      <c r="H626" s="4">
        <v>934</v>
      </c>
      <c r="I626" s="4" t="str">
        <f>IF(H626&lt;=Summary!$B$2,"Front","Back")</f>
        <v>Back</v>
      </c>
      <c r="J626" s="9">
        <f t="shared" si="73"/>
        <v>9.8114139999999992</v>
      </c>
      <c r="K626" s="9">
        <f t="shared" si="74"/>
        <v>0</v>
      </c>
      <c r="L626" s="9">
        <f t="shared" si="75"/>
        <v>0</v>
      </c>
      <c r="M626" s="9">
        <f t="shared" si="76"/>
        <v>9.3515219999999992</v>
      </c>
      <c r="N626" s="9">
        <v>9.6620629999999998</v>
      </c>
      <c r="O626" s="9">
        <v>9.5008730000000003</v>
      </c>
      <c r="P626" s="9">
        <f t="shared" si="77"/>
        <v>0.98331722738715333</v>
      </c>
      <c r="Q626" s="4">
        <f>_xlfn.RANK.EQ(P626,$P$2:$P$1001,1)+COUNTIF($P$2:P626,P626)-1</f>
        <v>454</v>
      </c>
      <c r="R626" s="4" t="str">
        <f>IF(Q626&lt;=Summary!$B$20,"Front","Back")</f>
        <v>Front</v>
      </c>
      <c r="S626" s="9">
        <f t="shared" si="78"/>
        <v>9.6620629999999998</v>
      </c>
      <c r="T626" s="9">
        <f t="shared" si="79"/>
        <v>0</v>
      </c>
    </row>
    <row r="627" spans="1:20" x14ac:dyDescent="0.2">
      <c r="A627" s="4">
        <v>626</v>
      </c>
      <c r="B627" s="4" t="s">
        <v>24</v>
      </c>
      <c r="C627" s="9">
        <v>9.9702439999999992</v>
      </c>
      <c r="D627" s="9">
        <v>9.4841429999999995</v>
      </c>
      <c r="E627" s="9">
        <f t="shared" si="72"/>
        <v>0.95124482409858779</v>
      </c>
      <c r="F627" s="4">
        <f>_xlfn.RANK.EQ(E627,$E$2:$E$1001,1)+COUNTIF($E$2:E627,E627)-1</f>
        <v>406</v>
      </c>
      <c r="G627" s="4" t="str">
        <f>IF(F627&lt;=Summary!$B$2,"Front","Back")</f>
        <v>Front</v>
      </c>
      <c r="H627" s="4">
        <v>434</v>
      </c>
      <c r="I627" s="4" t="str">
        <f>IF(H627&lt;=Summary!$B$2,"Front","Back")</f>
        <v>Front</v>
      </c>
      <c r="J627" s="9">
        <f t="shared" si="73"/>
        <v>9.9702439999999992</v>
      </c>
      <c r="K627" s="9">
        <f t="shared" si="74"/>
        <v>0</v>
      </c>
      <c r="L627" s="9">
        <f t="shared" si="75"/>
        <v>9.9702439999999992</v>
      </c>
      <c r="M627" s="9">
        <f t="shared" si="76"/>
        <v>0</v>
      </c>
      <c r="N627" s="9">
        <v>9.8208929999999999</v>
      </c>
      <c r="O627" s="9">
        <v>9.6334940000000007</v>
      </c>
      <c r="P627" s="9">
        <f t="shared" si="77"/>
        <v>0.98091833400486095</v>
      </c>
      <c r="Q627" s="4">
        <f>_xlfn.RANK.EQ(P627,$P$2:$P$1001,1)+COUNTIF($P$2:P627,P627)-1</f>
        <v>449</v>
      </c>
      <c r="R627" s="4" t="str">
        <f>IF(Q627&lt;=Summary!$B$20,"Front","Back")</f>
        <v>Front</v>
      </c>
      <c r="S627" s="9">
        <f t="shared" si="78"/>
        <v>9.8208929999999999</v>
      </c>
      <c r="T627" s="9">
        <f t="shared" si="79"/>
        <v>0</v>
      </c>
    </row>
    <row r="628" spans="1:20" x14ac:dyDescent="0.2">
      <c r="A628" s="4">
        <v>627</v>
      </c>
      <c r="B628" s="4" t="s">
        <v>24</v>
      </c>
      <c r="C628" s="9">
        <v>10.547496000000001</v>
      </c>
      <c r="D628" s="9">
        <v>8.9918329999999997</v>
      </c>
      <c r="E628" s="9">
        <f t="shared" si="72"/>
        <v>0.85250878502347849</v>
      </c>
      <c r="F628" s="4">
        <f>_xlfn.RANK.EQ(E628,$E$2:$E$1001,1)+COUNTIF($E$2:E628,E628)-1</f>
        <v>228</v>
      </c>
      <c r="G628" s="4" t="str">
        <f>IF(F628&lt;=Summary!$B$2,"Front","Back")</f>
        <v>Front</v>
      </c>
      <c r="H628" s="4">
        <v>846</v>
      </c>
      <c r="I628" s="4" t="str">
        <f>IF(H628&lt;=Summary!$B$2,"Front","Back")</f>
        <v>Back</v>
      </c>
      <c r="J628" s="9">
        <f t="shared" si="73"/>
        <v>10.547496000000001</v>
      </c>
      <c r="K628" s="9">
        <f t="shared" si="74"/>
        <v>0</v>
      </c>
      <c r="L628" s="9">
        <f t="shared" si="75"/>
        <v>0</v>
      </c>
      <c r="M628" s="9">
        <f t="shared" si="76"/>
        <v>8.9918329999999997</v>
      </c>
      <c r="N628" s="9">
        <v>10.398145</v>
      </c>
      <c r="O628" s="9">
        <v>9.1411840000000009</v>
      </c>
      <c r="P628" s="9">
        <f t="shared" si="77"/>
        <v>0.87911680400686865</v>
      </c>
      <c r="Q628" s="4">
        <f>_xlfn.RANK.EQ(P628,$P$2:$P$1001,1)+COUNTIF($P$2:P628,P628)-1</f>
        <v>268</v>
      </c>
      <c r="R628" s="4" t="str">
        <f>IF(Q628&lt;=Summary!$B$20,"Front","Back")</f>
        <v>Front</v>
      </c>
      <c r="S628" s="9">
        <f t="shared" si="78"/>
        <v>10.398145</v>
      </c>
      <c r="T628" s="9">
        <f t="shared" si="79"/>
        <v>0</v>
      </c>
    </row>
    <row r="629" spans="1:20" x14ac:dyDescent="0.2">
      <c r="A629" s="4">
        <v>628</v>
      </c>
      <c r="B629" s="4" t="s">
        <v>24</v>
      </c>
      <c r="C629" s="9">
        <v>12.368544</v>
      </c>
      <c r="D629" s="9">
        <v>10.703011</v>
      </c>
      <c r="E629" s="9">
        <f t="shared" si="72"/>
        <v>0.86534122367192134</v>
      </c>
      <c r="F629" s="4">
        <f>_xlfn.RANK.EQ(E629,$E$2:$E$1001,1)+COUNTIF($E$2:E629,E629)-1</f>
        <v>245</v>
      </c>
      <c r="G629" s="4" t="str">
        <f>IF(F629&lt;=Summary!$B$2,"Front","Back")</f>
        <v>Front</v>
      </c>
      <c r="H629" s="4">
        <v>491</v>
      </c>
      <c r="I629" s="4" t="str">
        <f>IF(H629&lt;=Summary!$B$2,"Front","Back")</f>
        <v>Front</v>
      </c>
      <c r="J629" s="9">
        <f t="shared" si="73"/>
        <v>12.368544</v>
      </c>
      <c r="K629" s="9">
        <f t="shared" si="74"/>
        <v>0</v>
      </c>
      <c r="L629" s="9">
        <f t="shared" si="75"/>
        <v>12.368544</v>
      </c>
      <c r="M629" s="9">
        <f t="shared" si="76"/>
        <v>0</v>
      </c>
      <c r="N629" s="9">
        <v>12.219193000000001</v>
      </c>
      <c r="O629" s="9">
        <v>10.852361999999999</v>
      </c>
      <c r="P629" s="9">
        <f t="shared" si="77"/>
        <v>0.888140648895553</v>
      </c>
      <c r="Q629" s="4">
        <f>_xlfn.RANK.EQ(P629,$P$2:$P$1001,1)+COUNTIF($P$2:P629,P629)-1</f>
        <v>289</v>
      </c>
      <c r="R629" s="4" t="str">
        <f>IF(Q629&lt;=Summary!$B$20,"Front","Back")</f>
        <v>Front</v>
      </c>
      <c r="S629" s="9">
        <f t="shared" si="78"/>
        <v>12.219193000000001</v>
      </c>
      <c r="T629" s="9">
        <f t="shared" si="79"/>
        <v>0</v>
      </c>
    </row>
    <row r="630" spans="1:20" x14ac:dyDescent="0.2">
      <c r="A630" s="4">
        <v>629</v>
      </c>
      <c r="B630" s="4" t="s">
        <v>24</v>
      </c>
      <c r="C630" s="9">
        <v>12.294852000000001</v>
      </c>
      <c r="D630" s="9">
        <v>13.179883999999999</v>
      </c>
      <c r="E630" s="9">
        <f t="shared" si="72"/>
        <v>1.0719839490544496</v>
      </c>
      <c r="F630" s="4">
        <f>_xlfn.RANK.EQ(E630,$E$2:$E$1001,1)+COUNTIF($E$2:E630,E630)-1</f>
        <v>611</v>
      </c>
      <c r="G630" s="4" t="str">
        <f>IF(F630&lt;=Summary!$B$2,"Front","Back")</f>
        <v>Back</v>
      </c>
      <c r="H630" s="4">
        <v>196</v>
      </c>
      <c r="I630" s="4" t="str">
        <f>IF(H630&lt;=Summary!$B$2,"Front","Back")</f>
        <v>Front</v>
      </c>
      <c r="J630" s="9">
        <f t="shared" si="73"/>
        <v>0</v>
      </c>
      <c r="K630" s="9">
        <f t="shared" si="74"/>
        <v>13.179883999999999</v>
      </c>
      <c r="L630" s="9">
        <f t="shared" si="75"/>
        <v>12.294852000000001</v>
      </c>
      <c r="M630" s="9">
        <f t="shared" si="76"/>
        <v>0</v>
      </c>
      <c r="N630" s="9">
        <v>12.145500999999999</v>
      </c>
      <c r="O630" s="9">
        <v>13.329235000000001</v>
      </c>
      <c r="P630" s="9">
        <f t="shared" si="77"/>
        <v>1.0974627559620638</v>
      </c>
      <c r="Q630" s="4">
        <f>_xlfn.RANK.EQ(P630,$P$2:$P$1001,1)+COUNTIF($P$2:P630,P630)-1</f>
        <v>658</v>
      </c>
      <c r="R630" s="4" t="str">
        <f>IF(Q630&lt;=Summary!$B$20,"Front","Back")</f>
        <v>Back</v>
      </c>
      <c r="S630" s="9">
        <f t="shared" si="78"/>
        <v>0</v>
      </c>
      <c r="T630" s="9">
        <f t="shared" si="79"/>
        <v>13.329235000000001</v>
      </c>
    </row>
    <row r="631" spans="1:20" x14ac:dyDescent="0.2">
      <c r="A631" s="4">
        <v>630</v>
      </c>
      <c r="B631" s="4" t="s">
        <v>24</v>
      </c>
      <c r="C631" s="9">
        <v>11.276558</v>
      </c>
      <c r="D631" s="9">
        <v>10.033709999999999</v>
      </c>
      <c r="E631" s="9">
        <f t="shared" si="72"/>
        <v>0.88978480844952867</v>
      </c>
      <c r="F631" s="4">
        <f>_xlfn.RANK.EQ(E631,$E$2:$E$1001,1)+COUNTIF($E$2:E631,E631)-1</f>
        <v>284</v>
      </c>
      <c r="G631" s="4" t="str">
        <f>IF(F631&lt;=Summary!$B$2,"Front","Back")</f>
        <v>Front</v>
      </c>
      <c r="H631" s="4">
        <v>380</v>
      </c>
      <c r="I631" s="4" t="str">
        <f>IF(H631&lt;=Summary!$B$2,"Front","Back")</f>
        <v>Front</v>
      </c>
      <c r="J631" s="9">
        <f t="shared" si="73"/>
        <v>11.276558</v>
      </c>
      <c r="K631" s="9">
        <f t="shared" si="74"/>
        <v>0</v>
      </c>
      <c r="L631" s="9">
        <f t="shared" si="75"/>
        <v>11.276558</v>
      </c>
      <c r="M631" s="9">
        <f t="shared" si="76"/>
        <v>0</v>
      </c>
      <c r="N631" s="9">
        <v>11.127207</v>
      </c>
      <c r="O631" s="9">
        <v>10.183061</v>
      </c>
      <c r="P631" s="9">
        <f t="shared" si="77"/>
        <v>0.91514977657915419</v>
      </c>
      <c r="Q631" s="4">
        <f>_xlfn.RANK.EQ(P631,$P$2:$P$1001,1)+COUNTIF($P$2:P631,P631)-1</f>
        <v>329</v>
      </c>
      <c r="R631" s="4" t="str">
        <f>IF(Q631&lt;=Summary!$B$20,"Front","Back")</f>
        <v>Front</v>
      </c>
      <c r="S631" s="9">
        <f t="shared" si="78"/>
        <v>11.127207</v>
      </c>
      <c r="T631" s="9">
        <f t="shared" si="79"/>
        <v>0</v>
      </c>
    </row>
    <row r="632" spans="1:20" x14ac:dyDescent="0.2">
      <c r="A632" s="4">
        <v>631</v>
      </c>
      <c r="B632" s="4" t="s">
        <v>24</v>
      </c>
      <c r="C632" s="9">
        <v>10.124158</v>
      </c>
      <c r="D632" s="9">
        <v>9.7687279999999994</v>
      </c>
      <c r="E632" s="9">
        <f t="shared" si="72"/>
        <v>0.9648928829439446</v>
      </c>
      <c r="F632" s="4">
        <f>_xlfn.RANK.EQ(E632,$E$2:$E$1001,1)+COUNTIF($E$2:E632,E632)-1</f>
        <v>436</v>
      </c>
      <c r="G632" s="4" t="str">
        <f>IF(F632&lt;=Summary!$B$2,"Front","Back")</f>
        <v>Front</v>
      </c>
      <c r="H632" s="4">
        <v>364</v>
      </c>
      <c r="I632" s="4" t="str">
        <f>IF(H632&lt;=Summary!$B$2,"Front","Back")</f>
        <v>Front</v>
      </c>
      <c r="J632" s="9">
        <f t="shared" si="73"/>
        <v>10.124158</v>
      </c>
      <c r="K632" s="9">
        <f t="shared" si="74"/>
        <v>0</v>
      </c>
      <c r="L632" s="9">
        <f t="shared" si="75"/>
        <v>10.124158</v>
      </c>
      <c r="M632" s="9">
        <f t="shared" si="76"/>
        <v>0</v>
      </c>
      <c r="N632" s="9">
        <v>9.9748070000000002</v>
      </c>
      <c r="O632" s="9">
        <v>9.9180790000000005</v>
      </c>
      <c r="P632" s="9">
        <f t="shared" si="77"/>
        <v>0.9943128724194864</v>
      </c>
      <c r="Q632" s="4">
        <f>_xlfn.RANK.EQ(P632,$P$2:$P$1001,1)+COUNTIF($P$2:P632,P632)-1</f>
        <v>480</v>
      </c>
      <c r="R632" s="4" t="str">
        <f>IF(Q632&lt;=Summary!$B$20,"Front","Back")</f>
        <v>Front</v>
      </c>
      <c r="S632" s="9">
        <f t="shared" si="78"/>
        <v>9.9748070000000002</v>
      </c>
      <c r="T632" s="9">
        <f t="shared" si="79"/>
        <v>0</v>
      </c>
    </row>
    <row r="633" spans="1:20" x14ac:dyDescent="0.2">
      <c r="A633" s="4">
        <v>632</v>
      </c>
      <c r="B633" s="4" t="s">
        <v>24</v>
      </c>
      <c r="C633" s="9">
        <v>11.830863000000001</v>
      </c>
      <c r="D633" s="9">
        <v>8.9658090000000001</v>
      </c>
      <c r="E633" s="9">
        <f t="shared" si="72"/>
        <v>0.75783220547816332</v>
      </c>
      <c r="F633" s="4">
        <f>_xlfn.RANK.EQ(E633,$E$2:$E$1001,1)+COUNTIF($E$2:E633,E633)-1</f>
        <v>102</v>
      </c>
      <c r="G633" s="4" t="str">
        <f>IF(F633&lt;=Summary!$B$2,"Front","Back")</f>
        <v>Front</v>
      </c>
      <c r="H633" s="4">
        <v>240</v>
      </c>
      <c r="I633" s="4" t="str">
        <f>IF(H633&lt;=Summary!$B$2,"Front","Back")</f>
        <v>Front</v>
      </c>
      <c r="J633" s="9">
        <f t="shared" si="73"/>
        <v>11.830863000000001</v>
      </c>
      <c r="K633" s="9">
        <f t="shared" si="74"/>
        <v>0</v>
      </c>
      <c r="L633" s="9">
        <f t="shared" si="75"/>
        <v>11.830863000000001</v>
      </c>
      <c r="M633" s="9">
        <f t="shared" si="76"/>
        <v>0</v>
      </c>
      <c r="N633" s="9">
        <v>11.681512</v>
      </c>
      <c r="O633" s="9">
        <v>9.1151599999999995</v>
      </c>
      <c r="P633" s="9">
        <f t="shared" si="77"/>
        <v>0.78030652196393757</v>
      </c>
      <c r="Q633" s="4">
        <f>_xlfn.RANK.EQ(P633,$P$2:$P$1001,1)+COUNTIF($P$2:P633,P633)-1</f>
        <v>121</v>
      </c>
      <c r="R633" s="4" t="str">
        <f>IF(Q633&lt;=Summary!$B$20,"Front","Back")</f>
        <v>Front</v>
      </c>
      <c r="S633" s="9">
        <f t="shared" si="78"/>
        <v>11.681512</v>
      </c>
      <c r="T633" s="9">
        <f t="shared" si="79"/>
        <v>0</v>
      </c>
    </row>
    <row r="634" spans="1:20" x14ac:dyDescent="0.2">
      <c r="A634" s="4">
        <v>633</v>
      </c>
      <c r="B634" s="4" t="s">
        <v>24</v>
      </c>
      <c r="C634" s="9">
        <v>8.5916820000000005</v>
      </c>
      <c r="D634" s="9">
        <v>12.12646</v>
      </c>
      <c r="E634" s="9">
        <f t="shared" si="72"/>
        <v>1.4114186255962451</v>
      </c>
      <c r="F634" s="4">
        <f>_xlfn.RANK.EQ(E634,$E$2:$E$1001,1)+COUNTIF($E$2:E634,E634)-1</f>
        <v>929</v>
      </c>
      <c r="G634" s="4" t="str">
        <f>IF(F634&lt;=Summary!$B$2,"Front","Back")</f>
        <v>Back</v>
      </c>
      <c r="H634" s="4">
        <v>317</v>
      </c>
      <c r="I634" s="4" t="str">
        <f>IF(H634&lt;=Summary!$B$2,"Front","Back")</f>
        <v>Front</v>
      </c>
      <c r="J634" s="9">
        <f t="shared" si="73"/>
        <v>0</v>
      </c>
      <c r="K634" s="9">
        <f t="shared" si="74"/>
        <v>12.12646</v>
      </c>
      <c r="L634" s="9">
        <f t="shared" si="75"/>
        <v>8.5916820000000005</v>
      </c>
      <c r="M634" s="9">
        <f t="shared" si="76"/>
        <v>0</v>
      </c>
      <c r="N634" s="9">
        <v>8.4423309999999994</v>
      </c>
      <c r="O634" s="9">
        <v>12.275810999999999</v>
      </c>
      <c r="P634" s="9">
        <f t="shared" si="77"/>
        <v>1.4540783819066085</v>
      </c>
      <c r="Q634" s="4">
        <f>_xlfn.RANK.EQ(P634,$P$2:$P$1001,1)+COUNTIF($P$2:P634,P634)-1</f>
        <v>952</v>
      </c>
      <c r="R634" s="4" t="str">
        <f>IF(Q634&lt;=Summary!$B$20,"Front","Back")</f>
        <v>Back</v>
      </c>
      <c r="S634" s="9">
        <f t="shared" si="78"/>
        <v>0</v>
      </c>
      <c r="T634" s="9">
        <f t="shared" si="79"/>
        <v>12.275810999999999</v>
      </c>
    </row>
    <row r="635" spans="1:20" x14ac:dyDescent="0.2">
      <c r="A635" s="4">
        <v>634</v>
      </c>
      <c r="B635" s="4" t="s">
        <v>24</v>
      </c>
      <c r="C635" s="9">
        <v>10.989606</v>
      </c>
      <c r="D635" s="9">
        <v>8.1141470000000009</v>
      </c>
      <c r="E635" s="9">
        <f t="shared" si="72"/>
        <v>0.738347398441764</v>
      </c>
      <c r="F635" s="4">
        <f>_xlfn.RANK.EQ(E635,$E$2:$E$1001,1)+COUNTIF($E$2:E635,E635)-1</f>
        <v>89</v>
      </c>
      <c r="G635" s="4" t="str">
        <f>IF(F635&lt;=Summary!$B$2,"Front","Back")</f>
        <v>Front</v>
      </c>
      <c r="H635" s="4">
        <v>447</v>
      </c>
      <c r="I635" s="4" t="str">
        <f>IF(H635&lt;=Summary!$B$2,"Front","Back")</f>
        <v>Front</v>
      </c>
      <c r="J635" s="9">
        <f t="shared" si="73"/>
        <v>10.989606</v>
      </c>
      <c r="K635" s="9">
        <f t="shared" si="74"/>
        <v>0</v>
      </c>
      <c r="L635" s="9">
        <f t="shared" si="75"/>
        <v>10.989606</v>
      </c>
      <c r="M635" s="9">
        <f t="shared" si="76"/>
        <v>0</v>
      </c>
      <c r="N635" s="9">
        <v>10.840255000000001</v>
      </c>
      <c r="O635" s="9">
        <v>8.2634980000000002</v>
      </c>
      <c r="P635" s="9">
        <f t="shared" si="77"/>
        <v>0.76229738138078851</v>
      </c>
      <c r="Q635" s="4">
        <f>_xlfn.RANK.EQ(P635,$P$2:$P$1001,1)+COUNTIF($P$2:P635,P635)-1</f>
        <v>107</v>
      </c>
      <c r="R635" s="4" t="str">
        <f>IF(Q635&lt;=Summary!$B$20,"Front","Back")</f>
        <v>Front</v>
      </c>
      <c r="S635" s="9">
        <f t="shared" si="78"/>
        <v>10.840255000000001</v>
      </c>
      <c r="T635" s="9">
        <f t="shared" si="79"/>
        <v>0</v>
      </c>
    </row>
    <row r="636" spans="1:20" x14ac:dyDescent="0.2">
      <c r="A636" s="4">
        <v>635</v>
      </c>
      <c r="B636" s="4" t="s">
        <v>24</v>
      </c>
      <c r="C636" s="9">
        <v>11.747889000000001</v>
      </c>
      <c r="D636" s="9">
        <v>9.6636489999999995</v>
      </c>
      <c r="E636" s="9">
        <f t="shared" si="72"/>
        <v>0.82258599821636036</v>
      </c>
      <c r="F636" s="4">
        <f>_xlfn.RANK.EQ(E636,$E$2:$E$1001,1)+COUNTIF($E$2:E636,E636)-1</f>
        <v>182</v>
      </c>
      <c r="G636" s="4" t="str">
        <f>IF(F636&lt;=Summary!$B$2,"Front","Back")</f>
        <v>Front</v>
      </c>
      <c r="H636" s="4">
        <v>845</v>
      </c>
      <c r="I636" s="4" t="str">
        <f>IF(H636&lt;=Summary!$B$2,"Front","Back")</f>
        <v>Back</v>
      </c>
      <c r="J636" s="9">
        <f t="shared" si="73"/>
        <v>11.747889000000001</v>
      </c>
      <c r="K636" s="9">
        <f t="shared" si="74"/>
        <v>0</v>
      </c>
      <c r="L636" s="9">
        <f t="shared" si="75"/>
        <v>0</v>
      </c>
      <c r="M636" s="9">
        <f t="shared" si="76"/>
        <v>9.6636489999999995</v>
      </c>
      <c r="N636" s="9">
        <v>11.598538</v>
      </c>
      <c r="O636" s="9">
        <v>9.8130000000000006</v>
      </c>
      <c r="P636" s="9">
        <f t="shared" si="77"/>
        <v>0.84605490795477856</v>
      </c>
      <c r="Q636" s="4">
        <f>_xlfn.RANK.EQ(P636,$P$2:$P$1001,1)+COUNTIF($P$2:P636,P636)-1</f>
        <v>208</v>
      </c>
      <c r="R636" s="4" t="str">
        <f>IF(Q636&lt;=Summary!$B$20,"Front","Back")</f>
        <v>Front</v>
      </c>
      <c r="S636" s="9">
        <f t="shared" si="78"/>
        <v>11.598538</v>
      </c>
      <c r="T636" s="9">
        <f t="shared" si="79"/>
        <v>0</v>
      </c>
    </row>
    <row r="637" spans="1:20" x14ac:dyDescent="0.2">
      <c r="A637" s="4">
        <v>636</v>
      </c>
      <c r="B637" s="4" t="s">
        <v>24</v>
      </c>
      <c r="C637" s="9">
        <v>9.4916049999999998</v>
      </c>
      <c r="D637" s="9">
        <v>9.3049199999999992</v>
      </c>
      <c r="E637" s="9">
        <f t="shared" si="72"/>
        <v>0.9803315666844542</v>
      </c>
      <c r="F637" s="4">
        <f>_xlfn.RANK.EQ(E637,$E$2:$E$1001,1)+COUNTIF($E$2:E637,E637)-1</f>
        <v>467</v>
      </c>
      <c r="G637" s="4" t="str">
        <f>IF(F637&lt;=Summary!$B$2,"Front","Back")</f>
        <v>Front</v>
      </c>
      <c r="H637" s="4">
        <v>203</v>
      </c>
      <c r="I637" s="4" t="str">
        <f>IF(H637&lt;=Summary!$B$2,"Front","Back")</f>
        <v>Front</v>
      </c>
      <c r="J637" s="9">
        <f t="shared" si="73"/>
        <v>9.4916049999999998</v>
      </c>
      <c r="K637" s="9">
        <f t="shared" si="74"/>
        <v>0</v>
      </c>
      <c r="L637" s="9">
        <f t="shared" si="75"/>
        <v>9.4916049999999998</v>
      </c>
      <c r="M637" s="9">
        <f t="shared" si="76"/>
        <v>0</v>
      </c>
      <c r="N637" s="9">
        <v>9.3422540000000005</v>
      </c>
      <c r="O637" s="9">
        <v>9.4542710000000003</v>
      </c>
      <c r="P637" s="9">
        <f t="shared" si="77"/>
        <v>1.0119903612126153</v>
      </c>
      <c r="Q637" s="4">
        <f>_xlfn.RANK.EQ(P637,$P$2:$P$1001,1)+COUNTIF($P$2:P637,P637)-1</f>
        <v>517</v>
      </c>
      <c r="R637" s="4" t="str">
        <f>IF(Q637&lt;=Summary!$B$20,"Front","Back")</f>
        <v>Back</v>
      </c>
      <c r="S637" s="9">
        <f t="shared" si="78"/>
        <v>0</v>
      </c>
      <c r="T637" s="9">
        <f t="shared" si="79"/>
        <v>9.4542710000000003</v>
      </c>
    </row>
    <row r="638" spans="1:20" x14ac:dyDescent="0.2">
      <c r="A638" s="4">
        <v>637</v>
      </c>
      <c r="B638" s="4" t="s">
        <v>24</v>
      </c>
      <c r="C638" s="9">
        <v>9.1785049999999995</v>
      </c>
      <c r="D638" s="9">
        <v>9.2937840000000005</v>
      </c>
      <c r="E638" s="9">
        <f t="shared" si="72"/>
        <v>1.0125596706653208</v>
      </c>
      <c r="F638" s="4">
        <f>_xlfn.RANK.EQ(E638,$E$2:$E$1001,1)+COUNTIF($E$2:E638,E638)-1</f>
        <v>523</v>
      </c>
      <c r="G638" s="4" t="str">
        <f>IF(F638&lt;=Summary!$B$2,"Front","Back")</f>
        <v>Back</v>
      </c>
      <c r="H638" s="4">
        <v>919</v>
      </c>
      <c r="I638" s="4" t="str">
        <f>IF(H638&lt;=Summary!$B$2,"Front","Back")</f>
        <v>Back</v>
      </c>
      <c r="J638" s="9">
        <f t="shared" si="73"/>
        <v>0</v>
      </c>
      <c r="K638" s="9">
        <f t="shared" si="74"/>
        <v>9.2937840000000005</v>
      </c>
      <c r="L638" s="9">
        <f t="shared" si="75"/>
        <v>0</v>
      </c>
      <c r="M638" s="9">
        <f t="shared" si="76"/>
        <v>9.2937840000000005</v>
      </c>
      <c r="N638" s="9">
        <v>9.0291540000000001</v>
      </c>
      <c r="O638" s="9">
        <v>9.4431349999999998</v>
      </c>
      <c r="P638" s="9">
        <f t="shared" si="77"/>
        <v>1.0458493675044196</v>
      </c>
      <c r="Q638" s="4">
        <f>_xlfn.RANK.EQ(P638,$P$2:$P$1001,1)+COUNTIF($P$2:P638,P638)-1</f>
        <v>580</v>
      </c>
      <c r="R638" s="4" t="str">
        <f>IF(Q638&lt;=Summary!$B$20,"Front","Back")</f>
        <v>Back</v>
      </c>
      <c r="S638" s="9">
        <f t="shared" si="78"/>
        <v>0</v>
      </c>
      <c r="T638" s="9">
        <f t="shared" si="79"/>
        <v>9.4431349999999998</v>
      </c>
    </row>
    <row r="639" spans="1:20" x14ac:dyDescent="0.2">
      <c r="A639" s="4">
        <v>638</v>
      </c>
      <c r="B639" s="4" t="s">
        <v>24</v>
      </c>
      <c r="C639" s="9">
        <v>10.501204</v>
      </c>
      <c r="D639" s="9">
        <v>10.888248000000001</v>
      </c>
      <c r="E639" s="9">
        <f t="shared" si="72"/>
        <v>1.036857107051725</v>
      </c>
      <c r="F639" s="4">
        <f>_xlfn.RANK.EQ(E639,$E$2:$E$1001,1)+COUNTIF($E$2:E639,E639)-1</f>
        <v>553</v>
      </c>
      <c r="G639" s="4" t="str">
        <f>IF(F639&lt;=Summary!$B$2,"Front","Back")</f>
        <v>Back</v>
      </c>
      <c r="H639" s="4">
        <v>331</v>
      </c>
      <c r="I639" s="4" t="str">
        <f>IF(H639&lt;=Summary!$B$2,"Front","Back")</f>
        <v>Front</v>
      </c>
      <c r="J639" s="9">
        <f t="shared" si="73"/>
        <v>0</v>
      </c>
      <c r="K639" s="9">
        <f t="shared" si="74"/>
        <v>10.888248000000001</v>
      </c>
      <c r="L639" s="9">
        <f t="shared" si="75"/>
        <v>10.501204</v>
      </c>
      <c r="M639" s="9">
        <f t="shared" si="76"/>
        <v>0</v>
      </c>
      <c r="N639" s="9">
        <v>10.351853</v>
      </c>
      <c r="O639" s="9">
        <v>11.037599</v>
      </c>
      <c r="P639" s="9">
        <f t="shared" si="77"/>
        <v>1.0662437922949639</v>
      </c>
      <c r="Q639" s="4">
        <f>_xlfn.RANK.EQ(P639,$P$2:$P$1001,1)+COUNTIF($P$2:P639,P639)-1</f>
        <v>607</v>
      </c>
      <c r="R639" s="4" t="str">
        <f>IF(Q639&lt;=Summary!$B$20,"Front","Back")</f>
        <v>Back</v>
      </c>
      <c r="S639" s="9">
        <f t="shared" si="78"/>
        <v>0</v>
      </c>
      <c r="T639" s="9">
        <f t="shared" si="79"/>
        <v>11.037599</v>
      </c>
    </row>
    <row r="640" spans="1:20" x14ac:dyDescent="0.2">
      <c r="A640" s="4">
        <v>639</v>
      </c>
      <c r="B640" s="4" t="s">
        <v>24</v>
      </c>
      <c r="C640" s="9">
        <v>9.3106039999999997</v>
      </c>
      <c r="D640" s="9">
        <v>10.917631999999999</v>
      </c>
      <c r="E640" s="9">
        <f t="shared" si="72"/>
        <v>1.1726019063854505</v>
      </c>
      <c r="F640" s="4">
        <f>_xlfn.RANK.EQ(E640,$E$2:$E$1001,1)+COUNTIF($E$2:E640,E640)-1</f>
        <v>748</v>
      </c>
      <c r="G640" s="4" t="str">
        <f>IF(F640&lt;=Summary!$B$2,"Front","Back")</f>
        <v>Back</v>
      </c>
      <c r="H640" s="4">
        <v>35</v>
      </c>
      <c r="I640" s="4" t="str">
        <f>IF(H640&lt;=Summary!$B$2,"Front","Back")</f>
        <v>Front</v>
      </c>
      <c r="J640" s="9">
        <f t="shared" si="73"/>
        <v>0</v>
      </c>
      <c r="K640" s="9">
        <f t="shared" si="74"/>
        <v>10.917631999999999</v>
      </c>
      <c r="L640" s="9">
        <f t="shared" si="75"/>
        <v>9.3106039999999997</v>
      </c>
      <c r="M640" s="9">
        <f t="shared" si="76"/>
        <v>0</v>
      </c>
      <c r="N640" s="9">
        <v>9.1612530000000003</v>
      </c>
      <c r="O640" s="9">
        <v>11.066983</v>
      </c>
      <c r="P640" s="9">
        <f t="shared" si="77"/>
        <v>1.2080206714081578</v>
      </c>
      <c r="Q640" s="4">
        <f>_xlfn.RANK.EQ(P640,$P$2:$P$1001,1)+COUNTIF($P$2:P640,P640)-1</f>
        <v>796</v>
      </c>
      <c r="R640" s="4" t="str">
        <f>IF(Q640&lt;=Summary!$B$20,"Front","Back")</f>
        <v>Back</v>
      </c>
      <c r="S640" s="9">
        <f t="shared" si="78"/>
        <v>0</v>
      </c>
      <c r="T640" s="9">
        <f t="shared" si="79"/>
        <v>11.066983</v>
      </c>
    </row>
    <row r="641" spans="1:20" x14ac:dyDescent="0.2">
      <c r="A641" s="4">
        <v>640</v>
      </c>
      <c r="B641" s="4" t="s">
        <v>24</v>
      </c>
      <c r="C641" s="9">
        <v>9.5806539999999991</v>
      </c>
      <c r="D641" s="9">
        <v>8.4618599999999997</v>
      </c>
      <c r="E641" s="9">
        <f t="shared" si="72"/>
        <v>0.88322362961860434</v>
      </c>
      <c r="F641" s="4">
        <f>_xlfn.RANK.EQ(E641,$E$2:$E$1001,1)+COUNTIF($E$2:E641,E641)-1</f>
        <v>278</v>
      </c>
      <c r="G641" s="4" t="str">
        <f>IF(F641&lt;=Summary!$B$2,"Front","Back")</f>
        <v>Front</v>
      </c>
      <c r="H641" s="4">
        <v>386</v>
      </c>
      <c r="I641" s="4" t="str">
        <f>IF(H641&lt;=Summary!$B$2,"Front","Back")</f>
        <v>Front</v>
      </c>
      <c r="J641" s="9">
        <f t="shared" si="73"/>
        <v>9.5806539999999991</v>
      </c>
      <c r="K641" s="9">
        <f t="shared" si="74"/>
        <v>0</v>
      </c>
      <c r="L641" s="9">
        <f t="shared" si="75"/>
        <v>9.5806539999999991</v>
      </c>
      <c r="M641" s="9">
        <f t="shared" si="76"/>
        <v>0</v>
      </c>
      <c r="N641" s="9">
        <v>9.4313029999999998</v>
      </c>
      <c r="O641" s="9">
        <v>8.6112110000000008</v>
      </c>
      <c r="P641" s="9">
        <f t="shared" si="77"/>
        <v>0.91304573715848181</v>
      </c>
      <c r="Q641" s="4">
        <f>_xlfn.RANK.EQ(P641,$P$2:$P$1001,1)+COUNTIF($P$2:P641,P641)-1</f>
        <v>326</v>
      </c>
      <c r="R641" s="4" t="str">
        <f>IF(Q641&lt;=Summary!$B$20,"Front","Back")</f>
        <v>Front</v>
      </c>
      <c r="S641" s="9">
        <f t="shared" si="78"/>
        <v>9.4313029999999998</v>
      </c>
      <c r="T641" s="9">
        <f t="shared" si="79"/>
        <v>0</v>
      </c>
    </row>
    <row r="642" spans="1:20" x14ac:dyDescent="0.2">
      <c r="A642" s="4">
        <v>641</v>
      </c>
      <c r="B642" s="4" t="s">
        <v>24</v>
      </c>
      <c r="C642" s="9">
        <v>9.5324430000000007</v>
      </c>
      <c r="D642" s="9">
        <v>8.5667439999999999</v>
      </c>
      <c r="E642" s="9">
        <f t="shared" si="72"/>
        <v>0.89869344091540848</v>
      </c>
      <c r="F642" s="4">
        <f>_xlfn.RANK.EQ(E642,$E$2:$E$1001,1)+COUNTIF($E$2:E642,E642)-1</f>
        <v>303</v>
      </c>
      <c r="G642" s="4" t="str">
        <f>IF(F642&lt;=Summary!$B$2,"Front","Back")</f>
        <v>Front</v>
      </c>
      <c r="H642" s="4">
        <v>157</v>
      </c>
      <c r="I642" s="4" t="str">
        <f>IF(H642&lt;=Summary!$B$2,"Front","Back")</f>
        <v>Front</v>
      </c>
      <c r="J642" s="9">
        <f t="shared" si="73"/>
        <v>9.5324430000000007</v>
      </c>
      <c r="K642" s="9">
        <f t="shared" si="74"/>
        <v>0</v>
      </c>
      <c r="L642" s="9">
        <f t="shared" si="75"/>
        <v>9.5324430000000007</v>
      </c>
      <c r="M642" s="9">
        <f t="shared" si="76"/>
        <v>0</v>
      </c>
      <c r="N642" s="9">
        <v>9.3830919999999995</v>
      </c>
      <c r="O642" s="9">
        <v>8.7160949999999993</v>
      </c>
      <c r="P642" s="9">
        <f t="shared" si="77"/>
        <v>0.92891501010541089</v>
      </c>
      <c r="Q642" s="4">
        <f>_xlfn.RANK.EQ(P642,$P$2:$P$1001,1)+COUNTIF($P$2:P642,P642)-1</f>
        <v>355</v>
      </c>
      <c r="R642" s="4" t="str">
        <f>IF(Q642&lt;=Summary!$B$20,"Front","Back")</f>
        <v>Front</v>
      </c>
      <c r="S642" s="9">
        <f t="shared" si="78"/>
        <v>9.3830919999999995</v>
      </c>
      <c r="T642" s="9">
        <f t="shared" si="79"/>
        <v>0</v>
      </c>
    </row>
    <row r="643" spans="1:20" x14ac:dyDescent="0.2">
      <c r="A643" s="4">
        <v>642</v>
      </c>
      <c r="B643" s="4" t="s">
        <v>24</v>
      </c>
      <c r="C643" s="9">
        <v>9.953398</v>
      </c>
      <c r="D643" s="9">
        <v>13.566537</v>
      </c>
      <c r="E643" s="9">
        <f t="shared" ref="E643:E706" si="80">D643/C643</f>
        <v>1.3630055785973796</v>
      </c>
      <c r="F643" s="4">
        <f>_xlfn.RANK.EQ(E643,$E$2:$E$1001,1)+COUNTIF($E$2:E643,E643)-1</f>
        <v>911</v>
      </c>
      <c r="G643" s="4" t="str">
        <f>IF(F643&lt;=Summary!$B$2,"Front","Back")</f>
        <v>Back</v>
      </c>
      <c r="H643" s="4">
        <v>528</v>
      </c>
      <c r="I643" s="4" t="str">
        <f>IF(H643&lt;=Summary!$B$2,"Front","Back")</f>
        <v>Back</v>
      </c>
      <c r="J643" s="9">
        <f t="shared" ref="J643:J706" si="81">IF(G643="Front",C643,0)</f>
        <v>0</v>
      </c>
      <c r="K643" s="9">
        <f t="shared" ref="K643:K706" si="82">IF(G643="Back",D643,0)</f>
        <v>13.566537</v>
      </c>
      <c r="L643" s="9">
        <f t="shared" ref="L643:L706" si="83">IF(I643="Front",C643,0)</f>
        <v>0</v>
      </c>
      <c r="M643" s="9">
        <f t="shared" ref="M643:M706" si="84">IF(I643="Back",D643,0)</f>
        <v>13.566537</v>
      </c>
      <c r="N643" s="9">
        <v>9.8040470000000006</v>
      </c>
      <c r="O643" s="9">
        <v>13.715888</v>
      </c>
      <c r="P643" s="9">
        <f t="shared" ref="P643:P706" si="85">O643/N643</f>
        <v>1.3990026771597484</v>
      </c>
      <c r="Q643" s="4">
        <f>_xlfn.RANK.EQ(P643,$P$2:$P$1001,1)+COUNTIF($P$2:P643,P643)-1</f>
        <v>937</v>
      </c>
      <c r="R643" s="4" t="str">
        <f>IF(Q643&lt;=Summary!$B$20,"Front","Back")</f>
        <v>Back</v>
      </c>
      <c r="S643" s="9">
        <f t="shared" ref="S643:S706" si="86">IF(R643="Front",N643,0)</f>
        <v>0</v>
      </c>
      <c r="T643" s="9">
        <f t="shared" ref="T643:T706" si="87">IF(R643="Back",O643,0)</f>
        <v>13.715888</v>
      </c>
    </row>
    <row r="644" spans="1:20" x14ac:dyDescent="0.2">
      <c r="A644" s="4">
        <v>643</v>
      </c>
      <c r="B644" s="4" t="s">
        <v>24</v>
      </c>
      <c r="C644" s="9">
        <v>10.709384</v>
      </c>
      <c r="D644" s="9">
        <v>7.7658250000000004</v>
      </c>
      <c r="E644" s="9">
        <f t="shared" si="80"/>
        <v>0.72514208100111088</v>
      </c>
      <c r="F644" s="4">
        <f>_xlfn.RANK.EQ(E644,$E$2:$E$1001,1)+COUNTIF($E$2:E644,E644)-1</f>
        <v>73</v>
      </c>
      <c r="G644" s="4" t="str">
        <f>IF(F644&lt;=Summary!$B$2,"Front","Back")</f>
        <v>Front</v>
      </c>
      <c r="H644" s="4">
        <v>449</v>
      </c>
      <c r="I644" s="4" t="str">
        <f>IF(H644&lt;=Summary!$B$2,"Front","Back")</f>
        <v>Front</v>
      </c>
      <c r="J644" s="9">
        <f t="shared" si="81"/>
        <v>10.709384</v>
      </c>
      <c r="K644" s="9">
        <f t="shared" si="82"/>
        <v>0</v>
      </c>
      <c r="L644" s="9">
        <f t="shared" si="83"/>
        <v>10.709384</v>
      </c>
      <c r="M644" s="9">
        <f t="shared" si="84"/>
        <v>0</v>
      </c>
      <c r="N644" s="9">
        <v>10.560033000000001</v>
      </c>
      <c r="O644" s="9">
        <v>7.9151759999999998</v>
      </c>
      <c r="P644" s="9">
        <f t="shared" si="85"/>
        <v>0.74954083950305828</v>
      </c>
      <c r="Q644" s="4">
        <f>_xlfn.RANK.EQ(P644,$P$2:$P$1001,1)+COUNTIF($P$2:P644,P644)-1</f>
        <v>92</v>
      </c>
      <c r="R644" s="4" t="str">
        <f>IF(Q644&lt;=Summary!$B$20,"Front","Back")</f>
        <v>Front</v>
      </c>
      <c r="S644" s="9">
        <f t="shared" si="86"/>
        <v>10.560033000000001</v>
      </c>
      <c r="T644" s="9">
        <f t="shared" si="87"/>
        <v>0</v>
      </c>
    </row>
    <row r="645" spans="1:20" x14ac:dyDescent="0.2">
      <c r="A645" s="4">
        <v>644</v>
      </c>
      <c r="B645" s="4" t="s">
        <v>24</v>
      </c>
      <c r="C645" s="9">
        <v>6.8936419999999998</v>
      </c>
      <c r="D645" s="9">
        <v>10.188447</v>
      </c>
      <c r="E645" s="9">
        <f t="shared" si="80"/>
        <v>1.4779483761994023</v>
      </c>
      <c r="F645" s="4">
        <f>_xlfn.RANK.EQ(E645,$E$2:$E$1001,1)+COUNTIF($E$2:E645,E645)-1</f>
        <v>962</v>
      </c>
      <c r="G645" s="4" t="str">
        <f>IF(F645&lt;=Summary!$B$2,"Front","Back")</f>
        <v>Back</v>
      </c>
      <c r="H645" s="4">
        <v>646</v>
      </c>
      <c r="I645" s="4" t="str">
        <f>IF(H645&lt;=Summary!$B$2,"Front","Back")</f>
        <v>Back</v>
      </c>
      <c r="J645" s="9">
        <f t="shared" si="81"/>
        <v>0</v>
      </c>
      <c r="K645" s="9">
        <f t="shared" si="82"/>
        <v>10.188447</v>
      </c>
      <c r="L645" s="9">
        <f t="shared" si="83"/>
        <v>0</v>
      </c>
      <c r="M645" s="9">
        <f t="shared" si="84"/>
        <v>10.188447</v>
      </c>
      <c r="N645" s="9">
        <v>6.7442909999999996</v>
      </c>
      <c r="O645" s="9">
        <v>10.337797999999999</v>
      </c>
      <c r="P645" s="9">
        <f t="shared" si="85"/>
        <v>1.532822056462273</v>
      </c>
      <c r="Q645" s="4">
        <f>_xlfn.RANK.EQ(P645,$P$2:$P$1001,1)+COUNTIF($P$2:P645,P645)-1</f>
        <v>970</v>
      </c>
      <c r="R645" s="4" t="str">
        <f>IF(Q645&lt;=Summary!$B$20,"Front","Back")</f>
        <v>Back</v>
      </c>
      <c r="S645" s="9">
        <f t="shared" si="86"/>
        <v>0</v>
      </c>
      <c r="T645" s="9">
        <f t="shared" si="87"/>
        <v>10.337797999999999</v>
      </c>
    </row>
    <row r="646" spans="1:20" x14ac:dyDescent="0.2">
      <c r="A646" s="4">
        <v>645</v>
      </c>
      <c r="B646" s="4" t="s">
        <v>24</v>
      </c>
      <c r="C646" s="9">
        <v>11.168965</v>
      </c>
      <c r="D646" s="9">
        <v>9.7002640000000007</v>
      </c>
      <c r="E646" s="9">
        <f t="shared" si="80"/>
        <v>0.86850160243138019</v>
      </c>
      <c r="F646" s="4">
        <f>_xlfn.RANK.EQ(E646,$E$2:$E$1001,1)+COUNTIF($E$2:E646,E646)-1</f>
        <v>252</v>
      </c>
      <c r="G646" s="4" t="str">
        <f>IF(F646&lt;=Summary!$B$2,"Front","Back")</f>
        <v>Front</v>
      </c>
      <c r="H646" s="4">
        <v>123</v>
      </c>
      <c r="I646" s="4" t="str">
        <f>IF(H646&lt;=Summary!$B$2,"Front","Back")</f>
        <v>Front</v>
      </c>
      <c r="J646" s="9">
        <f t="shared" si="81"/>
        <v>11.168965</v>
      </c>
      <c r="K646" s="9">
        <f t="shared" si="82"/>
        <v>0</v>
      </c>
      <c r="L646" s="9">
        <f t="shared" si="83"/>
        <v>11.168965</v>
      </c>
      <c r="M646" s="9">
        <f t="shared" si="84"/>
        <v>0</v>
      </c>
      <c r="N646" s="9">
        <v>11.019614000000001</v>
      </c>
      <c r="O646" s="9">
        <v>9.849615</v>
      </c>
      <c r="P646" s="9">
        <f t="shared" si="85"/>
        <v>0.8938257728446749</v>
      </c>
      <c r="Q646" s="4">
        <f>_xlfn.RANK.EQ(P646,$P$2:$P$1001,1)+COUNTIF($P$2:P646,P646)-1</f>
        <v>296</v>
      </c>
      <c r="R646" s="4" t="str">
        <f>IF(Q646&lt;=Summary!$B$20,"Front","Back")</f>
        <v>Front</v>
      </c>
      <c r="S646" s="9">
        <f t="shared" si="86"/>
        <v>11.019614000000001</v>
      </c>
      <c r="T646" s="9">
        <f t="shared" si="87"/>
        <v>0</v>
      </c>
    </row>
    <row r="647" spans="1:20" x14ac:dyDescent="0.2">
      <c r="A647" s="4">
        <v>646</v>
      </c>
      <c r="B647" s="4" t="s">
        <v>24</v>
      </c>
      <c r="C647" s="9">
        <v>9.7326870000000003</v>
      </c>
      <c r="D647" s="9">
        <v>7.6273629999999999</v>
      </c>
      <c r="E647" s="9">
        <f t="shared" si="80"/>
        <v>0.78368522485106118</v>
      </c>
      <c r="F647" s="4">
        <f>_xlfn.RANK.EQ(E647,$E$2:$E$1001,1)+COUNTIF($E$2:E647,E647)-1</f>
        <v>128</v>
      </c>
      <c r="G647" s="4" t="str">
        <f>IF(F647&lt;=Summary!$B$2,"Front","Back")</f>
        <v>Front</v>
      </c>
      <c r="H647" s="4">
        <v>972</v>
      </c>
      <c r="I647" s="4" t="str">
        <f>IF(H647&lt;=Summary!$B$2,"Front","Back")</f>
        <v>Back</v>
      </c>
      <c r="J647" s="9">
        <f t="shared" si="81"/>
        <v>9.7326870000000003</v>
      </c>
      <c r="K647" s="9">
        <f t="shared" si="82"/>
        <v>0</v>
      </c>
      <c r="L647" s="9">
        <f t="shared" si="83"/>
        <v>0</v>
      </c>
      <c r="M647" s="9">
        <f t="shared" si="84"/>
        <v>7.6273629999999999</v>
      </c>
      <c r="N647" s="9">
        <v>9.5833359999999992</v>
      </c>
      <c r="O647" s="9">
        <v>7.7767140000000001</v>
      </c>
      <c r="P647" s="9">
        <f t="shared" si="85"/>
        <v>0.8114829741960421</v>
      </c>
      <c r="Q647" s="4">
        <f>_xlfn.RANK.EQ(P647,$P$2:$P$1001,1)+COUNTIF($P$2:P647,P647)-1</f>
        <v>157</v>
      </c>
      <c r="R647" s="4" t="str">
        <f>IF(Q647&lt;=Summary!$B$20,"Front","Back")</f>
        <v>Front</v>
      </c>
      <c r="S647" s="9">
        <f t="shared" si="86"/>
        <v>9.5833359999999992</v>
      </c>
      <c r="T647" s="9">
        <f t="shared" si="87"/>
        <v>0</v>
      </c>
    </row>
    <row r="648" spans="1:20" x14ac:dyDescent="0.2">
      <c r="A648" s="4">
        <v>647</v>
      </c>
      <c r="B648" s="4" t="s">
        <v>24</v>
      </c>
      <c r="C648" s="9">
        <v>7.5503819999999999</v>
      </c>
      <c r="D648" s="9">
        <v>12.253833</v>
      </c>
      <c r="E648" s="9">
        <f t="shared" si="80"/>
        <v>1.6229421239878989</v>
      </c>
      <c r="F648" s="4">
        <f>_xlfn.RANK.EQ(E648,$E$2:$E$1001,1)+COUNTIF($E$2:E648,E648)-1</f>
        <v>985</v>
      </c>
      <c r="G648" s="4" t="str">
        <f>IF(F648&lt;=Summary!$B$2,"Front","Back")</f>
        <v>Back</v>
      </c>
      <c r="H648" s="4">
        <v>387</v>
      </c>
      <c r="I648" s="4" t="str">
        <f>IF(H648&lt;=Summary!$B$2,"Front","Back")</f>
        <v>Front</v>
      </c>
      <c r="J648" s="9">
        <f t="shared" si="81"/>
        <v>0</v>
      </c>
      <c r="K648" s="9">
        <f t="shared" si="82"/>
        <v>12.253833</v>
      </c>
      <c r="L648" s="9">
        <f t="shared" si="83"/>
        <v>7.5503819999999999</v>
      </c>
      <c r="M648" s="9">
        <f t="shared" si="84"/>
        <v>0</v>
      </c>
      <c r="N648" s="9">
        <v>7.4010309999999997</v>
      </c>
      <c r="O648" s="9">
        <v>12.403184</v>
      </c>
      <c r="P648" s="9">
        <f t="shared" si="85"/>
        <v>1.6758724561483394</v>
      </c>
      <c r="Q648" s="4">
        <f>_xlfn.RANK.EQ(P648,$P$2:$P$1001,1)+COUNTIF($P$2:P648,P648)-1</f>
        <v>988</v>
      </c>
      <c r="R648" s="4" t="str">
        <f>IF(Q648&lt;=Summary!$B$20,"Front","Back")</f>
        <v>Back</v>
      </c>
      <c r="S648" s="9">
        <f t="shared" si="86"/>
        <v>0</v>
      </c>
      <c r="T648" s="9">
        <f t="shared" si="87"/>
        <v>12.403184</v>
      </c>
    </row>
    <row r="649" spans="1:20" x14ac:dyDescent="0.2">
      <c r="A649" s="4">
        <v>648</v>
      </c>
      <c r="B649" s="4" t="s">
        <v>24</v>
      </c>
      <c r="C649" s="9">
        <v>11.220660000000001</v>
      </c>
      <c r="D649" s="9">
        <v>10.650665</v>
      </c>
      <c r="E649" s="9">
        <f t="shared" si="80"/>
        <v>0.94920129475449744</v>
      </c>
      <c r="F649" s="4">
        <f>_xlfn.RANK.EQ(E649,$E$2:$E$1001,1)+COUNTIF($E$2:E649,E649)-1</f>
        <v>400</v>
      </c>
      <c r="G649" s="4" t="str">
        <f>IF(F649&lt;=Summary!$B$2,"Front","Back")</f>
        <v>Front</v>
      </c>
      <c r="H649" s="4">
        <v>271</v>
      </c>
      <c r="I649" s="4" t="str">
        <f>IF(H649&lt;=Summary!$B$2,"Front","Back")</f>
        <v>Front</v>
      </c>
      <c r="J649" s="9">
        <f t="shared" si="81"/>
        <v>11.220660000000001</v>
      </c>
      <c r="K649" s="9">
        <f t="shared" si="82"/>
        <v>0</v>
      </c>
      <c r="L649" s="9">
        <f t="shared" si="83"/>
        <v>11.220660000000001</v>
      </c>
      <c r="M649" s="9">
        <f t="shared" si="84"/>
        <v>0</v>
      </c>
      <c r="N649" s="9">
        <v>11.071308999999999</v>
      </c>
      <c r="O649" s="9">
        <v>10.800015999999999</v>
      </c>
      <c r="P649" s="9">
        <f t="shared" si="85"/>
        <v>0.97549585148422824</v>
      </c>
      <c r="Q649" s="4">
        <f>_xlfn.RANK.EQ(P649,$P$2:$P$1001,1)+COUNTIF($P$2:P649,P649)-1</f>
        <v>443</v>
      </c>
      <c r="R649" s="4" t="str">
        <f>IF(Q649&lt;=Summary!$B$20,"Front","Back")</f>
        <v>Front</v>
      </c>
      <c r="S649" s="9">
        <f t="shared" si="86"/>
        <v>11.071308999999999</v>
      </c>
      <c r="T649" s="9">
        <f t="shared" si="87"/>
        <v>0</v>
      </c>
    </row>
    <row r="650" spans="1:20" x14ac:dyDescent="0.2">
      <c r="A650" s="4">
        <v>649</v>
      </c>
      <c r="B650" s="4" t="s">
        <v>24</v>
      </c>
      <c r="C650" s="9">
        <v>10.756943</v>
      </c>
      <c r="D650" s="9">
        <v>9.1623160000000006</v>
      </c>
      <c r="E650" s="9">
        <f t="shared" si="80"/>
        <v>0.85175834807342576</v>
      </c>
      <c r="F650" s="4">
        <f>_xlfn.RANK.EQ(E650,$E$2:$E$1001,1)+COUNTIF($E$2:E650,E650)-1</f>
        <v>224</v>
      </c>
      <c r="G650" s="4" t="str">
        <f>IF(F650&lt;=Summary!$B$2,"Front","Back")</f>
        <v>Front</v>
      </c>
      <c r="H650" s="4">
        <v>407</v>
      </c>
      <c r="I650" s="4" t="str">
        <f>IF(H650&lt;=Summary!$B$2,"Front","Back")</f>
        <v>Front</v>
      </c>
      <c r="J650" s="9">
        <f t="shared" si="81"/>
        <v>10.756943</v>
      </c>
      <c r="K650" s="9">
        <f t="shared" si="82"/>
        <v>0</v>
      </c>
      <c r="L650" s="9">
        <f t="shared" si="83"/>
        <v>10.756943</v>
      </c>
      <c r="M650" s="9">
        <f t="shared" si="84"/>
        <v>0</v>
      </c>
      <c r="N650" s="9">
        <v>10.607592</v>
      </c>
      <c r="O650" s="9">
        <v>9.3116669999999999</v>
      </c>
      <c r="P650" s="9">
        <f t="shared" si="85"/>
        <v>0.87783042560460467</v>
      </c>
      <c r="Q650" s="4">
        <f>_xlfn.RANK.EQ(P650,$P$2:$P$1001,1)+COUNTIF($P$2:P650,P650)-1</f>
        <v>263</v>
      </c>
      <c r="R650" s="4" t="str">
        <f>IF(Q650&lt;=Summary!$B$20,"Front","Back")</f>
        <v>Front</v>
      </c>
      <c r="S650" s="9">
        <f t="shared" si="86"/>
        <v>10.607592</v>
      </c>
      <c r="T650" s="9">
        <f t="shared" si="87"/>
        <v>0</v>
      </c>
    </row>
    <row r="651" spans="1:20" x14ac:dyDescent="0.2">
      <c r="A651" s="4">
        <v>650</v>
      </c>
      <c r="B651" s="4" t="s">
        <v>24</v>
      </c>
      <c r="C651" s="9">
        <v>12.615247999999999</v>
      </c>
      <c r="D651" s="9">
        <v>9.1554939999999991</v>
      </c>
      <c r="E651" s="9">
        <f t="shared" si="80"/>
        <v>0.7257482373711559</v>
      </c>
      <c r="F651" s="4">
        <f>_xlfn.RANK.EQ(E651,$E$2:$E$1001,1)+COUNTIF($E$2:E651,E651)-1</f>
        <v>75</v>
      </c>
      <c r="G651" s="4" t="str">
        <f>IF(F651&lt;=Summary!$B$2,"Front","Back")</f>
        <v>Front</v>
      </c>
      <c r="H651" s="4">
        <v>29</v>
      </c>
      <c r="I651" s="4" t="str">
        <f>IF(H651&lt;=Summary!$B$2,"Front","Back")</f>
        <v>Front</v>
      </c>
      <c r="J651" s="9">
        <f t="shared" si="81"/>
        <v>12.615247999999999</v>
      </c>
      <c r="K651" s="9">
        <f t="shared" si="82"/>
        <v>0</v>
      </c>
      <c r="L651" s="9">
        <f t="shared" si="83"/>
        <v>12.615247999999999</v>
      </c>
      <c r="M651" s="9">
        <f t="shared" si="84"/>
        <v>0</v>
      </c>
      <c r="N651" s="9">
        <v>12.465897</v>
      </c>
      <c r="O651" s="9">
        <v>9.3048450000000003</v>
      </c>
      <c r="P651" s="9">
        <f t="shared" si="85"/>
        <v>0.74642402387890738</v>
      </c>
      <c r="Q651" s="4">
        <f>_xlfn.RANK.EQ(P651,$P$2:$P$1001,1)+COUNTIF($P$2:P651,P651)-1</f>
        <v>88</v>
      </c>
      <c r="R651" s="4" t="str">
        <f>IF(Q651&lt;=Summary!$B$20,"Front","Back")</f>
        <v>Front</v>
      </c>
      <c r="S651" s="9">
        <f t="shared" si="86"/>
        <v>12.465897</v>
      </c>
      <c r="T651" s="9">
        <f t="shared" si="87"/>
        <v>0</v>
      </c>
    </row>
    <row r="652" spans="1:20" x14ac:dyDescent="0.2">
      <c r="A652" s="4">
        <v>651</v>
      </c>
      <c r="B652" s="4" t="s">
        <v>24</v>
      </c>
      <c r="C652" s="9">
        <v>8.6393520000000006</v>
      </c>
      <c r="D652" s="9">
        <v>13.455366</v>
      </c>
      <c r="E652" s="9">
        <f t="shared" si="80"/>
        <v>1.557450836590522</v>
      </c>
      <c r="F652" s="4">
        <f>_xlfn.RANK.EQ(E652,$E$2:$E$1001,1)+COUNTIF($E$2:E652,E652)-1</f>
        <v>974</v>
      </c>
      <c r="G652" s="4" t="str">
        <f>IF(F652&lt;=Summary!$B$2,"Front","Back")</f>
        <v>Back</v>
      </c>
      <c r="H652" s="4">
        <v>787</v>
      </c>
      <c r="I652" s="4" t="str">
        <f>IF(H652&lt;=Summary!$B$2,"Front","Back")</f>
        <v>Back</v>
      </c>
      <c r="J652" s="9">
        <f t="shared" si="81"/>
        <v>0</v>
      </c>
      <c r="K652" s="9">
        <f t="shared" si="82"/>
        <v>13.455366</v>
      </c>
      <c r="L652" s="9">
        <f t="shared" si="83"/>
        <v>0</v>
      </c>
      <c r="M652" s="9">
        <f t="shared" si="84"/>
        <v>13.455366</v>
      </c>
      <c r="N652" s="9">
        <v>8.4900009999999995</v>
      </c>
      <c r="O652" s="9">
        <v>13.604717000000001</v>
      </c>
      <c r="P652" s="9">
        <f t="shared" si="85"/>
        <v>1.60243997615548</v>
      </c>
      <c r="Q652" s="4">
        <f>_xlfn.RANK.EQ(P652,$P$2:$P$1001,1)+COUNTIF($P$2:P652,P652)-1</f>
        <v>979</v>
      </c>
      <c r="R652" s="4" t="str">
        <f>IF(Q652&lt;=Summary!$B$20,"Front","Back")</f>
        <v>Back</v>
      </c>
      <c r="S652" s="9">
        <f t="shared" si="86"/>
        <v>0</v>
      </c>
      <c r="T652" s="9">
        <f t="shared" si="87"/>
        <v>13.604717000000001</v>
      </c>
    </row>
    <row r="653" spans="1:20" x14ac:dyDescent="0.2">
      <c r="A653" s="4">
        <v>652</v>
      </c>
      <c r="B653" s="4" t="s">
        <v>24</v>
      </c>
      <c r="C653" s="9">
        <v>10.544124</v>
      </c>
      <c r="D653" s="9">
        <v>9.8901179999999993</v>
      </c>
      <c r="E653" s="9">
        <f t="shared" si="80"/>
        <v>0.93797436373092724</v>
      </c>
      <c r="F653" s="4">
        <f>_xlfn.RANK.EQ(E653,$E$2:$E$1001,1)+COUNTIF($E$2:E653,E653)-1</f>
        <v>379</v>
      </c>
      <c r="G653" s="4" t="str">
        <f>IF(F653&lt;=Summary!$B$2,"Front","Back")</f>
        <v>Front</v>
      </c>
      <c r="H653" s="4">
        <v>259</v>
      </c>
      <c r="I653" s="4" t="str">
        <f>IF(H653&lt;=Summary!$B$2,"Front","Back")</f>
        <v>Front</v>
      </c>
      <c r="J653" s="9">
        <f t="shared" si="81"/>
        <v>10.544124</v>
      </c>
      <c r="K653" s="9">
        <f t="shared" si="82"/>
        <v>0</v>
      </c>
      <c r="L653" s="9">
        <f t="shared" si="83"/>
        <v>10.544124</v>
      </c>
      <c r="M653" s="9">
        <f t="shared" si="84"/>
        <v>0</v>
      </c>
      <c r="N653" s="9">
        <v>10.394773000000001</v>
      </c>
      <c r="O653" s="9">
        <v>10.039469</v>
      </c>
      <c r="P653" s="9">
        <f t="shared" si="85"/>
        <v>0.96581897459425037</v>
      </c>
      <c r="Q653" s="4">
        <f>_xlfn.RANK.EQ(P653,$P$2:$P$1001,1)+COUNTIF($P$2:P653,P653)-1</f>
        <v>431</v>
      </c>
      <c r="R653" s="4" t="str">
        <f>IF(Q653&lt;=Summary!$B$20,"Front","Back")</f>
        <v>Front</v>
      </c>
      <c r="S653" s="9">
        <f t="shared" si="86"/>
        <v>10.394773000000001</v>
      </c>
      <c r="T653" s="9">
        <f t="shared" si="87"/>
        <v>0</v>
      </c>
    </row>
    <row r="654" spans="1:20" x14ac:dyDescent="0.2">
      <c r="A654" s="4">
        <v>653</v>
      </c>
      <c r="B654" s="4" t="s">
        <v>24</v>
      </c>
      <c r="C654" s="9">
        <v>13.417686</v>
      </c>
      <c r="D654" s="9">
        <v>11.622695</v>
      </c>
      <c r="E654" s="9">
        <f t="shared" si="80"/>
        <v>0.86622201473488059</v>
      </c>
      <c r="F654" s="4">
        <f>_xlfn.RANK.EQ(E654,$E$2:$E$1001,1)+COUNTIF($E$2:E654,E654)-1</f>
        <v>249</v>
      </c>
      <c r="G654" s="4" t="str">
        <f>IF(F654&lt;=Summary!$B$2,"Front","Back")</f>
        <v>Front</v>
      </c>
      <c r="H654" s="4">
        <v>316</v>
      </c>
      <c r="I654" s="4" t="str">
        <f>IF(H654&lt;=Summary!$B$2,"Front","Back")</f>
        <v>Front</v>
      </c>
      <c r="J654" s="9">
        <f t="shared" si="81"/>
        <v>13.417686</v>
      </c>
      <c r="K654" s="9">
        <f t="shared" si="82"/>
        <v>0</v>
      </c>
      <c r="L654" s="9">
        <f t="shared" si="83"/>
        <v>13.417686</v>
      </c>
      <c r="M654" s="9">
        <f t="shared" si="84"/>
        <v>0</v>
      </c>
      <c r="N654" s="9">
        <v>13.268335</v>
      </c>
      <c r="O654" s="9">
        <v>11.772046</v>
      </c>
      <c r="P654" s="9">
        <f t="shared" si="85"/>
        <v>0.88722857841620661</v>
      </c>
      <c r="Q654" s="4">
        <f>_xlfn.RANK.EQ(P654,$P$2:$P$1001,1)+COUNTIF($P$2:P654,P654)-1</f>
        <v>287</v>
      </c>
      <c r="R654" s="4" t="str">
        <f>IF(Q654&lt;=Summary!$B$20,"Front","Back")</f>
        <v>Front</v>
      </c>
      <c r="S654" s="9">
        <f t="shared" si="86"/>
        <v>13.268335</v>
      </c>
      <c r="T654" s="9">
        <f t="shared" si="87"/>
        <v>0</v>
      </c>
    </row>
    <row r="655" spans="1:20" x14ac:dyDescent="0.2">
      <c r="A655" s="4">
        <v>654</v>
      </c>
      <c r="B655" s="4" t="s">
        <v>24</v>
      </c>
      <c r="C655" s="9">
        <v>11.151381000000001</v>
      </c>
      <c r="D655" s="9">
        <v>12.312063999999999</v>
      </c>
      <c r="E655" s="9">
        <f t="shared" si="80"/>
        <v>1.1040842385351195</v>
      </c>
      <c r="F655" s="4">
        <f>_xlfn.RANK.EQ(E655,$E$2:$E$1001,1)+COUNTIF($E$2:E655,E655)-1</f>
        <v>650</v>
      </c>
      <c r="G655" s="4" t="str">
        <f>IF(F655&lt;=Summary!$B$2,"Front","Back")</f>
        <v>Back</v>
      </c>
      <c r="H655" s="4">
        <v>311</v>
      </c>
      <c r="I655" s="4" t="str">
        <f>IF(H655&lt;=Summary!$B$2,"Front","Back")</f>
        <v>Front</v>
      </c>
      <c r="J655" s="9">
        <f t="shared" si="81"/>
        <v>0</v>
      </c>
      <c r="K655" s="9">
        <f t="shared" si="82"/>
        <v>12.312063999999999</v>
      </c>
      <c r="L655" s="9">
        <f t="shared" si="83"/>
        <v>11.151381000000001</v>
      </c>
      <c r="M655" s="9">
        <f t="shared" si="84"/>
        <v>0</v>
      </c>
      <c r="N655" s="9">
        <v>11.00203</v>
      </c>
      <c r="O655" s="9">
        <v>12.461415000000001</v>
      </c>
      <c r="P655" s="9">
        <f t="shared" si="85"/>
        <v>1.1326468842568145</v>
      </c>
      <c r="Q655" s="4">
        <f>_xlfn.RANK.EQ(P655,$P$2:$P$1001,1)+COUNTIF($P$2:P655,P655)-1</f>
        <v>694</v>
      </c>
      <c r="R655" s="4" t="str">
        <f>IF(Q655&lt;=Summary!$B$20,"Front","Back")</f>
        <v>Back</v>
      </c>
      <c r="S655" s="9">
        <f t="shared" si="86"/>
        <v>0</v>
      </c>
      <c r="T655" s="9">
        <f t="shared" si="87"/>
        <v>12.461415000000001</v>
      </c>
    </row>
    <row r="656" spans="1:20" x14ac:dyDescent="0.2">
      <c r="A656" s="4">
        <v>655</v>
      </c>
      <c r="B656" s="4" t="s">
        <v>24</v>
      </c>
      <c r="C656" s="9">
        <v>10.543369</v>
      </c>
      <c r="D656" s="9">
        <v>10.150964</v>
      </c>
      <c r="E656" s="9">
        <f t="shared" si="80"/>
        <v>0.96278182049779348</v>
      </c>
      <c r="F656" s="4">
        <f>_xlfn.RANK.EQ(E656,$E$2:$E$1001,1)+COUNTIF($E$2:E656,E656)-1</f>
        <v>425</v>
      </c>
      <c r="G656" s="4" t="str">
        <f>IF(F656&lt;=Summary!$B$2,"Front","Back")</f>
        <v>Front</v>
      </c>
      <c r="H656" s="4">
        <v>255</v>
      </c>
      <c r="I656" s="4" t="str">
        <f>IF(H656&lt;=Summary!$B$2,"Front","Back")</f>
        <v>Front</v>
      </c>
      <c r="J656" s="9">
        <f t="shared" si="81"/>
        <v>10.543369</v>
      </c>
      <c r="K656" s="9">
        <f t="shared" si="82"/>
        <v>0</v>
      </c>
      <c r="L656" s="9">
        <f t="shared" si="83"/>
        <v>10.543369</v>
      </c>
      <c r="M656" s="9">
        <f t="shared" si="84"/>
        <v>0</v>
      </c>
      <c r="N656" s="9">
        <v>10.394018000000001</v>
      </c>
      <c r="O656" s="9">
        <v>10.300314999999999</v>
      </c>
      <c r="P656" s="9">
        <f t="shared" si="85"/>
        <v>0.99098491074385275</v>
      </c>
      <c r="Q656" s="4">
        <f>_xlfn.RANK.EQ(P656,$P$2:$P$1001,1)+COUNTIF($P$2:P656,P656)-1</f>
        <v>472</v>
      </c>
      <c r="R656" s="4" t="str">
        <f>IF(Q656&lt;=Summary!$B$20,"Front","Back")</f>
        <v>Front</v>
      </c>
      <c r="S656" s="9">
        <f t="shared" si="86"/>
        <v>10.394018000000001</v>
      </c>
      <c r="T656" s="9">
        <f t="shared" si="87"/>
        <v>0</v>
      </c>
    </row>
    <row r="657" spans="1:20" x14ac:dyDescent="0.2">
      <c r="A657" s="4">
        <v>656</v>
      </c>
      <c r="B657" s="4" t="s">
        <v>24</v>
      </c>
      <c r="C657" s="9">
        <v>10.258267999999999</v>
      </c>
      <c r="D657" s="9">
        <v>10.020787</v>
      </c>
      <c r="E657" s="9">
        <f t="shared" si="80"/>
        <v>0.97684979569650554</v>
      </c>
      <c r="F657" s="4">
        <f>_xlfn.RANK.EQ(E657,$E$2:$E$1001,1)+COUNTIF($E$2:E657,E657)-1</f>
        <v>462</v>
      </c>
      <c r="G657" s="4" t="str">
        <f>IF(F657&lt;=Summary!$B$2,"Front","Back")</f>
        <v>Front</v>
      </c>
      <c r="H657" s="4">
        <v>866</v>
      </c>
      <c r="I657" s="4" t="str">
        <f>IF(H657&lt;=Summary!$B$2,"Front","Back")</f>
        <v>Back</v>
      </c>
      <c r="J657" s="9">
        <f t="shared" si="81"/>
        <v>10.258267999999999</v>
      </c>
      <c r="K657" s="9">
        <f t="shared" si="82"/>
        <v>0</v>
      </c>
      <c r="L657" s="9">
        <f t="shared" si="83"/>
        <v>0</v>
      </c>
      <c r="M657" s="9">
        <f t="shared" si="84"/>
        <v>10.020787</v>
      </c>
      <c r="N657" s="9">
        <v>10.108917</v>
      </c>
      <c r="O657" s="9">
        <v>10.170138</v>
      </c>
      <c r="P657" s="9">
        <f t="shared" si="85"/>
        <v>1.0060561383578479</v>
      </c>
      <c r="Q657" s="4">
        <f>_xlfn.RANK.EQ(P657,$P$2:$P$1001,1)+COUNTIF($P$2:P657,P657)-1</f>
        <v>506</v>
      </c>
      <c r="R657" s="4" t="str">
        <f>IF(Q657&lt;=Summary!$B$20,"Front","Back")</f>
        <v>Back</v>
      </c>
      <c r="S657" s="9">
        <f t="shared" si="86"/>
        <v>0</v>
      </c>
      <c r="T657" s="9">
        <f t="shared" si="87"/>
        <v>10.170138</v>
      </c>
    </row>
    <row r="658" spans="1:20" x14ac:dyDescent="0.2">
      <c r="A658" s="4">
        <v>657</v>
      </c>
      <c r="B658" s="4" t="s">
        <v>24</v>
      </c>
      <c r="C658" s="9">
        <v>10.586463</v>
      </c>
      <c r="D658" s="9">
        <v>8.9580959999999994</v>
      </c>
      <c r="E658" s="9">
        <f t="shared" si="80"/>
        <v>0.84618403710474399</v>
      </c>
      <c r="F658" s="4">
        <f>_xlfn.RANK.EQ(E658,$E$2:$E$1001,1)+COUNTIF($E$2:E658,E658)-1</f>
        <v>215</v>
      </c>
      <c r="G658" s="4" t="str">
        <f>IF(F658&lt;=Summary!$B$2,"Front","Back")</f>
        <v>Front</v>
      </c>
      <c r="H658" s="4">
        <v>724</v>
      </c>
      <c r="I658" s="4" t="str">
        <f>IF(H658&lt;=Summary!$B$2,"Front","Back")</f>
        <v>Back</v>
      </c>
      <c r="J658" s="9">
        <f t="shared" si="81"/>
        <v>10.586463</v>
      </c>
      <c r="K658" s="9">
        <f t="shared" si="82"/>
        <v>0</v>
      </c>
      <c r="L658" s="9">
        <f t="shared" si="83"/>
        <v>0</v>
      </c>
      <c r="M658" s="9">
        <f t="shared" si="84"/>
        <v>8.9580959999999994</v>
      </c>
      <c r="N658" s="9">
        <v>10.437112000000001</v>
      </c>
      <c r="O658" s="9">
        <v>9.1074470000000005</v>
      </c>
      <c r="P658" s="9">
        <f t="shared" si="85"/>
        <v>0.87260221026659479</v>
      </c>
      <c r="Q658" s="4">
        <f>_xlfn.RANK.EQ(P658,$P$2:$P$1001,1)+COUNTIF($P$2:P658,P658)-1</f>
        <v>256</v>
      </c>
      <c r="R658" s="4" t="str">
        <f>IF(Q658&lt;=Summary!$B$20,"Front","Back")</f>
        <v>Front</v>
      </c>
      <c r="S658" s="9">
        <f t="shared" si="86"/>
        <v>10.437112000000001</v>
      </c>
      <c r="T658" s="9">
        <f t="shared" si="87"/>
        <v>0</v>
      </c>
    </row>
    <row r="659" spans="1:20" x14ac:dyDescent="0.2">
      <c r="A659" s="4">
        <v>658</v>
      </c>
      <c r="B659" s="4" t="s">
        <v>24</v>
      </c>
      <c r="C659" s="9">
        <v>8.6002620000000007</v>
      </c>
      <c r="D659" s="9">
        <v>9.5344189999999998</v>
      </c>
      <c r="E659" s="9">
        <f t="shared" si="80"/>
        <v>1.1086195978680649</v>
      </c>
      <c r="F659" s="4">
        <f>_xlfn.RANK.EQ(E659,$E$2:$E$1001,1)+COUNTIF($E$2:E659,E659)-1</f>
        <v>657</v>
      </c>
      <c r="G659" s="4" t="str">
        <f>IF(F659&lt;=Summary!$B$2,"Front","Back")</f>
        <v>Back</v>
      </c>
      <c r="H659" s="4">
        <v>698</v>
      </c>
      <c r="I659" s="4" t="str">
        <f>IF(H659&lt;=Summary!$B$2,"Front","Back")</f>
        <v>Back</v>
      </c>
      <c r="J659" s="9">
        <f t="shared" si="81"/>
        <v>0</v>
      </c>
      <c r="K659" s="9">
        <f t="shared" si="82"/>
        <v>9.5344189999999998</v>
      </c>
      <c r="L659" s="9">
        <f t="shared" si="83"/>
        <v>0</v>
      </c>
      <c r="M659" s="9">
        <f t="shared" si="84"/>
        <v>9.5344189999999998</v>
      </c>
      <c r="N659" s="9">
        <v>8.4509109999999996</v>
      </c>
      <c r="O659" s="9">
        <v>9.6837700000000009</v>
      </c>
      <c r="P659" s="9">
        <f t="shared" si="85"/>
        <v>1.1458847454434204</v>
      </c>
      <c r="Q659" s="4">
        <f>_xlfn.RANK.EQ(P659,$P$2:$P$1001,1)+COUNTIF($P$2:P659,P659)-1</f>
        <v>711</v>
      </c>
      <c r="R659" s="4" t="str">
        <f>IF(Q659&lt;=Summary!$B$20,"Front","Back")</f>
        <v>Back</v>
      </c>
      <c r="S659" s="9">
        <f t="shared" si="86"/>
        <v>0</v>
      </c>
      <c r="T659" s="9">
        <f t="shared" si="87"/>
        <v>9.6837700000000009</v>
      </c>
    </row>
    <row r="660" spans="1:20" x14ac:dyDescent="0.2">
      <c r="A660" s="4">
        <v>659</v>
      </c>
      <c r="B660" s="4" t="s">
        <v>24</v>
      </c>
      <c r="C660" s="9">
        <v>10.301266999999999</v>
      </c>
      <c r="D660" s="9">
        <v>12.203409000000001</v>
      </c>
      <c r="E660" s="9">
        <f t="shared" si="80"/>
        <v>1.1846512666839915</v>
      </c>
      <c r="F660" s="4">
        <f>_xlfn.RANK.EQ(E660,$E$2:$E$1001,1)+COUNTIF($E$2:E660,E660)-1</f>
        <v>771</v>
      </c>
      <c r="G660" s="4" t="str">
        <f>IF(F660&lt;=Summary!$B$2,"Front","Back")</f>
        <v>Back</v>
      </c>
      <c r="H660" s="4">
        <v>247</v>
      </c>
      <c r="I660" s="4" t="str">
        <f>IF(H660&lt;=Summary!$B$2,"Front","Back")</f>
        <v>Front</v>
      </c>
      <c r="J660" s="9">
        <f t="shared" si="81"/>
        <v>0</v>
      </c>
      <c r="K660" s="9">
        <f t="shared" si="82"/>
        <v>12.203409000000001</v>
      </c>
      <c r="L660" s="9">
        <f t="shared" si="83"/>
        <v>10.301266999999999</v>
      </c>
      <c r="M660" s="9">
        <f t="shared" si="84"/>
        <v>0</v>
      </c>
      <c r="N660" s="9">
        <v>10.151916</v>
      </c>
      <c r="O660" s="9">
        <v>12.35276</v>
      </c>
      <c r="P660" s="9">
        <f t="shared" si="85"/>
        <v>1.2167909978766569</v>
      </c>
      <c r="Q660" s="4">
        <f>_xlfn.RANK.EQ(P660,$P$2:$P$1001,1)+COUNTIF($P$2:P660,P660)-1</f>
        <v>811</v>
      </c>
      <c r="R660" s="4" t="str">
        <f>IF(Q660&lt;=Summary!$B$20,"Front","Back")</f>
        <v>Back</v>
      </c>
      <c r="S660" s="9">
        <f t="shared" si="86"/>
        <v>0</v>
      </c>
      <c r="T660" s="9">
        <f t="shared" si="87"/>
        <v>12.35276</v>
      </c>
    </row>
    <row r="661" spans="1:20" x14ac:dyDescent="0.2">
      <c r="A661" s="4">
        <v>660</v>
      </c>
      <c r="B661" s="4" t="s">
        <v>24</v>
      </c>
      <c r="C661" s="9">
        <v>10.947437000000001</v>
      </c>
      <c r="D661" s="9">
        <v>10.055645999999999</v>
      </c>
      <c r="E661" s="9">
        <f t="shared" si="80"/>
        <v>0.91853883242260259</v>
      </c>
      <c r="F661" s="4">
        <f>_xlfn.RANK.EQ(E661,$E$2:$E$1001,1)+COUNTIF($E$2:E661,E661)-1</f>
        <v>342</v>
      </c>
      <c r="G661" s="4" t="str">
        <f>IF(F661&lt;=Summary!$B$2,"Front","Back")</f>
        <v>Front</v>
      </c>
      <c r="H661" s="4">
        <v>10</v>
      </c>
      <c r="I661" s="4" t="str">
        <f>IF(H661&lt;=Summary!$B$2,"Front","Back")</f>
        <v>Front</v>
      </c>
      <c r="J661" s="9">
        <f t="shared" si="81"/>
        <v>10.947437000000001</v>
      </c>
      <c r="K661" s="9">
        <f t="shared" si="82"/>
        <v>0</v>
      </c>
      <c r="L661" s="9">
        <f t="shared" si="83"/>
        <v>10.947437000000001</v>
      </c>
      <c r="M661" s="9">
        <f t="shared" si="84"/>
        <v>0</v>
      </c>
      <c r="N661" s="9">
        <v>10.798086</v>
      </c>
      <c r="O661" s="9">
        <v>10.204997000000001</v>
      </c>
      <c r="P661" s="9">
        <f t="shared" si="85"/>
        <v>0.9450746178535715</v>
      </c>
      <c r="Q661" s="4">
        <f>_xlfn.RANK.EQ(P661,$P$2:$P$1001,1)+COUNTIF($P$2:P661,P661)-1</f>
        <v>390</v>
      </c>
      <c r="R661" s="4" t="str">
        <f>IF(Q661&lt;=Summary!$B$20,"Front","Back")</f>
        <v>Front</v>
      </c>
      <c r="S661" s="9">
        <f t="shared" si="86"/>
        <v>10.798086</v>
      </c>
      <c r="T661" s="9">
        <f t="shared" si="87"/>
        <v>0</v>
      </c>
    </row>
    <row r="662" spans="1:20" x14ac:dyDescent="0.2">
      <c r="A662" s="4">
        <v>661</v>
      </c>
      <c r="B662" s="4" t="s">
        <v>24</v>
      </c>
      <c r="C662" s="9">
        <v>10.603903000000001</v>
      </c>
      <c r="D662" s="9">
        <v>10.864991</v>
      </c>
      <c r="E662" s="9">
        <f t="shared" si="80"/>
        <v>1.0246218774351292</v>
      </c>
      <c r="F662" s="4">
        <f>_xlfn.RANK.EQ(E662,$E$2:$E$1001,1)+COUNTIF($E$2:E662,E662)-1</f>
        <v>542</v>
      </c>
      <c r="G662" s="4" t="str">
        <f>IF(F662&lt;=Summary!$B$2,"Front","Back")</f>
        <v>Back</v>
      </c>
      <c r="H662" s="4">
        <v>216</v>
      </c>
      <c r="I662" s="4" t="str">
        <f>IF(H662&lt;=Summary!$B$2,"Front","Back")</f>
        <v>Front</v>
      </c>
      <c r="J662" s="9">
        <f t="shared" si="81"/>
        <v>0</v>
      </c>
      <c r="K662" s="9">
        <f t="shared" si="82"/>
        <v>10.864991</v>
      </c>
      <c r="L662" s="9">
        <f t="shared" si="83"/>
        <v>10.603903000000001</v>
      </c>
      <c r="M662" s="9">
        <f t="shared" si="84"/>
        <v>0</v>
      </c>
      <c r="N662" s="9">
        <v>10.454552</v>
      </c>
      <c r="O662" s="9">
        <v>11.014341999999999</v>
      </c>
      <c r="P662" s="9">
        <f t="shared" si="85"/>
        <v>1.0535450969108957</v>
      </c>
      <c r="Q662" s="4">
        <f>_xlfn.RANK.EQ(P662,$P$2:$P$1001,1)+COUNTIF($P$2:P662,P662)-1</f>
        <v>590</v>
      </c>
      <c r="R662" s="4" t="str">
        <f>IF(Q662&lt;=Summary!$B$20,"Front","Back")</f>
        <v>Back</v>
      </c>
      <c r="S662" s="9">
        <f t="shared" si="86"/>
        <v>0</v>
      </c>
      <c r="T662" s="9">
        <f t="shared" si="87"/>
        <v>11.014341999999999</v>
      </c>
    </row>
    <row r="663" spans="1:20" x14ac:dyDescent="0.2">
      <c r="A663" s="4">
        <v>662</v>
      </c>
      <c r="B663" s="4" t="s">
        <v>24</v>
      </c>
      <c r="C663" s="9">
        <v>12.293896</v>
      </c>
      <c r="D663" s="9">
        <v>10.513463</v>
      </c>
      <c r="E663" s="9">
        <f t="shared" si="80"/>
        <v>0.85517747994614557</v>
      </c>
      <c r="F663" s="4">
        <f>_xlfn.RANK.EQ(E663,$E$2:$E$1001,1)+COUNTIF($E$2:E663,E663)-1</f>
        <v>233</v>
      </c>
      <c r="G663" s="4" t="str">
        <f>IF(F663&lt;=Summary!$B$2,"Front","Back")</f>
        <v>Front</v>
      </c>
      <c r="H663" s="4">
        <v>390</v>
      </c>
      <c r="I663" s="4" t="str">
        <f>IF(H663&lt;=Summary!$B$2,"Front","Back")</f>
        <v>Front</v>
      </c>
      <c r="J663" s="9">
        <f t="shared" si="81"/>
        <v>12.293896</v>
      </c>
      <c r="K663" s="9">
        <f t="shared" si="82"/>
        <v>0</v>
      </c>
      <c r="L663" s="9">
        <f t="shared" si="83"/>
        <v>12.293896</v>
      </c>
      <c r="M663" s="9">
        <f t="shared" si="84"/>
        <v>0</v>
      </c>
      <c r="N663" s="9">
        <v>12.144545000000001</v>
      </c>
      <c r="O663" s="9">
        <v>10.662813999999999</v>
      </c>
      <c r="P663" s="9">
        <f t="shared" si="85"/>
        <v>0.87799205322224905</v>
      </c>
      <c r="Q663" s="4">
        <f>_xlfn.RANK.EQ(P663,$P$2:$P$1001,1)+COUNTIF($P$2:P663,P663)-1</f>
        <v>265</v>
      </c>
      <c r="R663" s="4" t="str">
        <f>IF(Q663&lt;=Summary!$B$20,"Front","Back")</f>
        <v>Front</v>
      </c>
      <c r="S663" s="9">
        <f t="shared" si="86"/>
        <v>12.144545000000001</v>
      </c>
      <c r="T663" s="9">
        <f t="shared" si="87"/>
        <v>0</v>
      </c>
    </row>
    <row r="664" spans="1:20" x14ac:dyDescent="0.2">
      <c r="A664" s="4">
        <v>663</v>
      </c>
      <c r="B664" s="4" t="s">
        <v>24</v>
      </c>
      <c r="C664" s="9">
        <v>10.539118</v>
      </c>
      <c r="D664" s="9">
        <v>8.1223639999999993</v>
      </c>
      <c r="E664" s="9">
        <f t="shared" si="80"/>
        <v>0.77068726244454222</v>
      </c>
      <c r="F664" s="4">
        <f>_xlfn.RANK.EQ(E664,$E$2:$E$1001,1)+COUNTIF($E$2:E664,E664)-1</f>
        <v>115</v>
      </c>
      <c r="G664" s="4" t="str">
        <f>IF(F664&lt;=Summary!$B$2,"Front","Back")</f>
        <v>Front</v>
      </c>
      <c r="H664" s="4">
        <v>372</v>
      </c>
      <c r="I664" s="4" t="str">
        <f>IF(H664&lt;=Summary!$B$2,"Front","Back")</f>
        <v>Front</v>
      </c>
      <c r="J664" s="9">
        <f t="shared" si="81"/>
        <v>10.539118</v>
      </c>
      <c r="K664" s="9">
        <f t="shared" si="82"/>
        <v>0</v>
      </c>
      <c r="L664" s="9">
        <f t="shared" si="83"/>
        <v>10.539118</v>
      </c>
      <c r="M664" s="9">
        <f t="shared" si="84"/>
        <v>0</v>
      </c>
      <c r="N664" s="9">
        <v>10.389767000000001</v>
      </c>
      <c r="O664" s="9">
        <v>8.2717150000000004</v>
      </c>
      <c r="P664" s="9">
        <f t="shared" si="85"/>
        <v>0.79614056792611421</v>
      </c>
      <c r="Q664" s="4">
        <f>_xlfn.RANK.EQ(P664,$P$2:$P$1001,1)+COUNTIF($P$2:P664,P664)-1</f>
        <v>137</v>
      </c>
      <c r="R664" s="4" t="str">
        <f>IF(Q664&lt;=Summary!$B$20,"Front","Back")</f>
        <v>Front</v>
      </c>
      <c r="S664" s="9">
        <f t="shared" si="86"/>
        <v>10.389767000000001</v>
      </c>
      <c r="T664" s="9">
        <f t="shared" si="87"/>
        <v>0</v>
      </c>
    </row>
    <row r="665" spans="1:20" x14ac:dyDescent="0.2">
      <c r="A665" s="4">
        <v>664</v>
      </c>
      <c r="B665" s="4" t="s">
        <v>24</v>
      </c>
      <c r="C665" s="9">
        <v>9.0202100000000005</v>
      </c>
      <c r="D665" s="9">
        <v>10.163792000000001</v>
      </c>
      <c r="E665" s="9">
        <f t="shared" si="80"/>
        <v>1.1267799751890477</v>
      </c>
      <c r="F665" s="4">
        <f>_xlfn.RANK.EQ(E665,$E$2:$E$1001,1)+COUNTIF($E$2:E665,E665)-1</f>
        <v>682</v>
      </c>
      <c r="G665" s="4" t="str">
        <f>IF(F665&lt;=Summary!$B$2,"Front","Back")</f>
        <v>Back</v>
      </c>
      <c r="H665" s="4">
        <v>737</v>
      </c>
      <c r="I665" s="4" t="str">
        <f>IF(H665&lt;=Summary!$B$2,"Front","Back")</f>
        <v>Back</v>
      </c>
      <c r="J665" s="9">
        <f t="shared" si="81"/>
        <v>0</v>
      </c>
      <c r="K665" s="9">
        <f t="shared" si="82"/>
        <v>10.163792000000001</v>
      </c>
      <c r="L665" s="9">
        <f t="shared" si="83"/>
        <v>0</v>
      </c>
      <c r="M665" s="9">
        <f t="shared" si="84"/>
        <v>10.163792000000001</v>
      </c>
      <c r="N665" s="9">
        <v>8.8708589999999994</v>
      </c>
      <c r="O665" s="9">
        <v>10.313143</v>
      </c>
      <c r="P665" s="9">
        <f t="shared" si="85"/>
        <v>1.1625867348359387</v>
      </c>
      <c r="Q665" s="4">
        <f>_xlfn.RANK.EQ(P665,$P$2:$P$1001,1)+COUNTIF($P$2:P665,P665)-1</f>
        <v>735</v>
      </c>
      <c r="R665" s="4" t="str">
        <f>IF(Q665&lt;=Summary!$B$20,"Front","Back")</f>
        <v>Back</v>
      </c>
      <c r="S665" s="9">
        <f t="shared" si="86"/>
        <v>0</v>
      </c>
      <c r="T665" s="9">
        <f t="shared" si="87"/>
        <v>10.313143</v>
      </c>
    </row>
    <row r="666" spans="1:20" x14ac:dyDescent="0.2">
      <c r="A666" s="4">
        <v>665</v>
      </c>
      <c r="B666" s="4" t="s">
        <v>24</v>
      </c>
      <c r="C666" s="9">
        <v>9.7642919999999993</v>
      </c>
      <c r="D666" s="9">
        <v>9.6327809999999996</v>
      </c>
      <c r="E666" s="9">
        <f t="shared" si="80"/>
        <v>0.98653143515167308</v>
      </c>
      <c r="F666" s="4">
        <f>_xlfn.RANK.EQ(E666,$E$2:$E$1001,1)+COUNTIF($E$2:E666,E666)-1</f>
        <v>478</v>
      </c>
      <c r="G666" s="4" t="str">
        <f>IF(F666&lt;=Summary!$B$2,"Front","Back")</f>
        <v>Front</v>
      </c>
      <c r="H666" s="4">
        <v>346</v>
      </c>
      <c r="I666" s="4" t="str">
        <f>IF(H666&lt;=Summary!$B$2,"Front","Back")</f>
        <v>Front</v>
      </c>
      <c r="J666" s="9">
        <f t="shared" si="81"/>
        <v>9.7642919999999993</v>
      </c>
      <c r="K666" s="9">
        <f t="shared" si="82"/>
        <v>0</v>
      </c>
      <c r="L666" s="9">
        <f t="shared" si="83"/>
        <v>9.7642919999999993</v>
      </c>
      <c r="M666" s="9">
        <f t="shared" si="84"/>
        <v>0</v>
      </c>
      <c r="N666" s="9">
        <v>9.614941</v>
      </c>
      <c r="O666" s="9">
        <v>9.7821320000000007</v>
      </c>
      <c r="P666" s="9">
        <f t="shared" si="85"/>
        <v>1.0173886662435059</v>
      </c>
      <c r="Q666" s="4">
        <f>_xlfn.RANK.EQ(P666,$P$2:$P$1001,1)+COUNTIF($P$2:P666,P666)-1</f>
        <v>523</v>
      </c>
      <c r="R666" s="4" t="str">
        <f>IF(Q666&lt;=Summary!$B$20,"Front","Back")</f>
        <v>Back</v>
      </c>
      <c r="S666" s="9">
        <f t="shared" si="86"/>
        <v>0</v>
      </c>
      <c r="T666" s="9">
        <f t="shared" si="87"/>
        <v>9.7821320000000007</v>
      </c>
    </row>
    <row r="667" spans="1:20" x14ac:dyDescent="0.2">
      <c r="A667" s="4">
        <v>666</v>
      </c>
      <c r="B667" s="4" t="s">
        <v>24</v>
      </c>
      <c r="C667" s="9">
        <v>11.556376999999999</v>
      </c>
      <c r="D667" s="9">
        <v>9.0698679999999996</v>
      </c>
      <c r="E667" s="9">
        <f t="shared" si="80"/>
        <v>0.78483663175751361</v>
      </c>
      <c r="F667" s="4">
        <f>_xlfn.RANK.EQ(E667,$E$2:$E$1001,1)+COUNTIF($E$2:E667,E667)-1</f>
        <v>131</v>
      </c>
      <c r="G667" s="4" t="str">
        <f>IF(F667&lt;=Summary!$B$2,"Front","Back")</f>
        <v>Front</v>
      </c>
      <c r="H667" s="4">
        <v>964</v>
      </c>
      <c r="I667" s="4" t="str">
        <f>IF(H667&lt;=Summary!$B$2,"Front","Back")</f>
        <v>Back</v>
      </c>
      <c r="J667" s="9">
        <f t="shared" si="81"/>
        <v>11.556376999999999</v>
      </c>
      <c r="K667" s="9">
        <f t="shared" si="82"/>
        <v>0</v>
      </c>
      <c r="L667" s="9">
        <f t="shared" si="83"/>
        <v>0</v>
      </c>
      <c r="M667" s="9">
        <f t="shared" si="84"/>
        <v>9.0698679999999996</v>
      </c>
      <c r="N667" s="9">
        <v>11.407026</v>
      </c>
      <c r="O667" s="9">
        <v>9.2192190000000007</v>
      </c>
      <c r="P667" s="9">
        <f t="shared" si="85"/>
        <v>0.80820531135810514</v>
      </c>
      <c r="Q667" s="4">
        <f>_xlfn.RANK.EQ(P667,$P$2:$P$1001,1)+COUNTIF($P$2:P667,P667)-1</f>
        <v>152</v>
      </c>
      <c r="R667" s="4" t="str">
        <f>IF(Q667&lt;=Summary!$B$20,"Front","Back")</f>
        <v>Front</v>
      </c>
      <c r="S667" s="9">
        <f t="shared" si="86"/>
        <v>11.407026</v>
      </c>
      <c r="T667" s="9">
        <f t="shared" si="87"/>
        <v>0</v>
      </c>
    </row>
    <row r="668" spans="1:20" x14ac:dyDescent="0.2">
      <c r="A668" s="4">
        <v>667</v>
      </c>
      <c r="B668" s="4" t="s">
        <v>24</v>
      </c>
      <c r="C668" s="9">
        <v>9.9719060000000006</v>
      </c>
      <c r="D668" s="9">
        <v>10.398726999999999</v>
      </c>
      <c r="E668" s="9">
        <f t="shared" si="80"/>
        <v>1.042802348919053</v>
      </c>
      <c r="F668" s="4">
        <f>_xlfn.RANK.EQ(E668,$E$2:$E$1001,1)+COUNTIF($E$2:E668,E668)-1</f>
        <v>566</v>
      </c>
      <c r="G668" s="4" t="str">
        <f>IF(F668&lt;=Summary!$B$2,"Front","Back")</f>
        <v>Back</v>
      </c>
      <c r="H668" s="4">
        <v>456</v>
      </c>
      <c r="I668" s="4" t="str">
        <f>IF(H668&lt;=Summary!$B$2,"Front","Back")</f>
        <v>Front</v>
      </c>
      <c r="J668" s="9">
        <f t="shared" si="81"/>
        <v>0</v>
      </c>
      <c r="K668" s="9">
        <f t="shared" si="82"/>
        <v>10.398726999999999</v>
      </c>
      <c r="L668" s="9">
        <f t="shared" si="83"/>
        <v>9.9719060000000006</v>
      </c>
      <c r="M668" s="9">
        <f t="shared" si="84"/>
        <v>0</v>
      </c>
      <c r="N668" s="9">
        <v>9.8225549999999995</v>
      </c>
      <c r="O668" s="9">
        <v>10.548078</v>
      </c>
      <c r="P668" s="9">
        <f t="shared" si="85"/>
        <v>1.0738629613170911</v>
      </c>
      <c r="Q668" s="4">
        <f>_xlfn.RANK.EQ(P668,$P$2:$P$1001,1)+COUNTIF($P$2:P668,P668)-1</f>
        <v>621</v>
      </c>
      <c r="R668" s="4" t="str">
        <f>IF(Q668&lt;=Summary!$B$20,"Front","Back")</f>
        <v>Back</v>
      </c>
      <c r="S668" s="9">
        <f t="shared" si="86"/>
        <v>0</v>
      </c>
      <c r="T668" s="9">
        <f t="shared" si="87"/>
        <v>10.548078</v>
      </c>
    </row>
    <row r="669" spans="1:20" x14ac:dyDescent="0.2">
      <c r="A669" s="4">
        <v>668</v>
      </c>
      <c r="B669" s="4" t="s">
        <v>24</v>
      </c>
      <c r="C669" s="9">
        <v>12.806582000000001</v>
      </c>
      <c r="D669" s="9">
        <v>9.0164530000000003</v>
      </c>
      <c r="E669" s="9">
        <f t="shared" si="80"/>
        <v>0.70404835575956171</v>
      </c>
      <c r="F669" s="4">
        <f>_xlfn.RANK.EQ(E669,$E$2:$E$1001,1)+COUNTIF($E$2:E669,E669)-1</f>
        <v>59</v>
      </c>
      <c r="G669" s="4" t="str">
        <f>IF(F669&lt;=Summary!$B$2,"Front","Back")</f>
        <v>Front</v>
      </c>
      <c r="H669" s="4">
        <v>659</v>
      </c>
      <c r="I669" s="4" t="str">
        <f>IF(H669&lt;=Summary!$B$2,"Front","Back")</f>
        <v>Back</v>
      </c>
      <c r="J669" s="9">
        <f t="shared" si="81"/>
        <v>12.806582000000001</v>
      </c>
      <c r="K669" s="9">
        <f t="shared" si="82"/>
        <v>0</v>
      </c>
      <c r="L669" s="9">
        <f t="shared" si="83"/>
        <v>0</v>
      </c>
      <c r="M669" s="9">
        <f t="shared" si="84"/>
        <v>9.0164530000000003</v>
      </c>
      <c r="N669" s="9">
        <v>12.657230999999999</v>
      </c>
      <c r="O669" s="9">
        <v>9.1658039999999996</v>
      </c>
      <c r="P669" s="9">
        <f t="shared" si="85"/>
        <v>0.72415554397324344</v>
      </c>
      <c r="Q669" s="4">
        <f>_xlfn.RANK.EQ(P669,$P$2:$P$1001,1)+COUNTIF($P$2:P669,P669)-1</f>
        <v>75</v>
      </c>
      <c r="R669" s="4" t="str">
        <f>IF(Q669&lt;=Summary!$B$20,"Front","Back")</f>
        <v>Front</v>
      </c>
      <c r="S669" s="9">
        <f t="shared" si="86"/>
        <v>12.657230999999999</v>
      </c>
      <c r="T669" s="9">
        <f t="shared" si="87"/>
        <v>0</v>
      </c>
    </row>
    <row r="670" spans="1:20" x14ac:dyDescent="0.2">
      <c r="A670" s="4">
        <v>669</v>
      </c>
      <c r="B670" s="4" t="s">
        <v>24</v>
      </c>
      <c r="C670" s="9">
        <v>10.385624999999999</v>
      </c>
      <c r="D670" s="9">
        <v>11.368142000000001</v>
      </c>
      <c r="E670" s="9">
        <f t="shared" si="80"/>
        <v>1.0946035505807308</v>
      </c>
      <c r="F670" s="4">
        <f>_xlfn.RANK.EQ(E670,$E$2:$E$1001,1)+COUNTIF($E$2:E670,E670)-1</f>
        <v>639</v>
      </c>
      <c r="G670" s="4" t="str">
        <f>IF(F670&lt;=Summary!$B$2,"Front","Back")</f>
        <v>Back</v>
      </c>
      <c r="H670" s="4">
        <v>252</v>
      </c>
      <c r="I670" s="4" t="str">
        <f>IF(H670&lt;=Summary!$B$2,"Front","Back")</f>
        <v>Front</v>
      </c>
      <c r="J670" s="9">
        <f t="shared" si="81"/>
        <v>0</v>
      </c>
      <c r="K670" s="9">
        <f t="shared" si="82"/>
        <v>11.368142000000001</v>
      </c>
      <c r="L670" s="9">
        <f t="shared" si="83"/>
        <v>10.385624999999999</v>
      </c>
      <c r="M670" s="9">
        <f t="shared" si="84"/>
        <v>0</v>
      </c>
      <c r="N670" s="9">
        <v>10.236274</v>
      </c>
      <c r="O670" s="9">
        <v>11.517493</v>
      </c>
      <c r="P670" s="9">
        <f t="shared" si="85"/>
        <v>1.125164586254725</v>
      </c>
      <c r="Q670" s="4">
        <f>_xlfn.RANK.EQ(P670,$P$2:$P$1001,1)+COUNTIF($P$2:P670,P670)-1</f>
        <v>687</v>
      </c>
      <c r="R670" s="4" t="str">
        <f>IF(Q670&lt;=Summary!$B$20,"Front","Back")</f>
        <v>Back</v>
      </c>
      <c r="S670" s="9">
        <f t="shared" si="86"/>
        <v>0</v>
      </c>
      <c r="T670" s="9">
        <f t="shared" si="87"/>
        <v>11.517493</v>
      </c>
    </row>
    <row r="671" spans="1:20" x14ac:dyDescent="0.2">
      <c r="A671" s="4">
        <v>670</v>
      </c>
      <c r="B671" s="4" t="s">
        <v>24</v>
      </c>
      <c r="C671" s="9">
        <v>11.236833000000001</v>
      </c>
      <c r="D671" s="9">
        <v>9.1517680000000006</v>
      </c>
      <c r="E671" s="9">
        <f t="shared" si="80"/>
        <v>0.81444371381153391</v>
      </c>
      <c r="F671" s="4">
        <f>_xlfn.RANK.EQ(E671,$E$2:$E$1001,1)+COUNTIF($E$2:E671,E671)-1</f>
        <v>169</v>
      </c>
      <c r="G671" s="4" t="str">
        <f>IF(F671&lt;=Summary!$B$2,"Front","Back")</f>
        <v>Front</v>
      </c>
      <c r="H671" s="4">
        <v>71</v>
      </c>
      <c r="I671" s="4" t="str">
        <f>IF(H671&lt;=Summary!$B$2,"Front","Back")</f>
        <v>Front</v>
      </c>
      <c r="J671" s="9">
        <f t="shared" si="81"/>
        <v>11.236833000000001</v>
      </c>
      <c r="K671" s="9">
        <f t="shared" si="82"/>
        <v>0</v>
      </c>
      <c r="L671" s="9">
        <f t="shared" si="83"/>
        <v>11.236833000000001</v>
      </c>
      <c r="M671" s="9">
        <f t="shared" si="84"/>
        <v>0</v>
      </c>
      <c r="N671" s="9">
        <v>11.087482</v>
      </c>
      <c r="O671" s="9">
        <v>9.3011189999999999</v>
      </c>
      <c r="P671" s="9">
        <f t="shared" si="85"/>
        <v>0.83888469897854179</v>
      </c>
      <c r="Q671" s="4">
        <f>_xlfn.RANK.EQ(P671,$P$2:$P$1001,1)+COUNTIF($P$2:P671,P671)-1</f>
        <v>194</v>
      </c>
      <c r="R671" s="4" t="str">
        <f>IF(Q671&lt;=Summary!$B$20,"Front","Back")</f>
        <v>Front</v>
      </c>
      <c r="S671" s="9">
        <f t="shared" si="86"/>
        <v>11.087482</v>
      </c>
      <c r="T671" s="9">
        <f t="shared" si="87"/>
        <v>0</v>
      </c>
    </row>
    <row r="672" spans="1:20" x14ac:dyDescent="0.2">
      <c r="A672" s="4">
        <v>671</v>
      </c>
      <c r="B672" s="4" t="s">
        <v>24</v>
      </c>
      <c r="C672" s="9">
        <v>10.541758</v>
      </c>
      <c r="D672" s="9">
        <v>8.9057110000000002</v>
      </c>
      <c r="E672" s="9">
        <f t="shared" si="80"/>
        <v>0.84480321024254212</v>
      </c>
      <c r="F672" s="4">
        <f>_xlfn.RANK.EQ(E672,$E$2:$E$1001,1)+COUNTIF($E$2:E672,E672)-1</f>
        <v>214</v>
      </c>
      <c r="G672" s="4" t="str">
        <f>IF(F672&lt;=Summary!$B$2,"Front","Back")</f>
        <v>Front</v>
      </c>
      <c r="H672" s="4">
        <v>63</v>
      </c>
      <c r="I672" s="4" t="str">
        <f>IF(H672&lt;=Summary!$B$2,"Front","Back")</f>
        <v>Front</v>
      </c>
      <c r="J672" s="9">
        <f t="shared" si="81"/>
        <v>10.541758</v>
      </c>
      <c r="K672" s="9">
        <f t="shared" si="82"/>
        <v>0</v>
      </c>
      <c r="L672" s="9">
        <f t="shared" si="83"/>
        <v>10.541758</v>
      </c>
      <c r="M672" s="9">
        <f t="shared" si="84"/>
        <v>0</v>
      </c>
      <c r="N672" s="9">
        <v>10.392407</v>
      </c>
      <c r="O672" s="9">
        <v>9.0550619999999995</v>
      </c>
      <c r="P672" s="9">
        <f t="shared" si="85"/>
        <v>0.87131518232494154</v>
      </c>
      <c r="Q672" s="4">
        <f>_xlfn.RANK.EQ(P672,$P$2:$P$1001,1)+COUNTIF($P$2:P672,P672)-1</f>
        <v>252</v>
      </c>
      <c r="R672" s="4" t="str">
        <f>IF(Q672&lt;=Summary!$B$20,"Front","Back")</f>
        <v>Front</v>
      </c>
      <c r="S672" s="9">
        <f t="shared" si="86"/>
        <v>10.392407</v>
      </c>
      <c r="T672" s="9">
        <f t="shared" si="87"/>
        <v>0</v>
      </c>
    </row>
    <row r="673" spans="1:20" x14ac:dyDescent="0.2">
      <c r="A673" s="4">
        <v>672</v>
      </c>
      <c r="B673" s="4" t="s">
        <v>24</v>
      </c>
      <c r="C673" s="9">
        <v>10.576867</v>
      </c>
      <c r="D673" s="9">
        <v>9.5918189999999992</v>
      </c>
      <c r="E673" s="9">
        <f t="shared" si="80"/>
        <v>0.90686769532036271</v>
      </c>
      <c r="F673" s="4">
        <f>_xlfn.RANK.EQ(E673,$E$2:$E$1001,1)+COUNTIF($E$2:E673,E673)-1</f>
        <v>316</v>
      </c>
      <c r="G673" s="4" t="str">
        <f>IF(F673&lt;=Summary!$B$2,"Front","Back")</f>
        <v>Front</v>
      </c>
      <c r="H673" s="4">
        <v>588</v>
      </c>
      <c r="I673" s="4" t="str">
        <f>IF(H673&lt;=Summary!$B$2,"Front","Back")</f>
        <v>Back</v>
      </c>
      <c r="J673" s="9">
        <f t="shared" si="81"/>
        <v>10.576867</v>
      </c>
      <c r="K673" s="9">
        <f t="shared" si="82"/>
        <v>0</v>
      </c>
      <c r="L673" s="9">
        <f t="shared" si="83"/>
        <v>0</v>
      </c>
      <c r="M673" s="9">
        <f t="shared" si="84"/>
        <v>9.5918189999999992</v>
      </c>
      <c r="N673" s="9">
        <v>10.427516000000001</v>
      </c>
      <c r="O673" s="9">
        <v>9.7411700000000003</v>
      </c>
      <c r="P673" s="9">
        <f t="shared" si="85"/>
        <v>0.93417933858840396</v>
      </c>
      <c r="Q673" s="4">
        <f>_xlfn.RANK.EQ(P673,$P$2:$P$1001,1)+COUNTIF($P$2:P673,P673)-1</f>
        <v>365</v>
      </c>
      <c r="R673" s="4" t="str">
        <f>IF(Q673&lt;=Summary!$B$20,"Front","Back")</f>
        <v>Front</v>
      </c>
      <c r="S673" s="9">
        <f t="shared" si="86"/>
        <v>10.427516000000001</v>
      </c>
      <c r="T673" s="9">
        <f t="shared" si="87"/>
        <v>0</v>
      </c>
    </row>
    <row r="674" spans="1:20" x14ac:dyDescent="0.2">
      <c r="A674" s="4">
        <v>673</v>
      </c>
      <c r="B674" s="4" t="s">
        <v>24</v>
      </c>
      <c r="C674" s="9">
        <v>13.272523</v>
      </c>
      <c r="D674" s="9">
        <v>10.44669</v>
      </c>
      <c r="E674" s="9">
        <f t="shared" si="80"/>
        <v>0.78709149722324845</v>
      </c>
      <c r="F674" s="4">
        <f>_xlfn.RANK.EQ(E674,$E$2:$E$1001,1)+COUNTIF($E$2:E674,E674)-1</f>
        <v>136</v>
      </c>
      <c r="G674" s="4" t="str">
        <f>IF(F674&lt;=Summary!$B$2,"Front","Back")</f>
        <v>Front</v>
      </c>
      <c r="H674" s="4">
        <v>792</v>
      </c>
      <c r="I674" s="4" t="str">
        <f>IF(H674&lt;=Summary!$B$2,"Front","Back")</f>
        <v>Back</v>
      </c>
      <c r="J674" s="9">
        <f t="shared" si="81"/>
        <v>13.272523</v>
      </c>
      <c r="K674" s="9">
        <f t="shared" si="82"/>
        <v>0</v>
      </c>
      <c r="L674" s="9">
        <f t="shared" si="83"/>
        <v>0</v>
      </c>
      <c r="M674" s="9">
        <f t="shared" si="84"/>
        <v>10.44669</v>
      </c>
      <c r="N674" s="9">
        <v>13.123172</v>
      </c>
      <c r="O674" s="9">
        <v>10.596041</v>
      </c>
      <c r="P674" s="9">
        <f t="shared" si="85"/>
        <v>0.80742986527952232</v>
      </c>
      <c r="Q674" s="4">
        <f>_xlfn.RANK.EQ(P674,$P$2:$P$1001,1)+COUNTIF($P$2:P674,P674)-1</f>
        <v>149</v>
      </c>
      <c r="R674" s="4" t="str">
        <f>IF(Q674&lt;=Summary!$B$20,"Front","Back")</f>
        <v>Front</v>
      </c>
      <c r="S674" s="9">
        <f t="shared" si="86"/>
        <v>13.123172</v>
      </c>
      <c r="T674" s="9">
        <f t="shared" si="87"/>
        <v>0</v>
      </c>
    </row>
    <row r="675" spans="1:20" x14ac:dyDescent="0.2">
      <c r="A675" s="4">
        <v>674</v>
      </c>
      <c r="B675" s="4" t="s">
        <v>24</v>
      </c>
      <c r="C675" s="9">
        <v>8.0662129999999994</v>
      </c>
      <c r="D675" s="9">
        <v>11.753895</v>
      </c>
      <c r="E675" s="9">
        <f t="shared" si="80"/>
        <v>1.4571763726050875</v>
      </c>
      <c r="F675" s="4">
        <f>_xlfn.RANK.EQ(E675,$E$2:$E$1001,1)+COUNTIF($E$2:E675,E675)-1</f>
        <v>947</v>
      </c>
      <c r="G675" s="4" t="str">
        <f>IF(F675&lt;=Summary!$B$2,"Front","Back")</f>
        <v>Back</v>
      </c>
      <c r="H675" s="4">
        <v>285</v>
      </c>
      <c r="I675" s="4" t="str">
        <f>IF(H675&lt;=Summary!$B$2,"Front","Back")</f>
        <v>Front</v>
      </c>
      <c r="J675" s="9">
        <f t="shared" si="81"/>
        <v>0</v>
      </c>
      <c r="K675" s="9">
        <f t="shared" si="82"/>
        <v>11.753895</v>
      </c>
      <c r="L675" s="9">
        <f t="shared" si="83"/>
        <v>8.0662129999999994</v>
      </c>
      <c r="M675" s="9">
        <f t="shared" si="84"/>
        <v>0</v>
      </c>
      <c r="N675" s="9">
        <v>7.9168620000000001</v>
      </c>
      <c r="O675" s="9">
        <v>11.903245999999999</v>
      </c>
      <c r="P675" s="9">
        <f t="shared" si="85"/>
        <v>1.5035308181448659</v>
      </c>
      <c r="Q675" s="4">
        <f>_xlfn.RANK.EQ(P675,$P$2:$P$1001,1)+COUNTIF($P$2:P675,P675)-1</f>
        <v>961</v>
      </c>
      <c r="R675" s="4" t="str">
        <f>IF(Q675&lt;=Summary!$B$20,"Front","Back")</f>
        <v>Back</v>
      </c>
      <c r="S675" s="9">
        <f t="shared" si="86"/>
        <v>0</v>
      </c>
      <c r="T675" s="9">
        <f t="shared" si="87"/>
        <v>11.903245999999999</v>
      </c>
    </row>
    <row r="676" spans="1:20" x14ac:dyDescent="0.2">
      <c r="A676" s="4">
        <v>675</v>
      </c>
      <c r="B676" s="4" t="s">
        <v>24</v>
      </c>
      <c r="C676" s="9">
        <v>7.2966829999999998</v>
      </c>
      <c r="D676" s="9">
        <v>8.0237210000000001</v>
      </c>
      <c r="E676" s="9">
        <f t="shared" si="80"/>
        <v>1.0996395211358367</v>
      </c>
      <c r="F676" s="4">
        <f>_xlfn.RANK.EQ(E676,$E$2:$E$1001,1)+COUNTIF($E$2:E676,E676)-1</f>
        <v>646</v>
      </c>
      <c r="G676" s="4" t="str">
        <f>IF(F676&lt;=Summary!$B$2,"Front","Back")</f>
        <v>Back</v>
      </c>
      <c r="H676" s="4">
        <v>18</v>
      </c>
      <c r="I676" s="4" t="str">
        <f>IF(H676&lt;=Summary!$B$2,"Front","Back")</f>
        <v>Front</v>
      </c>
      <c r="J676" s="9">
        <f t="shared" si="81"/>
        <v>0</v>
      </c>
      <c r="K676" s="9">
        <f t="shared" si="82"/>
        <v>8.0237210000000001</v>
      </c>
      <c r="L676" s="9">
        <f t="shared" si="83"/>
        <v>7.2966829999999998</v>
      </c>
      <c r="M676" s="9">
        <f t="shared" si="84"/>
        <v>0</v>
      </c>
      <c r="N676" s="9">
        <v>7.1473319999999996</v>
      </c>
      <c r="O676" s="9">
        <v>8.1730719999999994</v>
      </c>
      <c r="P676" s="9">
        <f t="shared" si="85"/>
        <v>1.1435136915425224</v>
      </c>
      <c r="Q676" s="4">
        <f>_xlfn.RANK.EQ(P676,$P$2:$P$1001,1)+COUNTIF($P$2:P676,P676)-1</f>
        <v>709</v>
      </c>
      <c r="R676" s="4" t="str">
        <f>IF(Q676&lt;=Summary!$B$20,"Front","Back")</f>
        <v>Back</v>
      </c>
      <c r="S676" s="9">
        <f t="shared" si="86"/>
        <v>0</v>
      </c>
      <c r="T676" s="9">
        <f t="shared" si="87"/>
        <v>8.1730719999999994</v>
      </c>
    </row>
    <row r="677" spans="1:20" x14ac:dyDescent="0.2">
      <c r="A677" s="4">
        <v>676</v>
      </c>
      <c r="B677" s="4" t="s">
        <v>24</v>
      </c>
      <c r="C677" s="9">
        <v>10.398279</v>
      </c>
      <c r="D677" s="9">
        <v>12.545237</v>
      </c>
      <c r="E677" s="9">
        <f t="shared" si="80"/>
        <v>1.2064724364483776</v>
      </c>
      <c r="F677" s="4">
        <f>_xlfn.RANK.EQ(E677,$E$2:$E$1001,1)+COUNTIF($E$2:E677,E677)-1</f>
        <v>803</v>
      </c>
      <c r="G677" s="4" t="str">
        <f>IF(F677&lt;=Summary!$B$2,"Front","Back")</f>
        <v>Back</v>
      </c>
      <c r="H677" s="4">
        <v>608</v>
      </c>
      <c r="I677" s="4" t="str">
        <f>IF(H677&lt;=Summary!$B$2,"Front","Back")</f>
        <v>Back</v>
      </c>
      <c r="J677" s="9">
        <f t="shared" si="81"/>
        <v>0</v>
      </c>
      <c r="K677" s="9">
        <f t="shared" si="82"/>
        <v>12.545237</v>
      </c>
      <c r="L677" s="9">
        <f t="shared" si="83"/>
        <v>0</v>
      </c>
      <c r="M677" s="9">
        <f t="shared" si="84"/>
        <v>12.545237</v>
      </c>
      <c r="N677" s="9">
        <v>10.248927999999999</v>
      </c>
      <c r="O677" s="9">
        <v>12.694588</v>
      </c>
      <c r="P677" s="9">
        <f t="shared" si="85"/>
        <v>1.2386259323901974</v>
      </c>
      <c r="Q677" s="4">
        <f>_xlfn.RANK.EQ(P677,$P$2:$P$1001,1)+COUNTIF($P$2:P677,P677)-1</f>
        <v>841</v>
      </c>
      <c r="R677" s="4" t="str">
        <f>IF(Q677&lt;=Summary!$B$20,"Front","Back")</f>
        <v>Back</v>
      </c>
      <c r="S677" s="9">
        <f t="shared" si="86"/>
        <v>0</v>
      </c>
      <c r="T677" s="9">
        <f t="shared" si="87"/>
        <v>12.694588</v>
      </c>
    </row>
    <row r="678" spans="1:20" x14ac:dyDescent="0.2">
      <c r="A678" s="4">
        <v>677</v>
      </c>
      <c r="B678" s="4" t="s">
        <v>24</v>
      </c>
      <c r="C678" s="9">
        <v>11.586061000000001</v>
      </c>
      <c r="D678" s="9">
        <v>7.5136390000000004</v>
      </c>
      <c r="E678" s="9">
        <f t="shared" si="80"/>
        <v>0.64850677033376569</v>
      </c>
      <c r="F678" s="4">
        <f>_xlfn.RANK.EQ(E678,$E$2:$E$1001,1)+COUNTIF($E$2:E678,E678)-1</f>
        <v>35</v>
      </c>
      <c r="G678" s="4" t="str">
        <f>IF(F678&lt;=Summary!$B$2,"Front","Back")</f>
        <v>Front</v>
      </c>
      <c r="H678" s="4">
        <v>998</v>
      </c>
      <c r="I678" s="4" t="str">
        <f>IF(H678&lt;=Summary!$B$2,"Front","Back")</f>
        <v>Back</v>
      </c>
      <c r="J678" s="9">
        <f t="shared" si="81"/>
        <v>11.586061000000001</v>
      </c>
      <c r="K678" s="9">
        <f t="shared" si="82"/>
        <v>0</v>
      </c>
      <c r="L678" s="9">
        <f t="shared" si="83"/>
        <v>0</v>
      </c>
      <c r="M678" s="9">
        <f t="shared" si="84"/>
        <v>7.5136390000000004</v>
      </c>
      <c r="N678" s="9">
        <v>11.43671</v>
      </c>
      <c r="O678" s="9">
        <v>7.6629899999999997</v>
      </c>
      <c r="P678" s="9">
        <f t="shared" si="85"/>
        <v>0.6700344766982812</v>
      </c>
      <c r="Q678" s="4">
        <f>_xlfn.RANK.EQ(P678,$P$2:$P$1001,1)+COUNTIF($P$2:P678,P678)-1</f>
        <v>41</v>
      </c>
      <c r="R678" s="4" t="str">
        <f>IF(Q678&lt;=Summary!$B$20,"Front","Back")</f>
        <v>Front</v>
      </c>
      <c r="S678" s="9">
        <f t="shared" si="86"/>
        <v>11.43671</v>
      </c>
      <c r="T678" s="9">
        <f t="shared" si="87"/>
        <v>0</v>
      </c>
    </row>
    <row r="679" spans="1:20" x14ac:dyDescent="0.2">
      <c r="A679" s="4">
        <v>678</v>
      </c>
      <c r="B679" s="4" t="s">
        <v>24</v>
      </c>
      <c r="C679" s="9">
        <v>8.6546850000000006</v>
      </c>
      <c r="D679" s="9">
        <v>10.258777</v>
      </c>
      <c r="E679" s="9">
        <f t="shared" si="80"/>
        <v>1.1853437762321795</v>
      </c>
      <c r="F679" s="4">
        <f>_xlfn.RANK.EQ(E679,$E$2:$E$1001,1)+COUNTIF($E$2:E679,E679)-1</f>
        <v>772</v>
      </c>
      <c r="G679" s="4" t="str">
        <f>IF(F679&lt;=Summary!$B$2,"Front","Back")</f>
        <v>Back</v>
      </c>
      <c r="H679" s="4">
        <v>664</v>
      </c>
      <c r="I679" s="4" t="str">
        <f>IF(H679&lt;=Summary!$B$2,"Front","Back")</f>
        <v>Back</v>
      </c>
      <c r="J679" s="9">
        <f t="shared" si="81"/>
        <v>0</v>
      </c>
      <c r="K679" s="9">
        <f t="shared" si="82"/>
        <v>10.258777</v>
      </c>
      <c r="L679" s="9">
        <f t="shared" si="83"/>
        <v>0</v>
      </c>
      <c r="M679" s="9">
        <f t="shared" si="84"/>
        <v>10.258777</v>
      </c>
      <c r="N679" s="9">
        <v>8.5053339999999995</v>
      </c>
      <c r="O679" s="9">
        <v>10.408128</v>
      </c>
      <c r="P679" s="9">
        <f t="shared" si="85"/>
        <v>1.2237177281926848</v>
      </c>
      <c r="Q679" s="4">
        <f>_xlfn.RANK.EQ(P679,$P$2:$P$1001,1)+COUNTIF($P$2:P679,P679)-1</f>
        <v>817</v>
      </c>
      <c r="R679" s="4" t="str">
        <f>IF(Q679&lt;=Summary!$B$20,"Front","Back")</f>
        <v>Back</v>
      </c>
      <c r="S679" s="9">
        <f t="shared" si="86"/>
        <v>0</v>
      </c>
      <c r="T679" s="9">
        <f t="shared" si="87"/>
        <v>10.408128</v>
      </c>
    </row>
    <row r="680" spans="1:20" x14ac:dyDescent="0.2">
      <c r="A680" s="4">
        <v>679</v>
      </c>
      <c r="B680" s="4" t="s">
        <v>24</v>
      </c>
      <c r="C680" s="9">
        <v>9.3143010000000004</v>
      </c>
      <c r="D680" s="9">
        <v>9.8907249999999998</v>
      </c>
      <c r="E680" s="9">
        <f t="shared" si="80"/>
        <v>1.0618859107087046</v>
      </c>
      <c r="F680" s="4">
        <f>_xlfn.RANK.EQ(E680,$E$2:$E$1001,1)+COUNTIF($E$2:E680,E680)-1</f>
        <v>599</v>
      </c>
      <c r="G680" s="4" t="str">
        <f>IF(F680&lt;=Summary!$B$2,"Front","Back")</f>
        <v>Back</v>
      </c>
      <c r="H680" s="4">
        <v>543</v>
      </c>
      <c r="I680" s="4" t="str">
        <f>IF(H680&lt;=Summary!$B$2,"Front","Back")</f>
        <v>Back</v>
      </c>
      <c r="J680" s="9">
        <f t="shared" si="81"/>
        <v>0</v>
      </c>
      <c r="K680" s="9">
        <f t="shared" si="82"/>
        <v>9.8907249999999998</v>
      </c>
      <c r="L680" s="9">
        <f t="shared" si="83"/>
        <v>0</v>
      </c>
      <c r="M680" s="9">
        <f t="shared" si="84"/>
        <v>9.8907249999999998</v>
      </c>
      <c r="N680" s="9">
        <v>9.1649499999999993</v>
      </c>
      <c r="O680" s="9">
        <v>10.040075999999999</v>
      </c>
      <c r="P680" s="9">
        <f t="shared" si="85"/>
        <v>1.0954861728651002</v>
      </c>
      <c r="Q680" s="4">
        <f>_xlfn.RANK.EQ(P680,$P$2:$P$1001,1)+COUNTIF($P$2:P680,P680)-1</f>
        <v>657</v>
      </c>
      <c r="R680" s="4" t="str">
        <f>IF(Q680&lt;=Summary!$B$20,"Front","Back")</f>
        <v>Back</v>
      </c>
      <c r="S680" s="9">
        <f t="shared" si="86"/>
        <v>0</v>
      </c>
      <c r="T680" s="9">
        <f t="shared" si="87"/>
        <v>10.040075999999999</v>
      </c>
    </row>
    <row r="681" spans="1:20" x14ac:dyDescent="0.2">
      <c r="A681" s="4">
        <v>680</v>
      </c>
      <c r="B681" s="4" t="s">
        <v>24</v>
      </c>
      <c r="C681" s="9">
        <v>8.9466560000000008</v>
      </c>
      <c r="D681" s="9">
        <v>11.113448</v>
      </c>
      <c r="E681" s="9">
        <f t="shared" si="80"/>
        <v>1.2421901546231351</v>
      </c>
      <c r="F681" s="4">
        <f>_xlfn.RANK.EQ(E681,$E$2:$E$1001,1)+COUNTIF($E$2:E681,E681)-1</f>
        <v>836</v>
      </c>
      <c r="G681" s="4" t="str">
        <f>IF(F681&lt;=Summary!$B$2,"Front","Back")</f>
        <v>Back</v>
      </c>
      <c r="H681" s="4">
        <v>60</v>
      </c>
      <c r="I681" s="4" t="str">
        <f>IF(H681&lt;=Summary!$B$2,"Front","Back")</f>
        <v>Front</v>
      </c>
      <c r="J681" s="9">
        <f t="shared" si="81"/>
        <v>0</v>
      </c>
      <c r="K681" s="9">
        <f t="shared" si="82"/>
        <v>11.113448</v>
      </c>
      <c r="L681" s="9">
        <f t="shared" si="83"/>
        <v>8.9466560000000008</v>
      </c>
      <c r="M681" s="9">
        <f t="shared" si="84"/>
        <v>0</v>
      </c>
      <c r="N681" s="9">
        <v>8.7973049999999997</v>
      </c>
      <c r="O681" s="9">
        <v>11.262798999999999</v>
      </c>
      <c r="P681" s="9">
        <f t="shared" si="85"/>
        <v>1.2802556010050805</v>
      </c>
      <c r="Q681" s="4">
        <f>_xlfn.RANK.EQ(P681,$P$2:$P$1001,1)+COUNTIF($P$2:P681,P681)-1</f>
        <v>873</v>
      </c>
      <c r="R681" s="4" t="str">
        <f>IF(Q681&lt;=Summary!$B$20,"Front","Back")</f>
        <v>Back</v>
      </c>
      <c r="S681" s="9">
        <f t="shared" si="86"/>
        <v>0</v>
      </c>
      <c r="T681" s="9">
        <f t="shared" si="87"/>
        <v>11.262798999999999</v>
      </c>
    </row>
    <row r="682" spans="1:20" x14ac:dyDescent="0.2">
      <c r="A682" s="4">
        <v>681</v>
      </c>
      <c r="B682" s="4" t="s">
        <v>24</v>
      </c>
      <c r="C682" s="9">
        <v>10.578113999999999</v>
      </c>
      <c r="D682" s="9">
        <v>9.7707119999999996</v>
      </c>
      <c r="E682" s="9">
        <f t="shared" si="80"/>
        <v>0.92367240511871962</v>
      </c>
      <c r="F682" s="4">
        <f>_xlfn.RANK.EQ(E682,$E$2:$E$1001,1)+COUNTIF($E$2:E682,E682)-1</f>
        <v>352</v>
      </c>
      <c r="G682" s="4" t="str">
        <f>IF(F682&lt;=Summary!$B$2,"Front","Back")</f>
        <v>Front</v>
      </c>
      <c r="H682" s="4">
        <v>2</v>
      </c>
      <c r="I682" s="4" t="str">
        <f>IF(H682&lt;=Summary!$B$2,"Front","Back")</f>
        <v>Front</v>
      </c>
      <c r="J682" s="9">
        <f t="shared" si="81"/>
        <v>10.578113999999999</v>
      </c>
      <c r="K682" s="9">
        <f t="shared" si="82"/>
        <v>0</v>
      </c>
      <c r="L682" s="9">
        <f t="shared" si="83"/>
        <v>10.578113999999999</v>
      </c>
      <c r="M682" s="9">
        <f t="shared" si="84"/>
        <v>0</v>
      </c>
      <c r="N682" s="9">
        <v>10.428763</v>
      </c>
      <c r="O682" s="9">
        <v>9.9200630000000007</v>
      </c>
      <c r="P682" s="9">
        <f t="shared" si="85"/>
        <v>0.95122144400059727</v>
      </c>
      <c r="Q682" s="4">
        <f>_xlfn.RANK.EQ(P682,$P$2:$P$1001,1)+COUNTIF($P$2:P682,P682)-1</f>
        <v>398</v>
      </c>
      <c r="R682" s="4" t="str">
        <f>IF(Q682&lt;=Summary!$B$20,"Front","Back")</f>
        <v>Front</v>
      </c>
      <c r="S682" s="9">
        <f t="shared" si="86"/>
        <v>10.428763</v>
      </c>
      <c r="T682" s="9">
        <f t="shared" si="87"/>
        <v>0</v>
      </c>
    </row>
    <row r="683" spans="1:20" x14ac:dyDescent="0.2">
      <c r="A683" s="4">
        <v>682</v>
      </c>
      <c r="B683" s="4" t="s">
        <v>24</v>
      </c>
      <c r="C683" s="9">
        <v>8.0999540000000003</v>
      </c>
      <c r="D683" s="9">
        <v>7.6589590000000003</v>
      </c>
      <c r="E683" s="9">
        <f t="shared" si="80"/>
        <v>0.94555586365058364</v>
      </c>
      <c r="F683" s="4">
        <f>_xlfn.RANK.EQ(E683,$E$2:$E$1001,1)+COUNTIF($E$2:E683,E683)-1</f>
        <v>391</v>
      </c>
      <c r="G683" s="4" t="str">
        <f>IF(F683&lt;=Summary!$B$2,"Front","Back")</f>
        <v>Front</v>
      </c>
      <c r="H683" s="4">
        <v>358</v>
      </c>
      <c r="I683" s="4" t="str">
        <f>IF(H683&lt;=Summary!$B$2,"Front","Back")</f>
        <v>Front</v>
      </c>
      <c r="J683" s="9">
        <f t="shared" si="81"/>
        <v>8.0999540000000003</v>
      </c>
      <c r="K683" s="9">
        <f t="shared" si="82"/>
        <v>0</v>
      </c>
      <c r="L683" s="9">
        <f t="shared" si="83"/>
        <v>8.0999540000000003</v>
      </c>
      <c r="M683" s="9">
        <f t="shared" si="84"/>
        <v>0</v>
      </c>
      <c r="N683" s="9">
        <v>7.9506030000000001</v>
      </c>
      <c r="O683" s="9">
        <v>7.8083099999999996</v>
      </c>
      <c r="P683" s="9">
        <f t="shared" si="85"/>
        <v>0.98210286691462267</v>
      </c>
      <c r="Q683" s="4">
        <f>_xlfn.RANK.EQ(P683,$P$2:$P$1001,1)+COUNTIF($P$2:P683,P683)-1</f>
        <v>452</v>
      </c>
      <c r="R683" s="4" t="str">
        <f>IF(Q683&lt;=Summary!$B$20,"Front","Back")</f>
        <v>Front</v>
      </c>
      <c r="S683" s="9">
        <f t="shared" si="86"/>
        <v>7.9506030000000001</v>
      </c>
      <c r="T683" s="9">
        <f t="shared" si="87"/>
        <v>0</v>
      </c>
    </row>
    <row r="684" spans="1:20" x14ac:dyDescent="0.2">
      <c r="A684" s="4">
        <v>683</v>
      </c>
      <c r="B684" s="4" t="s">
        <v>24</v>
      </c>
      <c r="C684" s="9">
        <v>10.01362</v>
      </c>
      <c r="D684" s="9">
        <v>11.544298</v>
      </c>
      <c r="E684" s="9">
        <f t="shared" si="80"/>
        <v>1.1528596052176936</v>
      </c>
      <c r="F684" s="4">
        <f>_xlfn.RANK.EQ(E684,$E$2:$E$1001,1)+COUNTIF($E$2:E684,E684)-1</f>
        <v>725</v>
      </c>
      <c r="G684" s="4" t="str">
        <f>IF(F684&lt;=Summary!$B$2,"Front","Back")</f>
        <v>Back</v>
      </c>
      <c r="H684" s="4">
        <v>33</v>
      </c>
      <c r="I684" s="4" t="str">
        <f>IF(H684&lt;=Summary!$B$2,"Front","Back")</f>
        <v>Front</v>
      </c>
      <c r="J684" s="9">
        <f t="shared" si="81"/>
        <v>0</v>
      </c>
      <c r="K684" s="9">
        <f t="shared" si="82"/>
        <v>11.544298</v>
      </c>
      <c r="L684" s="9">
        <f t="shared" si="83"/>
        <v>10.01362</v>
      </c>
      <c r="M684" s="9">
        <f t="shared" si="84"/>
        <v>0</v>
      </c>
      <c r="N684" s="9">
        <v>9.8642690000000002</v>
      </c>
      <c r="O684" s="9">
        <v>11.693649000000001</v>
      </c>
      <c r="P684" s="9">
        <f t="shared" si="85"/>
        <v>1.1854552020022975</v>
      </c>
      <c r="Q684" s="4">
        <f>_xlfn.RANK.EQ(P684,$P$2:$P$1001,1)+COUNTIF($P$2:P684,P684)-1</f>
        <v>764</v>
      </c>
      <c r="R684" s="4" t="str">
        <f>IF(Q684&lt;=Summary!$B$20,"Front","Back")</f>
        <v>Back</v>
      </c>
      <c r="S684" s="9">
        <f t="shared" si="86"/>
        <v>0</v>
      </c>
      <c r="T684" s="9">
        <f t="shared" si="87"/>
        <v>11.693649000000001</v>
      </c>
    </row>
    <row r="685" spans="1:20" x14ac:dyDescent="0.2">
      <c r="A685" s="4">
        <v>684</v>
      </c>
      <c r="B685" s="4" t="s">
        <v>24</v>
      </c>
      <c r="C685" s="9">
        <v>9.0936500000000002</v>
      </c>
      <c r="D685" s="9">
        <v>11.084773999999999</v>
      </c>
      <c r="E685" s="9">
        <f t="shared" si="80"/>
        <v>1.2189576242762805</v>
      </c>
      <c r="F685" s="4">
        <f>_xlfn.RANK.EQ(E685,$E$2:$E$1001,1)+COUNTIF($E$2:E685,E685)-1</f>
        <v>809</v>
      </c>
      <c r="G685" s="4" t="str">
        <f>IF(F685&lt;=Summary!$B$2,"Front","Back")</f>
        <v>Back</v>
      </c>
      <c r="H685" s="4">
        <v>180</v>
      </c>
      <c r="I685" s="4" t="str">
        <f>IF(H685&lt;=Summary!$B$2,"Front","Back")</f>
        <v>Front</v>
      </c>
      <c r="J685" s="9">
        <f t="shared" si="81"/>
        <v>0</v>
      </c>
      <c r="K685" s="9">
        <f t="shared" si="82"/>
        <v>11.084773999999999</v>
      </c>
      <c r="L685" s="9">
        <f t="shared" si="83"/>
        <v>9.0936500000000002</v>
      </c>
      <c r="M685" s="9">
        <f t="shared" si="84"/>
        <v>0</v>
      </c>
      <c r="N685" s="9">
        <v>8.9442990000000009</v>
      </c>
      <c r="O685" s="9">
        <v>11.234125000000001</v>
      </c>
      <c r="P685" s="9">
        <f t="shared" si="85"/>
        <v>1.2560095542423169</v>
      </c>
      <c r="Q685" s="4">
        <f>_xlfn.RANK.EQ(P685,$P$2:$P$1001,1)+COUNTIF($P$2:P685,P685)-1</f>
        <v>852</v>
      </c>
      <c r="R685" s="4" t="str">
        <f>IF(Q685&lt;=Summary!$B$20,"Front","Back")</f>
        <v>Back</v>
      </c>
      <c r="S685" s="9">
        <f t="shared" si="86"/>
        <v>0</v>
      </c>
      <c r="T685" s="9">
        <f t="shared" si="87"/>
        <v>11.234125000000001</v>
      </c>
    </row>
    <row r="686" spans="1:20" x14ac:dyDescent="0.2">
      <c r="A686" s="4">
        <v>685</v>
      </c>
      <c r="B686" s="4" t="s">
        <v>24</v>
      </c>
      <c r="C686" s="9">
        <v>11.435328</v>
      </c>
      <c r="D686" s="9">
        <v>10.009428</v>
      </c>
      <c r="E686" s="9">
        <f t="shared" si="80"/>
        <v>0.87530746822478545</v>
      </c>
      <c r="F686" s="4">
        <f>_xlfn.RANK.EQ(E686,$E$2:$E$1001,1)+COUNTIF($E$2:E686,E686)-1</f>
        <v>262</v>
      </c>
      <c r="G686" s="4" t="str">
        <f>IF(F686&lt;=Summary!$B$2,"Front","Back")</f>
        <v>Front</v>
      </c>
      <c r="H686" s="4">
        <v>989</v>
      </c>
      <c r="I686" s="4" t="str">
        <f>IF(H686&lt;=Summary!$B$2,"Front","Back")</f>
        <v>Back</v>
      </c>
      <c r="J686" s="9">
        <f t="shared" si="81"/>
        <v>11.435328</v>
      </c>
      <c r="K686" s="9">
        <f t="shared" si="82"/>
        <v>0</v>
      </c>
      <c r="L686" s="9">
        <f t="shared" si="83"/>
        <v>0</v>
      </c>
      <c r="M686" s="9">
        <f t="shared" si="84"/>
        <v>10.009428</v>
      </c>
      <c r="N686" s="9">
        <v>11.285977000000001</v>
      </c>
      <c r="O686" s="9">
        <v>10.158778999999999</v>
      </c>
      <c r="P686" s="9">
        <f t="shared" si="85"/>
        <v>0.90012402116360846</v>
      </c>
      <c r="Q686" s="4">
        <f>_xlfn.RANK.EQ(P686,$P$2:$P$1001,1)+COUNTIF($P$2:P686,P686)-1</f>
        <v>303</v>
      </c>
      <c r="R686" s="4" t="str">
        <f>IF(Q686&lt;=Summary!$B$20,"Front","Back")</f>
        <v>Front</v>
      </c>
      <c r="S686" s="9">
        <f t="shared" si="86"/>
        <v>11.285977000000001</v>
      </c>
      <c r="T686" s="9">
        <f t="shared" si="87"/>
        <v>0</v>
      </c>
    </row>
    <row r="687" spans="1:20" x14ac:dyDescent="0.2">
      <c r="A687" s="4">
        <v>686</v>
      </c>
      <c r="B687" s="4" t="s">
        <v>24</v>
      </c>
      <c r="C687" s="9">
        <v>8.4827089999999998</v>
      </c>
      <c r="D687" s="9">
        <v>11.20365</v>
      </c>
      <c r="E687" s="9">
        <f t="shared" si="80"/>
        <v>1.3207632137327827</v>
      </c>
      <c r="F687" s="4">
        <f>_xlfn.RANK.EQ(E687,$E$2:$E$1001,1)+COUNTIF($E$2:E687,E687)-1</f>
        <v>893</v>
      </c>
      <c r="G687" s="4" t="str">
        <f>IF(F687&lt;=Summary!$B$2,"Front","Back")</f>
        <v>Back</v>
      </c>
      <c r="H687" s="4">
        <v>307</v>
      </c>
      <c r="I687" s="4" t="str">
        <f>IF(H687&lt;=Summary!$B$2,"Front","Back")</f>
        <v>Front</v>
      </c>
      <c r="J687" s="9">
        <f t="shared" si="81"/>
        <v>0</v>
      </c>
      <c r="K687" s="9">
        <f t="shared" si="82"/>
        <v>11.20365</v>
      </c>
      <c r="L687" s="9">
        <f t="shared" si="83"/>
        <v>8.4827089999999998</v>
      </c>
      <c r="M687" s="9">
        <f t="shared" si="84"/>
        <v>0</v>
      </c>
      <c r="N687" s="9">
        <v>8.3333580000000005</v>
      </c>
      <c r="O687" s="9">
        <v>11.353001000000001</v>
      </c>
      <c r="P687" s="9">
        <f t="shared" si="85"/>
        <v>1.3623560874259812</v>
      </c>
      <c r="Q687" s="4">
        <f>_xlfn.RANK.EQ(P687,$P$2:$P$1001,1)+COUNTIF($P$2:P687,P687)-1</f>
        <v>929</v>
      </c>
      <c r="R687" s="4" t="str">
        <f>IF(Q687&lt;=Summary!$B$20,"Front","Back")</f>
        <v>Back</v>
      </c>
      <c r="S687" s="9">
        <f t="shared" si="86"/>
        <v>0</v>
      </c>
      <c r="T687" s="9">
        <f t="shared" si="87"/>
        <v>11.353001000000001</v>
      </c>
    </row>
    <row r="688" spans="1:20" x14ac:dyDescent="0.2">
      <c r="A688" s="4">
        <v>687</v>
      </c>
      <c r="B688" s="4" t="s">
        <v>24</v>
      </c>
      <c r="C688" s="9">
        <v>8.3201269999999994</v>
      </c>
      <c r="D688" s="9">
        <v>10.126518000000001</v>
      </c>
      <c r="E688" s="9">
        <f t="shared" si="80"/>
        <v>1.2171109888106277</v>
      </c>
      <c r="F688" s="4">
        <f>_xlfn.RANK.EQ(E688,$E$2:$E$1001,1)+COUNTIF($E$2:E688,E688)-1</f>
        <v>807</v>
      </c>
      <c r="G688" s="4" t="str">
        <f>IF(F688&lt;=Summary!$B$2,"Front","Back")</f>
        <v>Back</v>
      </c>
      <c r="H688" s="4">
        <v>267</v>
      </c>
      <c r="I688" s="4" t="str">
        <f>IF(H688&lt;=Summary!$B$2,"Front","Back")</f>
        <v>Front</v>
      </c>
      <c r="J688" s="9">
        <f t="shared" si="81"/>
        <v>0</v>
      </c>
      <c r="K688" s="9">
        <f t="shared" si="82"/>
        <v>10.126518000000001</v>
      </c>
      <c r="L688" s="9">
        <f t="shared" si="83"/>
        <v>8.3201269999999994</v>
      </c>
      <c r="M688" s="9">
        <f t="shared" si="84"/>
        <v>0</v>
      </c>
      <c r="N688" s="9">
        <v>8.170776</v>
      </c>
      <c r="O688" s="9">
        <v>10.275869</v>
      </c>
      <c r="P688" s="9">
        <f t="shared" si="85"/>
        <v>1.2576368511387412</v>
      </c>
      <c r="Q688" s="4">
        <f>_xlfn.RANK.EQ(P688,$P$2:$P$1001,1)+COUNTIF($P$2:P688,P688)-1</f>
        <v>853</v>
      </c>
      <c r="R688" s="4" t="str">
        <f>IF(Q688&lt;=Summary!$B$20,"Front","Back")</f>
        <v>Back</v>
      </c>
      <c r="S688" s="9">
        <f t="shared" si="86"/>
        <v>0</v>
      </c>
      <c r="T688" s="9">
        <f t="shared" si="87"/>
        <v>10.275869</v>
      </c>
    </row>
    <row r="689" spans="1:20" x14ac:dyDescent="0.2">
      <c r="A689" s="4">
        <v>688</v>
      </c>
      <c r="B689" s="4" t="s">
        <v>24</v>
      </c>
      <c r="C689" s="9">
        <v>11.033989999999999</v>
      </c>
      <c r="D689" s="9">
        <v>9.7452810000000003</v>
      </c>
      <c r="E689" s="9">
        <f t="shared" si="80"/>
        <v>0.88320553127200596</v>
      </c>
      <c r="F689" s="4">
        <f>_xlfn.RANK.EQ(E689,$E$2:$E$1001,1)+COUNTIF($E$2:E689,E689)-1</f>
        <v>277</v>
      </c>
      <c r="G689" s="4" t="str">
        <f>IF(F689&lt;=Summary!$B$2,"Front","Back")</f>
        <v>Front</v>
      </c>
      <c r="H689" s="4">
        <v>638</v>
      </c>
      <c r="I689" s="4" t="str">
        <f>IF(H689&lt;=Summary!$B$2,"Front","Back")</f>
        <v>Back</v>
      </c>
      <c r="J689" s="9">
        <f t="shared" si="81"/>
        <v>11.033989999999999</v>
      </c>
      <c r="K689" s="9">
        <f t="shared" si="82"/>
        <v>0</v>
      </c>
      <c r="L689" s="9">
        <f t="shared" si="83"/>
        <v>0</v>
      </c>
      <c r="M689" s="9">
        <f t="shared" si="84"/>
        <v>9.7452810000000003</v>
      </c>
      <c r="N689" s="9">
        <v>10.884639</v>
      </c>
      <c r="O689" s="9">
        <v>9.8946319999999996</v>
      </c>
      <c r="P689" s="9">
        <f t="shared" si="85"/>
        <v>0.90904549062215101</v>
      </c>
      <c r="Q689" s="4">
        <f>_xlfn.RANK.EQ(P689,$P$2:$P$1001,1)+COUNTIF($P$2:P689,P689)-1</f>
        <v>322</v>
      </c>
      <c r="R689" s="4" t="str">
        <f>IF(Q689&lt;=Summary!$B$20,"Front","Back")</f>
        <v>Front</v>
      </c>
      <c r="S689" s="9">
        <f t="shared" si="86"/>
        <v>10.884639</v>
      </c>
      <c r="T689" s="9">
        <f t="shared" si="87"/>
        <v>0</v>
      </c>
    </row>
    <row r="690" spans="1:20" x14ac:dyDescent="0.2">
      <c r="A690" s="4">
        <v>689</v>
      </c>
      <c r="B690" s="4" t="s">
        <v>24</v>
      </c>
      <c r="C690" s="9">
        <v>9.9217560000000002</v>
      </c>
      <c r="D690" s="9">
        <v>9.7425429999999995</v>
      </c>
      <c r="E690" s="9">
        <f t="shared" si="80"/>
        <v>0.98193737076380427</v>
      </c>
      <c r="F690" s="4">
        <f>_xlfn.RANK.EQ(E690,$E$2:$E$1001,1)+COUNTIF($E$2:E690,E690)-1</f>
        <v>469</v>
      </c>
      <c r="G690" s="4" t="str">
        <f>IF(F690&lt;=Summary!$B$2,"Front","Back")</f>
        <v>Front</v>
      </c>
      <c r="H690" s="4">
        <v>87</v>
      </c>
      <c r="I690" s="4" t="str">
        <f>IF(H690&lt;=Summary!$B$2,"Front","Back")</f>
        <v>Front</v>
      </c>
      <c r="J690" s="9">
        <f t="shared" si="81"/>
        <v>9.9217560000000002</v>
      </c>
      <c r="K690" s="9">
        <f t="shared" si="82"/>
        <v>0</v>
      </c>
      <c r="L690" s="9">
        <f t="shared" si="83"/>
        <v>9.9217560000000002</v>
      </c>
      <c r="M690" s="9">
        <f t="shared" si="84"/>
        <v>0</v>
      </c>
      <c r="N690" s="9">
        <v>9.7724049999999991</v>
      </c>
      <c r="O690" s="9">
        <v>9.8918940000000006</v>
      </c>
      <c r="P690" s="9">
        <f t="shared" si="85"/>
        <v>1.0122271846080879</v>
      </c>
      <c r="Q690" s="4">
        <f>_xlfn.RANK.EQ(P690,$P$2:$P$1001,1)+COUNTIF($P$2:P690,P690)-1</f>
        <v>518</v>
      </c>
      <c r="R690" s="4" t="str">
        <f>IF(Q690&lt;=Summary!$B$20,"Front","Back")</f>
        <v>Back</v>
      </c>
      <c r="S690" s="9">
        <f t="shared" si="86"/>
        <v>0</v>
      </c>
      <c r="T690" s="9">
        <f t="shared" si="87"/>
        <v>9.8918940000000006</v>
      </c>
    </row>
    <row r="691" spans="1:20" x14ac:dyDescent="0.2">
      <c r="A691" s="4">
        <v>690</v>
      </c>
      <c r="B691" s="4" t="s">
        <v>24</v>
      </c>
      <c r="C691" s="9">
        <v>8.86172</v>
      </c>
      <c r="D691" s="9">
        <v>9.8606920000000002</v>
      </c>
      <c r="E691" s="9">
        <f t="shared" si="80"/>
        <v>1.112728905900886</v>
      </c>
      <c r="F691" s="4">
        <f>_xlfn.RANK.EQ(E691,$E$2:$E$1001,1)+COUNTIF($E$2:E691,E691)-1</f>
        <v>662</v>
      </c>
      <c r="G691" s="4" t="str">
        <f>IF(F691&lt;=Summary!$B$2,"Front","Back")</f>
        <v>Back</v>
      </c>
      <c r="H691" s="4">
        <v>503</v>
      </c>
      <c r="I691" s="4" t="str">
        <f>IF(H691&lt;=Summary!$B$2,"Front","Back")</f>
        <v>Back</v>
      </c>
      <c r="J691" s="9">
        <f t="shared" si="81"/>
        <v>0</v>
      </c>
      <c r="K691" s="9">
        <f t="shared" si="82"/>
        <v>9.8606920000000002</v>
      </c>
      <c r="L691" s="9">
        <f t="shared" si="83"/>
        <v>0</v>
      </c>
      <c r="M691" s="9">
        <f t="shared" si="84"/>
        <v>9.8606920000000002</v>
      </c>
      <c r="N691" s="9">
        <v>8.7123690000000007</v>
      </c>
      <c r="O691" s="9">
        <v>10.010043</v>
      </c>
      <c r="P691" s="9">
        <f t="shared" si="85"/>
        <v>1.148946170668391</v>
      </c>
      <c r="Q691" s="4">
        <f>_xlfn.RANK.EQ(P691,$P$2:$P$1001,1)+COUNTIF($P$2:P691,P691)-1</f>
        <v>715</v>
      </c>
      <c r="R691" s="4" t="str">
        <f>IF(Q691&lt;=Summary!$B$20,"Front","Back")</f>
        <v>Back</v>
      </c>
      <c r="S691" s="9">
        <f t="shared" si="86"/>
        <v>0</v>
      </c>
      <c r="T691" s="9">
        <f t="shared" si="87"/>
        <v>10.010043</v>
      </c>
    </row>
    <row r="692" spans="1:20" x14ac:dyDescent="0.2">
      <c r="A692" s="4">
        <v>691</v>
      </c>
      <c r="B692" s="4" t="s">
        <v>24</v>
      </c>
      <c r="C692" s="9">
        <v>8.4455989999999996</v>
      </c>
      <c r="D692" s="9">
        <v>10.82987</v>
      </c>
      <c r="E692" s="9">
        <f t="shared" si="80"/>
        <v>1.2823092832136596</v>
      </c>
      <c r="F692" s="4">
        <f>_xlfn.RANK.EQ(E692,$E$2:$E$1001,1)+COUNTIF($E$2:E692,E692)-1</f>
        <v>871</v>
      </c>
      <c r="G692" s="4" t="str">
        <f>IF(F692&lt;=Summary!$B$2,"Front","Back")</f>
        <v>Back</v>
      </c>
      <c r="H692" s="4">
        <v>391</v>
      </c>
      <c r="I692" s="4" t="str">
        <f>IF(H692&lt;=Summary!$B$2,"Front","Back")</f>
        <v>Front</v>
      </c>
      <c r="J692" s="9">
        <f t="shared" si="81"/>
        <v>0</v>
      </c>
      <c r="K692" s="9">
        <f t="shared" si="82"/>
        <v>10.82987</v>
      </c>
      <c r="L692" s="9">
        <f t="shared" si="83"/>
        <v>8.4455989999999996</v>
      </c>
      <c r="M692" s="9">
        <f t="shared" si="84"/>
        <v>0</v>
      </c>
      <c r="N692" s="9">
        <v>8.2962480000000003</v>
      </c>
      <c r="O692" s="9">
        <v>10.979221000000001</v>
      </c>
      <c r="P692" s="9">
        <f t="shared" si="85"/>
        <v>1.3233959495907066</v>
      </c>
      <c r="Q692" s="4">
        <f>_xlfn.RANK.EQ(P692,$P$2:$P$1001,1)+COUNTIF($P$2:P692,P692)-1</f>
        <v>906</v>
      </c>
      <c r="R692" s="4" t="str">
        <f>IF(Q692&lt;=Summary!$B$20,"Front","Back")</f>
        <v>Back</v>
      </c>
      <c r="S692" s="9">
        <f t="shared" si="86"/>
        <v>0</v>
      </c>
      <c r="T692" s="9">
        <f t="shared" si="87"/>
        <v>10.979221000000001</v>
      </c>
    </row>
    <row r="693" spans="1:20" x14ac:dyDescent="0.2">
      <c r="A693" s="4">
        <v>692</v>
      </c>
      <c r="B693" s="4" t="s">
        <v>24</v>
      </c>
      <c r="C693" s="9">
        <v>9.7215889999999998</v>
      </c>
      <c r="D693" s="9">
        <v>9.4775189999999991</v>
      </c>
      <c r="E693" s="9">
        <f t="shared" si="80"/>
        <v>0.97489402195464125</v>
      </c>
      <c r="F693" s="4">
        <f>_xlfn.RANK.EQ(E693,$E$2:$E$1001,1)+COUNTIF($E$2:E693,E693)-1</f>
        <v>457</v>
      </c>
      <c r="G693" s="4" t="str">
        <f>IF(F693&lt;=Summary!$B$2,"Front","Back")</f>
        <v>Front</v>
      </c>
      <c r="H693" s="4">
        <v>629</v>
      </c>
      <c r="I693" s="4" t="str">
        <f>IF(H693&lt;=Summary!$B$2,"Front","Back")</f>
        <v>Back</v>
      </c>
      <c r="J693" s="9">
        <f t="shared" si="81"/>
        <v>9.7215889999999998</v>
      </c>
      <c r="K693" s="9">
        <f t="shared" si="82"/>
        <v>0</v>
      </c>
      <c r="L693" s="9">
        <f t="shared" si="83"/>
        <v>0</v>
      </c>
      <c r="M693" s="9">
        <f t="shared" si="84"/>
        <v>9.4775189999999991</v>
      </c>
      <c r="N693" s="9">
        <v>9.5722380000000005</v>
      </c>
      <c r="O693" s="9">
        <v>9.6268700000000003</v>
      </c>
      <c r="P693" s="9">
        <f t="shared" si="85"/>
        <v>1.0057073382421122</v>
      </c>
      <c r="Q693" s="4">
        <f>_xlfn.RANK.EQ(P693,$P$2:$P$1001,1)+COUNTIF($P$2:P693,P693)-1</f>
        <v>505</v>
      </c>
      <c r="R693" s="4" t="str">
        <f>IF(Q693&lt;=Summary!$B$20,"Front","Back")</f>
        <v>Back</v>
      </c>
      <c r="S693" s="9">
        <f t="shared" si="86"/>
        <v>0</v>
      </c>
      <c r="T693" s="9">
        <f t="shared" si="87"/>
        <v>9.6268700000000003</v>
      </c>
    </row>
    <row r="694" spans="1:20" x14ac:dyDescent="0.2">
      <c r="A694" s="4">
        <v>693</v>
      </c>
      <c r="B694" s="4" t="s">
        <v>24</v>
      </c>
      <c r="C694" s="9">
        <v>10.910987</v>
      </c>
      <c r="D694" s="9">
        <v>11.718291000000001</v>
      </c>
      <c r="E694" s="9">
        <f t="shared" si="80"/>
        <v>1.0739900065869386</v>
      </c>
      <c r="F694" s="4">
        <f>_xlfn.RANK.EQ(E694,$E$2:$E$1001,1)+COUNTIF($E$2:E694,E694)-1</f>
        <v>614</v>
      </c>
      <c r="G694" s="4" t="str">
        <f>IF(F694&lt;=Summary!$B$2,"Front","Back")</f>
        <v>Back</v>
      </c>
      <c r="H694" s="4">
        <v>169</v>
      </c>
      <c r="I694" s="4" t="str">
        <f>IF(H694&lt;=Summary!$B$2,"Front","Back")</f>
        <v>Front</v>
      </c>
      <c r="J694" s="9">
        <f t="shared" si="81"/>
        <v>0</v>
      </c>
      <c r="K694" s="9">
        <f t="shared" si="82"/>
        <v>11.718291000000001</v>
      </c>
      <c r="L694" s="9">
        <f t="shared" si="83"/>
        <v>10.910987</v>
      </c>
      <c r="M694" s="9">
        <f t="shared" si="84"/>
        <v>0</v>
      </c>
      <c r="N694" s="9">
        <v>10.761635999999999</v>
      </c>
      <c r="O694" s="9">
        <v>11.867642</v>
      </c>
      <c r="P694" s="9">
        <f t="shared" si="85"/>
        <v>1.1027730356239516</v>
      </c>
      <c r="Q694" s="4">
        <f>_xlfn.RANK.EQ(P694,$P$2:$P$1001,1)+COUNTIF($P$2:P694,P694)-1</f>
        <v>665</v>
      </c>
      <c r="R694" s="4" t="str">
        <f>IF(Q694&lt;=Summary!$B$20,"Front","Back")</f>
        <v>Back</v>
      </c>
      <c r="S694" s="9">
        <f t="shared" si="86"/>
        <v>0</v>
      </c>
      <c r="T694" s="9">
        <f t="shared" si="87"/>
        <v>11.867642</v>
      </c>
    </row>
    <row r="695" spans="1:20" x14ac:dyDescent="0.2">
      <c r="A695" s="4">
        <v>694</v>
      </c>
      <c r="B695" s="4" t="s">
        <v>24</v>
      </c>
      <c r="C695" s="9">
        <v>10.162381</v>
      </c>
      <c r="D695" s="9">
        <v>11.398666</v>
      </c>
      <c r="E695" s="9">
        <f t="shared" si="80"/>
        <v>1.121653085039815</v>
      </c>
      <c r="F695" s="4">
        <f>_xlfn.RANK.EQ(E695,$E$2:$E$1001,1)+COUNTIF($E$2:E695,E695)-1</f>
        <v>671</v>
      </c>
      <c r="G695" s="4" t="str">
        <f>IF(F695&lt;=Summary!$B$2,"Front","Back")</f>
        <v>Back</v>
      </c>
      <c r="H695" s="4">
        <v>261</v>
      </c>
      <c r="I695" s="4" t="str">
        <f>IF(H695&lt;=Summary!$B$2,"Front","Back")</f>
        <v>Front</v>
      </c>
      <c r="J695" s="9">
        <f t="shared" si="81"/>
        <v>0</v>
      </c>
      <c r="K695" s="9">
        <f t="shared" si="82"/>
        <v>11.398666</v>
      </c>
      <c r="L695" s="9">
        <f t="shared" si="83"/>
        <v>10.162381</v>
      </c>
      <c r="M695" s="9">
        <f t="shared" si="84"/>
        <v>0</v>
      </c>
      <c r="N695" s="9">
        <v>10.013030000000001</v>
      </c>
      <c r="O695" s="9">
        <v>11.548017</v>
      </c>
      <c r="P695" s="9">
        <f t="shared" si="85"/>
        <v>1.1532989514662395</v>
      </c>
      <c r="Q695" s="4">
        <f>_xlfn.RANK.EQ(P695,$P$2:$P$1001,1)+COUNTIF($P$2:P695,P695)-1</f>
        <v>721</v>
      </c>
      <c r="R695" s="4" t="str">
        <f>IF(Q695&lt;=Summary!$B$20,"Front","Back")</f>
        <v>Back</v>
      </c>
      <c r="S695" s="9">
        <f t="shared" si="86"/>
        <v>0</v>
      </c>
      <c r="T695" s="9">
        <f t="shared" si="87"/>
        <v>11.548017</v>
      </c>
    </row>
    <row r="696" spans="1:20" x14ac:dyDescent="0.2">
      <c r="A696" s="4">
        <v>695</v>
      </c>
      <c r="B696" s="4" t="s">
        <v>24</v>
      </c>
      <c r="C696" s="9">
        <v>10.016093</v>
      </c>
      <c r="D696" s="9">
        <v>10.223236999999999</v>
      </c>
      <c r="E696" s="9">
        <f t="shared" si="80"/>
        <v>1.0206811178770006</v>
      </c>
      <c r="F696" s="4">
        <f>_xlfn.RANK.EQ(E696,$E$2:$E$1001,1)+COUNTIF($E$2:E696,E696)-1</f>
        <v>536</v>
      </c>
      <c r="G696" s="4" t="str">
        <f>IF(F696&lt;=Summary!$B$2,"Front","Back")</f>
        <v>Back</v>
      </c>
      <c r="H696" s="4">
        <v>110</v>
      </c>
      <c r="I696" s="4" t="str">
        <f>IF(H696&lt;=Summary!$B$2,"Front","Back")</f>
        <v>Front</v>
      </c>
      <c r="J696" s="9">
        <f t="shared" si="81"/>
        <v>0</v>
      </c>
      <c r="K696" s="9">
        <f t="shared" si="82"/>
        <v>10.223236999999999</v>
      </c>
      <c r="L696" s="9">
        <f t="shared" si="83"/>
        <v>10.016093</v>
      </c>
      <c r="M696" s="9">
        <f t="shared" si="84"/>
        <v>0</v>
      </c>
      <c r="N696" s="9">
        <v>9.8667420000000003</v>
      </c>
      <c r="O696" s="9">
        <v>10.372588</v>
      </c>
      <c r="P696" s="9">
        <f t="shared" si="85"/>
        <v>1.0512677842392149</v>
      </c>
      <c r="Q696" s="4">
        <f>_xlfn.RANK.EQ(P696,$P$2:$P$1001,1)+COUNTIF($P$2:P696,P696)-1</f>
        <v>586</v>
      </c>
      <c r="R696" s="4" t="str">
        <f>IF(Q696&lt;=Summary!$B$20,"Front","Back")</f>
        <v>Back</v>
      </c>
      <c r="S696" s="9">
        <f t="shared" si="86"/>
        <v>0</v>
      </c>
      <c r="T696" s="9">
        <f t="shared" si="87"/>
        <v>10.372588</v>
      </c>
    </row>
    <row r="697" spans="1:20" x14ac:dyDescent="0.2">
      <c r="A697" s="4">
        <v>696</v>
      </c>
      <c r="B697" s="4" t="s">
        <v>24</v>
      </c>
      <c r="C697" s="9">
        <v>12.091455</v>
      </c>
      <c r="D697" s="9">
        <v>11.926206000000001</v>
      </c>
      <c r="E697" s="9">
        <f t="shared" si="80"/>
        <v>0.98633340652551749</v>
      </c>
      <c r="F697" s="4">
        <f>_xlfn.RANK.EQ(E697,$E$2:$E$1001,1)+COUNTIF($E$2:E697,E697)-1</f>
        <v>476</v>
      </c>
      <c r="G697" s="4" t="str">
        <f>IF(F697&lt;=Summary!$B$2,"Front","Back")</f>
        <v>Front</v>
      </c>
      <c r="H697" s="4">
        <v>455</v>
      </c>
      <c r="I697" s="4" t="str">
        <f>IF(H697&lt;=Summary!$B$2,"Front","Back")</f>
        <v>Front</v>
      </c>
      <c r="J697" s="9">
        <f t="shared" si="81"/>
        <v>12.091455</v>
      </c>
      <c r="K697" s="9">
        <f t="shared" si="82"/>
        <v>0</v>
      </c>
      <c r="L697" s="9">
        <f t="shared" si="83"/>
        <v>12.091455</v>
      </c>
      <c r="M697" s="9">
        <f t="shared" si="84"/>
        <v>0</v>
      </c>
      <c r="N697" s="9">
        <v>11.942104</v>
      </c>
      <c r="O697" s="9">
        <v>12.075557</v>
      </c>
      <c r="P697" s="9">
        <f t="shared" si="85"/>
        <v>1.0111749989784045</v>
      </c>
      <c r="Q697" s="4">
        <f>_xlfn.RANK.EQ(P697,$P$2:$P$1001,1)+COUNTIF($P$2:P697,P697)-1</f>
        <v>512</v>
      </c>
      <c r="R697" s="4" t="str">
        <f>IF(Q697&lt;=Summary!$B$20,"Front","Back")</f>
        <v>Back</v>
      </c>
      <c r="S697" s="9">
        <f t="shared" si="86"/>
        <v>0</v>
      </c>
      <c r="T697" s="9">
        <f t="shared" si="87"/>
        <v>12.075557</v>
      </c>
    </row>
    <row r="698" spans="1:20" x14ac:dyDescent="0.2">
      <c r="A698" s="4">
        <v>697</v>
      </c>
      <c r="B698" s="4" t="s">
        <v>24</v>
      </c>
      <c r="C698" s="9">
        <v>10.121737</v>
      </c>
      <c r="D698" s="9">
        <v>9.2119890000000009</v>
      </c>
      <c r="E698" s="9">
        <f t="shared" si="80"/>
        <v>0.91011937970725787</v>
      </c>
      <c r="F698" s="4">
        <f>_xlfn.RANK.EQ(E698,$E$2:$E$1001,1)+COUNTIF($E$2:E698,E698)-1</f>
        <v>325</v>
      </c>
      <c r="G698" s="4" t="str">
        <f>IF(F698&lt;=Summary!$B$2,"Front","Back")</f>
        <v>Front</v>
      </c>
      <c r="H698" s="4">
        <v>293</v>
      </c>
      <c r="I698" s="4" t="str">
        <f>IF(H698&lt;=Summary!$B$2,"Front","Back")</f>
        <v>Front</v>
      </c>
      <c r="J698" s="9">
        <f t="shared" si="81"/>
        <v>10.121737</v>
      </c>
      <c r="K698" s="9">
        <f t="shared" si="82"/>
        <v>0</v>
      </c>
      <c r="L698" s="9">
        <f t="shared" si="83"/>
        <v>10.121737</v>
      </c>
      <c r="M698" s="9">
        <f t="shared" si="84"/>
        <v>0</v>
      </c>
      <c r="N698" s="9">
        <v>9.9723860000000002</v>
      </c>
      <c r="O698" s="9">
        <v>9.3613400000000002</v>
      </c>
      <c r="P698" s="9">
        <f t="shared" si="85"/>
        <v>0.93872619852460581</v>
      </c>
      <c r="Q698" s="4">
        <f>_xlfn.RANK.EQ(P698,$P$2:$P$1001,1)+COUNTIF($P$2:P698,P698)-1</f>
        <v>374</v>
      </c>
      <c r="R698" s="4" t="str">
        <f>IF(Q698&lt;=Summary!$B$20,"Front","Back")</f>
        <v>Front</v>
      </c>
      <c r="S698" s="9">
        <f t="shared" si="86"/>
        <v>9.9723860000000002</v>
      </c>
      <c r="T698" s="9">
        <f t="shared" si="87"/>
        <v>0</v>
      </c>
    </row>
    <row r="699" spans="1:20" x14ac:dyDescent="0.2">
      <c r="A699" s="4">
        <v>698</v>
      </c>
      <c r="B699" s="4" t="s">
        <v>24</v>
      </c>
      <c r="C699" s="9">
        <v>10.701392999999999</v>
      </c>
      <c r="D699" s="9">
        <v>7.8007809999999997</v>
      </c>
      <c r="E699" s="9">
        <f t="shared" si="80"/>
        <v>0.72895005351172504</v>
      </c>
      <c r="F699" s="4">
        <f>_xlfn.RANK.EQ(E699,$E$2:$E$1001,1)+COUNTIF($E$2:E699,E699)-1</f>
        <v>79</v>
      </c>
      <c r="G699" s="4" t="str">
        <f>IF(F699&lt;=Summary!$B$2,"Front","Back")</f>
        <v>Front</v>
      </c>
      <c r="H699" s="4">
        <v>885</v>
      </c>
      <c r="I699" s="4" t="str">
        <f>IF(H699&lt;=Summary!$B$2,"Front","Back")</f>
        <v>Back</v>
      </c>
      <c r="J699" s="9">
        <f t="shared" si="81"/>
        <v>10.701392999999999</v>
      </c>
      <c r="K699" s="9">
        <f t="shared" si="82"/>
        <v>0</v>
      </c>
      <c r="L699" s="9">
        <f t="shared" si="83"/>
        <v>0</v>
      </c>
      <c r="M699" s="9">
        <f t="shared" si="84"/>
        <v>7.8007809999999997</v>
      </c>
      <c r="N699" s="9">
        <v>10.552042</v>
      </c>
      <c r="O699" s="9">
        <v>7.950132</v>
      </c>
      <c r="P699" s="9">
        <f t="shared" si="85"/>
        <v>0.75342118615524845</v>
      </c>
      <c r="Q699" s="4">
        <f>_xlfn.RANK.EQ(P699,$P$2:$P$1001,1)+COUNTIF($P$2:P699,P699)-1</f>
        <v>97</v>
      </c>
      <c r="R699" s="4" t="str">
        <f>IF(Q699&lt;=Summary!$B$20,"Front","Back")</f>
        <v>Front</v>
      </c>
      <c r="S699" s="9">
        <f t="shared" si="86"/>
        <v>10.552042</v>
      </c>
      <c r="T699" s="9">
        <f t="shared" si="87"/>
        <v>0</v>
      </c>
    </row>
    <row r="700" spans="1:20" x14ac:dyDescent="0.2">
      <c r="A700" s="4">
        <v>699</v>
      </c>
      <c r="B700" s="4" t="s">
        <v>24</v>
      </c>
      <c r="C700" s="9">
        <v>9.1172400000000007</v>
      </c>
      <c r="D700" s="9">
        <v>10.659238</v>
      </c>
      <c r="E700" s="9">
        <f t="shared" si="80"/>
        <v>1.1691299121225283</v>
      </c>
      <c r="F700" s="4">
        <f>_xlfn.RANK.EQ(E700,$E$2:$E$1001,1)+COUNTIF($E$2:E700,E700)-1</f>
        <v>747</v>
      </c>
      <c r="G700" s="4" t="str">
        <f>IF(F700&lt;=Summary!$B$2,"Front","Back")</f>
        <v>Back</v>
      </c>
      <c r="H700" s="4">
        <v>855</v>
      </c>
      <c r="I700" s="4" t="str">
        <f>IF(H700&lt;=Summary!$B$2,"Front","Back")</f>
        <v>Back</v>
      </c>
      <c r="J700" s="9">
        <f t="shared" si="81"/>
        <v>0</v>
      </c>
      <c r="K700" s="9">
        <f t="shared" si="82"/>
        <v>10.659238</v>
      </c>
      <c r="L700" s="9">
        <f t="shared" si="83"/>
        <v>0</v>
      </c>
      <c r="M700" s="9">
        <f t="shared" si="84"/>
        <v>10.659238</v>
      </c>
      <c r="N700" s="9">
        <v>8.9678889999999996</v>
      </c>
      <c r="O700" s="9">
        <v>10.808589</v>
      </c>
      <c r="P700" s="9">
        <f t="shared" si="85"/>
        <v>1.2052545476421486</v>
      </c>
      <c r="Q700" s="4">
        <f>_xlfn.RANK.EQ(P700,$P$2:$P$1001,1)+COUNTIF($P$2:P700,P700)-1</f>
        <v>790</v>
      </c>
      <c r="R700" s="4" t="str">
        <f>IF(Q700&lt;=Summary!$B$20,"Front","Back")</f>
        <v>Back</v>
      </c>
      <c r="S700" s="9">
        <f t="shared" si="86"/>
        <v>0</v>
      </c>
      <c r="T700" s="9">
        <f t="shared" si="87"/>
        <v>10.808589</v>
      </c>
    </row>
    <row r="701" spans="1:20" x14ac:dyDescent="0.2">
      <c r="A701" s="4">
        <v>700</v>
      </c>
      <c r="B701" s="4" t="s">
        <v>24</v>
      </c>
      <c r="C701" s="9">
        <v>12.785765</v>
      </c>
      <c r="D701" s="9">
        <v>9.8057379999999998</v>
      </c>
      <c r="E701" s="9">
        <f t="shared" si="80"/>
        <v>0.76692618705255411</v>
      </c>
      <c r="F701" s="4">
        <f>_xlfn.RANK.EQ(E701,$E$2:$E$1001,1)+COUNTIF($E$2:E701,E701)-1</f>
        <v>112</v>
      </c>
      <c r="G701" s="4" t="str">
        <f>IF(F701&lt;=Summary!$B$2,"Front","Back")</f>
        <v>Front</v>
      </c>
      <c r="H701" s="4">
        <v>152</v>
      </c>
      <c r="I701" s="4" t="str">
        <f>IF(H701&lt;=Summary!$B$2,"Front","Back")</f>
        <v>Front</v>
      </c>
      <c r="J701" s="9">
        <f t="shared" si="81"/>
        <v>12.785765</v>
      </c>
      <c r="K701" s="9">
        <f t="shared" si="82"/>
        <v>0</v>
      </c>
      <c r="L701" s="9">
        <f t="shared" si="83"/>
        <v>12.785765</v>
      </c>
      <c r="M701" s="9">
        <f t="shared" si="84"/>
        <v>0</v>
      </c>
      <c r="N701" s="9">
        <v>12.636414</v>
      </c>
      <c r="O701" s="9">
        <v>9.9550889999999992</v>
      </c>
      <c r="P701" s="9">
        <f t="shared" si="85"/>
        <v>0.78780965865790709</v>
      </c>
      <c r="Q701" s="4">
        <f>_xlfn.RANK.EQ(P701,$P$2:$P$1001,1)+COUNTIF($P$2:P701,P701)-1</f>
        <v>127</v>
      </c>
      <c r="R701" s="4" t="str">
        <f>IF(Q701&lt;=Summary!$B$20,"Front","Back")</f>
        <v>Front</v>
      </c>
      <c r="S701" s="9">
        <f t="shared" si="86"/>
        <v>12.636414</v>
      </c>
      <c r="T701" s="9">
        <f t="shared" si="87"/>
        <v>0</v>
      </c>
    </row>
    <row r="702" spans="1:20" x14ac:dyDescent="0.2">
      <c r="A702" s="4">
        <v>701</v>
      </c>
      <c r="B702" s="4" t="s">
        <v>24</v>
      </c>
      <c r="C702" s="9">
        <v>10.893715</v>
      </c>
      <c r="D702" s="9">
        <v>5.3773819999999999</v>
      </c>
      <c r="E702" s="9">
        <f t="shared" si="80"/>
        <v>0.49362242357175673</v>
      </c>
      <c r="F702" s="4">
        <f>_xlfn.RANK.EQ(E702,$E$2:$E$1001,1)+COUNTIF($E$2:E702,E702)-1</f>
        <v>2</v>
      </c>
      <c r="G702" s="4" t="str">
        <f>IF(F702&lt;=Summary!$B$2,"Front","Back")</f>
        <v>Front</v>
      </c>
      <c r="H702" s="4">
        <v>559</v>
      </c>
      <c r="I702" s="4" t="str">
        <f>IF(H702&lt;=Summary!$B$2,"Front","Back")</f>
        <v>Back</v>
      </c>
      <c r="J702" s="9">
        <f t="shared" si="81"/>
        <v>10.893715</v>
      </c>
      <c r="K702" s="9">
        <f t="shared" si="82"/>
        <v>0</v>
      </c>
      <c r="L702" s="9">
        <f t="shared" si="83"/>
        <v>0</v>
      </c>
      <c r="M702" s="9">
        <f t="shared" si="84"/>
        <v>5.3773819999999999</v>
      </c>
      <c r="N702" s="9">
        <v>10.744363999999999</v>
      </c>
      <c r="O702" s="9">
        <v>5.5267330000000001</v>
      </c>
      <c r="P702" s="9">
        <f t="shared" si="85"/>
        <v>0.51438437863795383</v>
      </c>
      <c r="Q702" s="4">
        <f>_xlfn.RANK.EQ(P702,$P$2:$P$1001,1)+COUNTIF($P$2:P702,P702)-1</f>
        <v>2</v>
      </c>
      <c r="R702" s="4" t="str">
        <f>IF(Q702&lt;=Summary!$B$20,"Front","Back")</f>
        <v>Front</v>
      </c>
      <c r="S702" s="9">
        <f t="shared" si="86"/>
        <v>10.744363999999999</v>
      </c>
      <c r="T702" s="9">
        <f t="shared" si="87"/>
        <v>0</v>
      </c>
    </row>
    <row r="703" spans="1:20" x14ac:dyDescent="0.2">
      <c r="A703" s="4">
        <v>702</v>
      </c>
      <c r="B703" s="4" t="s">
        <v>24</v>
      </c>
      <c r="C703" s="9">
        <v>8.1453860000000002</v>
      </c>
      <c r="D703" s="9">
        <v>10.437626</v>
      </c>
      <c r="E703" s="9">
        <f t="shared" si="80"/>
        <v>1.2814157610210246</v>
      </c>
      <c r="F703" s="4">
        <f>_xlfn.RANK.EQ(E703,$E$2:$E$1001,1)+COUNTIF($E$2:E703,E703)-1</f>
        <v>870</v>
      </c>
      <c r="G703" s="4" t="str">
        <f>IF(F703&lt;=Summary!$B$2,"Front","Back")</f>
        <v>Back</v>
      </c>
      <c r="H703" s="4">
        <v>960</v>
      </c>
      <c r="I703" s="4" t="str">
        <f>IF(H703&lt;=Summary!$B$2,"Front","Back")</f>
        <v>Back</v>
      </c>
      <c r="J703" s="9">
        <f t="shared" si="81"/>
        <v>0</v>
      </c>
      <c r="K703" s="9">
        <f t="shared" si="82"/>
        <v>10.437626</v>
      </c>
      <c r="L703" s="9">
        <f t="shared" si="83"/>
        <v>0</v>
      </c>
      <c r="M703" s="9">
        <f t="shared" si="84"/>
        <v>10.437626</v>
      </c>
      <c r="N703" s="9">
        <v>7.996035</v>
      </c>
      <c r="O703" s="9">
        <v>10.586976999999999</v>
      </c>
      <c r="P703" s="9">
        <f t="shared" si="85"/>
        <v>1.3240283465492584</v>
      </c>
      <c r="Q703" s="4">
        <f>_xlfn.RANK.EQ(P703,$P$2:$P$1001,1)+COUNTIF($P$2:P703,P703)-1</f>
        <v>907</v>
      </c>
      <c r="R703" s="4" t="str">
        <f>IF(Q703&lt;=Summary!$B$20,"Front","Back")</f>
        <v>Back</v>
      </c>
      <c r="S703" s="9">
        <f t="shared" si="86"/>
        <v>0</v>
      </c>
      <c r="T703" s="9">
        <f t="shared" si="87"/>
        <v>10.586976999999999</v>
      </c>
    </row>
    <row r="704" spans="1:20" x14ac:dyDescent="0.2">
      <c r="A704" s="4">
        <v>703</v>
      </c>
      <c r="B704" s="4" t="s">
        <v>24</v>
      </c>
      <c r="C704" s="9">
        <v>10.655972999999999</v>
      </c>
      <c r="D704" s="9">
        <v>10.757559000000001</v>
      </c>
      <c r="E704" s="9">
        <f t="shared" si="80"/>
        <v>1.009533244875902</v>
      </c>
      <c r="F704" s="4">
        <f>_xlfn.RANK.EQ(E704,$E$2:$E$1001,1)+COUNTIF($E$2:E704,E704)-1</f>
        <v>519</v>
      </c>
      <c r="G704" s="4" t="str">
        <f>IF(F704&lt;=Summary!$B$2,"Front","Back")</f>
        <v>Back</v>
      </c>
      <c r="H704" s="4">
        <v>643</v>
      </c>
      <c r="I704" s="4" t="str">
        <f>IF(H704&lt;=Summary!$B$2,"Front","Back")</f>
        <v>Back</v>
      </c>
      <c r="J704" s="9">
        <f t="shared" si="81"/>
        <v>0</v>
      </c>
      <c r="K704" s="9">
        <f t="shared" si="82"/>
        <v>10.757559000000001</v>
      </c>
      <c r="L704" s="9">
        <f t="shared" si="83"/>
        <v>0</v>
      </c>
      <c r="M704" s="9">
        <f t="shared" si="84"/>
        <v>10.757559000000001</v>
      </c>
      <c r="N704" s="9">
        <v>10.506622</v>
      </c>
      <c r="O704" s="9">
        <v>10.90691</v>
      </c>
      <c r="P704" s="9">
        <f t="shared" si="85"/>
        <v>1.0380986391249252</v>
      </c>
      <c r="Q704" s="4">
        <f>_xlfn.RANK.EQ(P704,$P$2:$P$1001,1)+COUNTIF($P$2:P704,P704)-1</f>
        <v>564</v>
      </c>
      <c r="R704" s="4" t="str">
        <f>IF(Q704&lt;=Summary!$B$20,"Front","Back")</f>
        <v>Back</v>
      </c>
      <c r="S704" s="9">
        <f t="shared" si="86"/>
        <v>0</v>
      </c>
      <c r="T704" s="9">
        <f t="shared" si="87"/>
        <v>10.90691</v>
      </c>
    </row>
    <row r="705" spans="1:20" x14ac:dyDescent="0.2">
      <c r="A705" s="4">
        <v>704</v>
      </c>
      <c r="B705" s="4" t="s">
        <v>24</v>
      </c>
      <c r="C705" s="9">
        <v>13.885659</v>
      </c>
      <c r="D705" s="9">
        <v>10.539114</v>
      </c>
      <c r="E705" s="9">
        <f t="shared" si="80"/>
        <v>0.75899271327345708</v>
      </c>
      <c r="F705" s="4">
        <f>_xlfn.RANK.EQ(E705,$E$2:$E$1001,1)+COUNTIF($E$2:E705,E705)-1</f>
        <v>104</v>
      </c>
      <c r="G705" s="4" t="str">
        <f>IF(F705&lt;=Summary!$B$2,"Front","Back")</f>
        <v>Front</v>
      </c>
      <c r="H705" s="4">
        <v>308</v>
      </c>
      <c r="I705" s="4" t="str">
        <f>IF(H705&lt;=Summary!$B$2,"Front","Back")</f>
        <v>Front</v>
      </c>
      <c r="J705" s="9">
        <f t="shared" si="81"/>
        <v>13.885659</v>
      </c>
      <c r="K705" s="9">
        <f t="shared" si="82"/>
        <v>0</v>
      </c>
      <c r="L705" s="9">
        <f t="shared" si="83"/>
        <v>13.885659</v>
      </c>
      <c r="M705" s="9">
        <f t="shared" si="84"/>
        <v>0</v>
      </c>
      <c r="N705" s="9">
        <v>13.736307999999999</v>
      </c>
      <c r="O705" s="9">
        <v>10.688465000000001</v>
      </c>
      <c r="P705" s="9">
        <f t="shared" si="85"/>
        <v>0.7781177445933799</v>
      </c>
      <c r="Q705" s="4">
        <f>_xlfn.RANK.EQ(P705,$P$2:$P$1001,1)+COUNTIF($P$2:P705,P705)-1</f>
        <v>119</v>
      </c>
      <c r="R705" s="4" t="str">
        <f>IF(Q705&lt;=Summary!$B$20,"Front","Back")</f>
        <v>Front</v>
      </c>
      <c r="S705" s="9">
        <f t="shared" si="86"/>
        <v>13.736307999999999</v>
      </c>
      <c r="T705" s="9">
        <f t="shared" si="87"/>
        <v>0</v>
      </c>
    </row>
    <row r="706" spans="1:20" x14ac:dyDescent="0.2">
      <c r="A706" s="4">
        <v>705</v>
      </c>
      <c r="B706" s="4" t="s">
        <v>24</v>
      </c>
      <c r="C706" s="9">
        <v>8.8626349999999992</v>
      </c>
      <c r="D706" s="9">
        <v>11.305578000000001</v>
      </c>
      <c r="E706" s="9">
        <f t="shared" si="80"/>
        <v>1.275645222893643</v>
      </c>
      <c r="F706" s="4">
        <f>_xlfn.RANK.EQ(E706,$E$2:$E$1001,1)+COUNTIF($E$2:E706,E706)-1</f>
        <v>862</v>
      </c>
      <c r="G706" s="4" t="str">
        <f>IF(F706&lt;=Summary!$B$2,"Front","Back")</f>
        <v>Back</v>
      </c>
      <c r="H706" s="4">
        <v>769</v>
      </c>
      <c r="I706" s="4" t="str">
        <f>IF(H706&lt;=Summary!$B$2,"Front","Back")</f>
        <v>Back</v>
      </c>
      <c r="J706" s="9">
        <f t="shared" si="81"/>
        <v>0</v>
      </c>
      <c r="K706" s="9">
        <f t="shared" si="82"/>
        <v>11.305578000000001</v>
      </c>
      <c r="L706" s="9">
        <f t="shared" si="83"/>
        <v>0</v>
      </c>
      <c r="M706" s="9">
        <f t="shared" si="84"/>
        <v>11.305578000000001</v>
      </c>
      <c r="N706" s="9">
        <v>8.7132839999999998</v>
      </c>
      <c r="O706" s="9">
        <v>11.454929</v>
      </c>
      <c r="P706" s="9">
        <f t="shared" si="85"/>
        <v>1.3146511694098344</v>
      </c>
      <c r="Q706" s="4">
        <f>_xlfn.RANK.EQ(P706,$P$2:$P$1001,1)+COUNTIF($P$2:P706,P706)-1</f>
        <v>894</v>
      </c>
      <c r="R706" s="4" t="str">
        <f>IF(Q706&lt;=Summary!$B$20,"Front","Back")</f>
        <v>Back</v>
      </c>
      <c r="S706" s="9">
        <f t="shared" si="86"/>
        <v>0</v>
      </c>
      <c r="T706" s="9">
        <f t="shared" si="87"/>
        <v>11.454929</v>
      </c>
    </row>
    <row r="707" spans="1:20" x14ac:dyDescent="0.2">
      <c r="A707" s="4">
        <v>706</v>
      </c>
      <c r="B707" s="4" t="s">
        <v>24</v>
      </c>
      <c r="C707" s="9">
        <v>11.672556</v>
      </c>
      <c r="D707" s="9">
        <v>9.4310449999999992</v>
      </c>
      <c r="E707" s="9">
        <f t="shared" ref="E707:E770" si="88">D707/C707</f>
        <v>0.80796742375877217</v>
      </c>
      <c r="F707" s="4">
        <f>_xlfn.RANK.EQ(E707,$E$2:$E$1001,1)+COUNTIF($E$2:E707,E707)-1</f>
        <v>162</v>
      </c>
      <c r="G707" s="4" t="str">
        <f>IF(F707&lt;=Summary!$B$2,"Front","Back")</f>
        <v>Front</v>
      </c>
      <c r="H707" s="4">
        <v>910</v>
      </c>
      <c r="I707" s="4" t="str">
        <f>IF(H707&lt;=Summary!$B$2,"Front","Back")</f>
        <v>Back</v>
      </c>
      <c r="J707" s="9">
        <f t="shared" ref="J707:J770" si="89">IF(G707="Front",C707,0)</f>
        <v>11.672556</v>
      </c>
      <c r="K707" s="9">
        <f t="shared" ref="K707:K770" si="90">IF(G707="Back",D707,0)</f>
        <v>0</v>
      </c>
      <c r="L707" s="9">
        <f t="shared" ref="L707:L770" si="91">IF(I707="Front",C707,0)</f>
        <v>0</v>
      </c>
      <c r="M707" s="9">
        <f t="shared" ref="M707:M770" si="92">IF(I707="Back",D707,0)</f>
        <v>9.4310449999999992</v>
      </c>
      <c r="N707" s="9">
        <v>11.523205000000001</v>
      </c>
      <c r="O707" s="9">
        <v>9.5803960000000004</v>
      </c>
      <c r="P707" s="9">
        <f t="shared" ref="P707:P770" si="93">O707/N707</f>
        <v>0.83140029184588837</v>
      </c>
      <c r="Q707" s="4">
        <f>_xlfn.RANK.EQ(P707,$P$2:$P$1001,1)+COUNTIF($P$2:P707,P707)-1</f>
        <v>183</v>
      </c>
      <c r="R707" s="4" t="str">
        <f>IF(Q707&lt;=Summary!$B$20,"Front","Back")</f>
        <v>Front</v>
      </c>
      <c r="S707" s="9">
        <f t="shared" ref="S707:S770" si="94">IF(R707="Front",N707,0)</f>
        <v>11.523205000000001</v>
      </c>
      <c r="T707" s="9">
        <f t="shared" ref="T707:T770" si="95">IF(R707="Back",O707,0)</f>
        <v>0</v>
      </c>
    </row>
    <row r="708" spans="1:20" x14ac:dyDescent="0.2">
      <c r="A708" s="4">
        <v>707</v>
      </c>
      <c r="B708" s="4" t="s">
        <v>24</v>
      </c>
      <c r="C708" s="9">
        <v>11.792297</v>
      </c>
      <c r="D708" s="9">
        <v>10.814410000000001</v>
      </c>
      <c r="E708" s="9">
        <f t="shared" si="88"/>
        <v>0.91707408658380984</v>
      </c>
      <c r="F708" s="4">
        <f>_xlfn.RANK.EQ(E708,$E$2:$E$1001,1)+COUNTIF($E$2:E708,E708)-1</f>
        <v>341</v>
      </c>
      <c r="G708" s="4" t="str">
        <f>IF(F708&lt;=Summary!$B$2,"Front","Back")</f>
        <v>Front</v>
      </c>
      <c r="H708" s="4">
        <v>665</v>
      </c>
      <c r="I708" s="4" t="str">
        <f>IF(H708&lt;=Summary!$B$2,"Front","Back")</f>
        <v>Back</v>
      </c>
      <c r="J708" s="9">
        <f t="shared" si="89"/>
        <v>11.792297</v>
      </c>
      <c r="K708" s="9">
        <f t="shared" si="90"/>
        <v>0</v>
      </c>
      <c r="L708" s="9">
        <f t="shared" si="91"/>
        <v>0</v>
      </c>
      <c r="M708" s="9">
        <f t="shared" si="92"/>
        <v>10.814410000000001</v>
      </c>
      <c r="N708" s="9">
        <v>11.642946</v>
      </c>
      <c r="O708" s="9">
        <v>10.963761</v>
      </c>
      <c r="P708" s="9">
        <f t="shared" si="93"/>
        <v>0.94166553722743362</v>
      </c>
      <c r="Q708" s="4">
        <f>_xlfn.RANK.EQ(P708,$P$2:$P$1001,1)+COUNTIF($P$2:P708,P708)-1</f>
        <v>381</v>
      </c>
      <c r="R708" s="4" t="str">
        <f>IF(Q708&lt;=Summary!$B$20,"Front","Back")</f>
        <v>Front</v>
      </c>
      <c r="S708" s="9">
        <f t="shared" si="94"/>
        <v>11.642946</v>
      </c>
      <c r="T708" s="9">
        <f t="shared" si="95"/>
        <v>0</v>
      </c>
    </row>
    <row r="709" spans="1:20" x14ac:dyDescent="0.2">
      <c r="A709" s="4">
        <v>708</v>
      </c>
      <c r="B709" s="4" t="s">
        <v>24</v>
      </c>
      <c r="C709" s="9">
        <v>9.9976789999999998</v>
      </c>
      <c r="D709" s="9">
        <v>11.749435</v>
      </c>
      <c r="E709" s="9">
        <f t="shared" si="88"/>
        <v>1.1752162676957323</v>
      </c>
      <c r="F709" s="4">
        <f>_xlfn.RANK.EQ(E709,$E$2:$E$1001,1)+COUNTIF($E$2:E709,E709)-1</f>
        <v>755</v>
      </c>
      <c r="G709" s="4" t="str">
        <f>IF(F709&lt;=Summary!$B$2,"Front","Back")</f>
        <v>Back</v>
      </c>
      <c r="H709" s="4">
        <v>969</v>
      </c>
      <c r="I709" s="4" t="str">
        <f>IF(H709&lt;=Summary!$B$2,"Front","Back")</f>
        <v>Back</v>
      </c>
      <c r="J709" s="9">
        <f t="shared" si="89"/>
        <v>0</v>
      </c>
      <c r="K709" s="9">
        <f t="shared" si="90"/>
        <v>11.749435</v>
      </c>
      <c r="L709" s="9">
        <f t="shared" si="91"/>
        <v>0</v>
      </c>
      <c r="M709" s="9">
        <f t="shared" si="92"/>
        <v>11.749435</v>
      </c>
      <c r="N709" s="9">
        <v>9.8483280000000004</v>
      </c>
      <c r="O709" s="9">
        <v>11.898785999999999</v>
      </c>
      <c r="P709" s="9">
        <f t="shared" si="93"/>
        <v>1.2082036666528571</v>
      </c>
      <c r="Q709" s="4">
        <f>_xlfn.RANK.EQ(P709,$P$2:$P$1001,1)+COUNTIF($P$2:P709,P709)-1</f>
        <v>797</v>
      </c>
      <c r="R709" s="4" t="str">
        <f>IF(Q709&lt;=Summary!$B$20,"Front","Back")</f>
        <v>Back</v>
      </c>
      <c r="S709" s="9">
        <f t="shared" si="94"/>
        <v>0</v>
      </c>
      <c r="T709" s="9">
        <f t="shared" si="95"/>
        <v>11.898785999999999</v>
      </c>
    </row>
    <row r="710" spans="1:20" x14ac:dyDescent="0.2">
      <c r="A710" s="4">
        <v>709</v>
      </c>
      <c r="B710" s="4" t="s">
        <v>24</v>
      </c>
      <c r="C710" s="9">
        <v>9.1581919999999997</v>
      </c>
      <c r="D710" s="9">
        <v>9.0012819999999998</v>
      </c>
      <c r="E710" s="9">
        <f t="shared" si="88"/>
        <v>0.98286670556808597</v>
      </c>
      <c r="F710" s="4">
        <f>_xlfn.RANK.EQ(E710,$E$2:$E$1001,1)+COUNTIF($E$2:E710,E710)-1</f>
        <v>474</v>
      </c>
      <c r="G710" s="4" t="str">
        <f>IF(F710&lt;=Summary!$B$2,"Front","Back")</f>
        <v>Front</v>
      </c>
      <c r="H710" s="4">
        <v>489</v>
      </c>
      <c r="I710" s="4" t="str">
        <f>IF(H710&lt;=Summary!$B$2,"Front","Back")</f>
        <v>Front</v>
      </c>
      <c r="J710" s="9">
        <f t="shared" si="89"/>
        <v>9.1581919999999997</v>
      </c>
      <c r="K710" s="9">
        <f t="shared" si="90"/>
        <v>0</v>
      </c>
      <c r="L710" s="9">
        <f t="shared" si="91"/>
        <v>9.1581919999999997</v>
      </c>
      <c r="M710" s="9">
        <f t="shared" si="92"/>
        <v>0</v>
      </c>
      <c r="N710" s="9">
        <v>9.0088410000000003</v>
      </c>
      <c r="O710" s="9">
        <v>9.1506329999999991</v>
      </c>
      <c r="P710" s="9">
        <f t="shared" si="93"/>
        <v>1.0157392055204437</v>
      </c>
      <c r="Q710" s="4">
        <f>_xlfn.RANK.EQ(P710,$P$2:$P$1001,1)+COUNTIF($P$2:P710,P710)-1</f>
        <v>521</v>
      </c>
      <c r="R710" s="4" t="str">
        <f>IF(Q710&lt;=Summary!$B$20,"Front","Back")</f>
        <v>Back</v>
      </c>
      <c r="S710" s="9">
        <f t="shared" si="94"/>
        <v>0</v>
      </c>
      <c r="T710" s="9">
        <f t="shared" si="95"/>
        <v>9.1506329999999991</v>
      </c>
    </row>
    <row r="711" spans="1:20" x14ac:dyDescent="0.2">
      <c r="A711" s="4">
        <v>710</v>
      </c>
      <c r="B711" s="4" t="s">
        <v>24</v>
      </c>
      <c r="C711" s="9">
        <v>10.130234</v>
      </c>
      <c r="D711" s="9">
        <v>9.9956770000000006</v>
      </c>
      <c r="E711" s="9">
        <f t="shared" si="88"/>
        <v>0.98671728609625409</v>
      </c>
      <c r="F711" s="4">
        <f>_xlfn.RANK.EQ(E711,$E$2:$E$1001,1)+COUNTIF($E$2:E711,E711)-1</f>
        <v>480</v>
      </c>
      <c r="G711" s="4" t="str">
        <f>IF(F711&lt;=Summary!$B$2,"Front","Back")</f>
        <v>Front</v>
      </c>
      <c r="H711" s="4">
        <v>816</v>
      </c>
      <c r="I711" s="4" t="str">
        <f>IF(H711&lt;=Summary!$B$2,"Front","Back")</f>
        <v>Back</v>
      </c>
      <c r="J711" s="9">
        <f t="shared" si="89"/>
        <v>10.130234</v>
      </c>
      <c r="K711" s="9">
        <f t="shared" si="90"/>
        <v>0</v>
      </c>
      <c r="L711" s="9">
        <f t="shared" si="91"/>
        <v>0</v>
      </c>
      <c r="M711" s="9">
        <f t="shared" si="92"/>
        <v>9.9956770000000006</v>
      </c>
      <c r="N711" s="9">
        <v>9.9808830000000004</v>
      </c>
      <c r="O711" s="9">
        <v>10.145028</v>
      </c>
      <c r="P711" s="9">
        <f t="shared" si="93"/>
        <v>1.01644593970293</v>
      </c>
      <c r="Q711" s="4">
        <f>_xlfn.RANK.EQ(P711,$P$2:$P$1001,1)+COUNTIF($P$2:P711,P711)-1</f>
        <v>522</v>
      </c>
      <c r="R711" s="4" t="str">
        <f>IF(Q711&lt;=Summary!$B$20,"Front","Back")</f>
        <v>Back</v>
      </c>
      <c r="S711" s="9">
        <f t="shared" si="94"/>
        <v>0</v>
      </c>
      <c r="T711" s="9">
        <f t="shared" si="95"/>
        <v>10.145028</v>
      </c>
    </row>
    <row r="712" spans="1:20" x14ac:dyDescent="0.2">
      <c r="A712" s="4">
        <v>711</v>
      </c>
      <c r="B712" s="4" t="s">
        <v>24</v>
      </c>
      <c r="C712" s="9">
        <v>9.0548350000000006</v>
      </c>
      <c r="D712" s="9">
        <v>13.746884</v>
      </c>
      <c r="E712" s="9">
        <f t="shared" si="88"/>
        <v>1.5181816123651064</v>
      </c>
      <c r="F712" s="4">
        <f>_xlfn.RANK.EQ(E712,$E$2:$E$1001,1)+COUNTIF($E$2:E712,E712)-1</f>
        <v>970</v>
      </c>
      <c r="G712" s="4" t="str">
        <f>IF(F712&lt;=Summary!$B$2,"Front","Back")</f>
        <v>Back</v>
      </c>
      <c r="H712" s="4">
        <v>86</v>
      </c>
      <c r="I712" s="4" t="str">
        <f>IF(H712&lt;=Summary!$B$2,"Front","Back")</f>
        <v>Front</v>
      </c>
      <c r="J712" s="9">
        <f t="shared" si="89"/>
        <v>0</v>
      </c>
      <c r="K712" s="9">
        <f t="shared" si="90"/>
        <v>13.746884</v>
      </c>
      <c r="L712" s="9">
        <f t="shared" si="91"/>
        <v>9.0548350000000006</v>
      </c>
      <c r="M712" s="9">
        <f t="shared" si="92"/>
        <v>0</v>
      </c>
      <c r="N712" s="9">
        <v>8.9054839999999995</v>
      </c>
      <c r="O712" s="9">
        <v>13.896235000000001</v>
      </c>
      <c r="P712" s="9">
        <f t="shared" si="93"/>
        <v>1.5604132240313948</v>
      </c>
      <c r="Q712" s="4">
        <f>_xlfn.RANK.EQ(P712,$P$2:$P$1001,1)+COUNTIF($P$2:P712,P712)-1</f>
        <v>975</v>
      </c>
      <c r="R712" s="4" t="str">
        <f>IF(Q712&lt;=Summary!$B$20,"Front","Back")</f>
        <v>Back</v>
      </c>
      <c r="S712" s="9">
        <f t="shared" si="94"/>
        <v>0</v>
      </c>
      <c r="T712" s="9">
        <f t="shared" si="95"/>
        <v>13.896235000000001</v>
      </c>
    </row>
    <row r="713" spans="1:20" x14ac:dyDescent="0.2">
      <c r="A713" s="4">
        <v>712</v>
      </c>
      <c r="B713" s="4" t="s">
        <v>24</v>
      </c>
      <c r="C713" s="9">
        <v>6.9106800000000002</v>
      </c>
      <c r="D713" s="9">
        <v>9.5415969999999994</v>
      </c>
      <c r="E713" s="9">
        <f t="shared" si="88"/>
        <v>1.3807030567180074</v>
      </c>
      <c r="F713" s="4">
        <f>_xlfn.RANK.EQ(E713,$E$2:$E$1001,1)+COUNTIF($E$2:E713,E713)-1</f>
        <v>920</v>
      </c>
      <c r="G713" s="4" t="str">
        <f>IF(F713&lt;=Summary!$B$2,"Front","Back")</f>
        <v>Back</v>
      </c>
      <c r="H713" s="4">
        <v>962</v>
      </c>
      <c r="I713" s="4" t="str">
        <f>IF(H713&lt;=Summary!$B$2,"Front","Back")</f>
        <v>Back</v>
      </c>
      <c r="J713" s="9">
        <f t="shared" si="89"/>
        <v>0</v>
      </c>
      <c r="K713" s="9">
        <f t="shared" si="90"/>
        <v>9.5415969999999994</v>
      </c>
      <c r="L713" s="9">
        <f t="shared" si="91"/>
        <v>0</v>
      </c>
      <c r="M713" s="9">
        <f t="shared" si="92"/>
        <v>9.5415969999999994</v>
      </c>
      <c r="N713" s="9">
        <v>6.7613289999999999</v>
      </c>
      <c r="O713" s="9">
        <v>9.6909480000000006</v>
      </c>
      <c r="P713" s="9">
        <f t="shared" si="93"/>
        <v>1.433290407847333</v>
      </c>
      <c r="Q713" s="4">
        <f>_xlfn.RANK.EQ(P713,$P$2:$P$1001,1)+COUNTIF($P$2:P713,P713)-1</f>
        <v>945</v>
      </c>
      <c r="R713" s="4" t="str">
        <f>IF(Q713&lt;=Summary!$B$20,"Front","Back")</f>
        <v>Back</v>
      </c>
      <c r="S713" s="9">
        <f t="shared" si="94"/>
        <v>0</v>
      </c>
      <c r="T713" s="9">
        <f t="shared" si="95"/>
        <v>9.6909480000000006</v>
      </c>
    </row>
    <row r="714" spans="1:20" x14ac:dyDescent="0.2">
      <c r="A714" s="4">
        <v>713</v>
      </c>
      <c r="B714" s="4" t="s">
        <v>24</v>
      </c>
      <c r="C714" s="9">
        <v>9.5821749999999994</v>
      </c>
      <c r="D714" s="9">
        <v>11.91709</v>
      </c>
      <c r="E714" s="9">
        <f t="shared" si="88"/>
        <v>1.2436727569680162</v>
      </c>
      <c r="F714" s="4">
        <f>_xlfn.RANK.EQ(E714,$E$2:$E$1001,1)+COUNTIF($E$2:E714,E714)-1</f>
        <v>837</v>
      </c>
      <c r="G714" s="4" t="str">
        <f>IF(F714&lt;=Summary!$B$2,"Front","Back")</f>
        <v>Back</v>
      </c>
      <c r="H714" s="4">
        <v>570</v>
      </c>
      <c r="I714" s="4" t="str">
        <f>IF(H714&lt;=Summary!$B$2,"Front","Back")</f>
        <v>Back</v>
      </c>
      <c r="J714" s="9">
        <f t="shared" si="89"/>
        <v>0</v>
      </c>
      <c r="K714" s="9">
        <f t="shared" si="90"/>
        <v>11.91709</v>
      </c>
      <c r="L714" s="9">
        <f t="shared" si="91"/>
        <v>0</v>
      </c>
      <c r="M714" s="9">
        <f t="shared" si="92"/>
        <v>11.91709</v>
      </c>
      <c r="N714" s="9">
        <v>9.4328240000000001</v>
      </c>
      <c r="O714" s="9">
        <v>12.066440999999999</v>
      </c>
      <c r="P714" s="9">
        <f t="shared" si="93"/>
        <v>1.2791970888039466</v>
      </c>
      <c r="Q714" s="4">
        <f>_xlfn.RANK.EQ(P714,$P$2:$P$1001,1)+COUNTIF($P$2:P714,P714)-1</f>
        <v>871</v>
      </c>
      <c r="R714" s="4" t="str">
        <f>IF(Q714&lt;=Summary!$B$20,"Front","Back")</f>
        <v>Back</v>
      </c>
      <c r="S714" s="9">
        <f t="shared" si="94"/>
        <v>0</v>
      </c>
      <c r="T714" s="9">
        <f t="shared" si="95"/>
        <v>12.066440999999999</v>
      </c>
    </row>
    <row r="715" spans="1:20" x14ac:dyDescent="0.2">
      <c r="A715" s="4">
        <v>714</v>
      </c>
      <c r="B715" s="4" t="s">
        <v>24</v>
      </c>
      <c r="C715" s="9">
        <v>8.2808869999999999</v>
      </c>
      <c r="D715" s="9">
        <v>10.414876</v>
      </c>
      <c r="E715" s="9">
        <f t="shared" si="88"/>
        <v>1.2577005337713218</v>
      </c>
      <c r="F715" s="4">
        <f>_xlfn.RANK.EQ(E715,$E$2:$E$1001,1)+COUNTIF($E$2:E715,E715)-1</f>
        <v>850</v>
      </c>
      <c r="G715" s="4" t="str">
        <f>IF(F715&lt;=Summary!$B$2,"Front","Back")</f>
        <v>Back</v>
      </c>
      <c r="H715" s="4">
        <v>776</v>
      </c>
      <c r="I715" s="4" t="str">
        <f>IF(H715&lt;=Summary!$B$2,"Front","Back")</f>
        <v>Back</v>
      </c>
      <c r="J715" s="9">
        <f t="shared" si="89"/>
        <v>0</v>
      </c>
      <c r="K715" s="9">
        <f t="shared" si="90"/>
        <v>10.414876</v>
      </c>
      <c r="L715" s="9">
        <f t="shared" si="91"/>
        <v>0</v>
      </c>
      <c r="M715" s="9">
        <f t="shared" si="92"/>
        <v>10.414876</v>
      </c>
      <c r="N715" s="9">
        <v>8.1315360000000005</v>
      </c>
      <c r="O715" s="9">
        <v>10.564227000000001</v>
      </c>
      <c r="P715" s="9">
        <f t="shared" si="93"/>
        <v>1.2991674635640793</v>
      </c>
      <c r="Q715" s="4">
        <f>_xlfn.RANK.EQ(P715,$P$2:$P$1001,1)+COUNTIF($P$2:P715,P715)-1</f>
        <v>888</v>
      </c>
      <c r="R715" s="4" t="str">
        <f>IF(Q715&lt;=Summary!$B$20,"Front","Back")</f>
        <v>Back</v>
      </c>
      <c r="S715" s="9">
        <f t="shared" si="94"/>
        <v>0</v>
      </c>
      <c r="T715" s="9">
        <f t="shared" si="95"/>
        <v>10.564227000000001</v>
      </c>
    </row>
    <row r="716" spans="1:20" x14ac:dyDescent="0.2">
      <c r="A716" s="4">
        <v>715</v>
      </c>
      <c r="B716" s="4" t="s">
        <v>24</v>
      </c>
      <c r="C716" s="9">
        <v>7.9646540000000003</v>
      </c>
      <c r="D716" s="9">
        <v>10.619426000000001</v>
      </c>
      <c r="E716" s="9">
        <f t="shared" si="88"/>
        <v>1.3333191875001726</v>
      </c>
      <c r="F716" s="4">
        <f>_xlfn.RANK.EQ(E716,$E$2:$E$1001,1)+COUNTIF($E$2:E716,E716)-1</f>
        <v>897</v>
      </c>
      <c r="G716" s="4" t="str">
        <f>IF(F716&lt;=Summary!$B$2,"Front","Back")</f>
        <v>Back</v>
      </c>
      <c r="H716" s="4">
        <v>996</v>
      </c>
      <c r="I716" s="4" t="str">
        <f>IF(H716&lt;=Summary!$B$2,"Front","Back")</f>
        <v>Back</v>
      </c>
      <c r="J716" s="9">
        <f t="shared" si="89"/>
        <v>0</v>
      </c>
      <c r="K716" s="9">
        <f t="shared" si="90"/>
        <v>10.619426000000001</v>
      </c>
      <c r="L716" s="9">
        <f t="shared" si="91"/>
        <v>0</v>
      </c>
      <c r="M716" s="9">
        <f t="shared" si="92"/>
        <v>10.619426000000001</v>
      </c>
      <c r="N716" s="9">
        <v>7.8153030000000001</v>
      </c>
      <c r="O716" s="9">
        <v>10.768777</v>
      </c>
      <c r="P716" s="9">
        <f t="shared" si="93"/>
        <v>1.3779090842671102</v>
      </c>
      <c r="Q716" s="4">
        <f>_xlfn.RANK.EQ(P716,$P$2:$P$1001,1)+COUNTIF($P$2:P716,P716)-1</f>
        <v>933</v>
      </c>
      <c r="R716" s="4" t="str">
        <f>IF(Q716&lt;=Summary!$B$20,"Front","Back")</f>
        <v>Back</v>
      </c>
      <c r="S716" s="9">
        <f t="shared" si="94"/>
        <v>0</v>
      </c>
      <c r="T716" s="9">
        <f t="shared" si="95"/>
        <v>10.768777</v>
      </c>
    </row>
    <row r="717" spans="1:20" x14ac:dyDescent="0.2">
      <c r="A717" s="4">
        <v>716</v>
      </c>
      <c r="B717" s="4" t="s">
        <v>24</v>
      </c>
      <c r="C717" s="9">
        <v>9.0826670000000007</v>
      </c>
      <c r="D717" s="9">
        <v>9.2521579999999997</v>
      </c>
      <c r="E717" s="9">
        <f t="shared" si="88"/>
        <v>1.0186609285576582</v>
      </c>
      <c r="F717" s="4">
        <f>_xlfn.RANK.EQ(E717,$E$2:$E$1001,1)+COUNTIF($E$2:E717,E717)-1</f>
        <v>533</v>
      </c>
      <c r="G717" s="4" t="str">
        <f>IF(F717&lt;=Summary!$B$2,"Front","Back")</f>
        <v>Back</v>
      </c>
      <c r="H717" s="4">
        <v>479</v>
      </c>
      <c r="I717" s="4" t="str">
        <f>IF(H717&lt;=Summary!$B$2,"Front","Back")</f>
        <v>Front</v>
      </c>
      <c r="J717" s="9">
        <f t="shared" si="89"/>
        <v>0</v>
      </c>
      <c r="K717" s="9">
        <f t="shared" si="90"/>
        <v>9.2521579999999997</v>
      </c>
      <c r="L717" s="9">
        <f t="shared" si="91"/>
        <v>9.0826670000000007</v>
      </c>
      <c r="M717" s="9">
        <f t="shared" si="92"/>
        <v>0</v>
      </c>
      <c r="N717" s="9">
        <v>8.9333159999999996</v>
      </c>
      <c r="O717" s="9">
        <v>9.4015090000000008</v>
      </c>
      <c r="P717" s="9">
        <f t="shared" si="93"/>
        <v>1.0524097658696951</v>
      </c>
      <c r="Q717" s="4">
        <f>_xlfn.RANK.EQ(P717,$P$2:$P$1001,1)+COUNTIF($P$2:P717,P717)-1</f>
        <v>587</v>
      </c>
      <c r="R717" s="4" t="str">
        <f>IF(Q717&lt;=Summary!$B$20,"Front","Back")</f>
        <v>Back</v>
      </c>
      <c r="S717" s="9">
        <f t="shared" si="94"/>
        <v>0</v>
      </c>
      <c r="T717" s="9">
        <f t="shared" si="95"/>
        <v>9.4015090000000008</v>
      </c>
    </row>
    <row r="718" spans="1:20" x14ac:dyDescent="0.2">
      <c r="A718" s="4">
        <v>717</v>
      </c>
      <c r="B718" s="4" t="s">
        <v>24</v>
      </c>
      <c r="C718" s="9">
        <v>10.564334000000001</v>
      </c>
      <c r="D718" s="9">
        <v>8.4610979999999998</v>
      </c>
      <c r="E718" s="9">
        <f t="shared" si="88"/>
        <v>0.80091163342620553</v>
      </c>
      <c r="F718" s="4">
        <f>_xlfn.RANK.EQ(E718,$E$2:$E$1001,1)+COUNTIF($E$2:E718,E718)-1</f>
        <v>155</v>
      </c>
      <c r="G718" s="4" t="str">
        <f>IF(F718&lt;=Summary!$B$2,"Front","Back")</f>
        <v>Front</v>
      </c>
      <c r="H718" s="4">
        <v>680</v>
      </c>
      <c r="I718" s="4" t="str">
        <f>IF(H718&lt;=Summary!$B$2,"Front","Back")</f>
        <v>Back</v>
      </c>
      <c r="J718" s="9">
        <f t="shared" si="89"/>
        <v>10.564334000000001</v>
      </c>
      <c r="K718" s="9">
        <f t="shared" si="90"/>
        <v>0</v>
      </c>
      <c r="L718" s="9">
        <f t="shared" si="91"/>
        <v>0</v>
      </c>
      <c r="M718" s="9">
        <f t="shared" si="92"/>
        <v>8.4610979999999998</v>
      </c>
      <c r="N718" s="9">
        <v>10.414982999999999</v>
      </c>
      <c r="O718" s="9">
        <v>8.6104489999999991</v>
      </c>
      <c r="P718" s="9">
        <f t="shared" si="93"/>
        <v>0.82673673111132295</v>
      </c>
      <c r="Q718" s="4">
        <f>_xlfn.RANK.EQ(P718,$P$2:$P$1001,1)+COUNTIF($P$2:P718,P718)-1</f>
        <v>177</v>
      </c>
      <c r="R718" s="4" t="str">
        <f>IF(Q718&lt;=Summary!$B$20,"Front","Back")</f>
        <v>Front</v>
      </c>
      <c r="S718" s="9">
        <f t="shared" si="94"/>
        <v>10.414982999999999</v>
      </c>
      <c r="T718" s="9">
        <f t="shared" si="95"/>
        <v>0</v>
      </c>
    </row>
    <row r="719" spans="1:20" x14ac:dyDescent="0.2">
      <c r="A719" s="4">
        <v>718</v>
      </c>
      <c r="B719" s="4" t="s">
        <v>24</v>
      </c>
      <c r="C719" s="9">
        <v>13.261122</v>
      </c>
      <c r="D719" s="9">
        <v>10.578671999999999</v>
      </c>
      <c r="E719" s="9">
        <f t="shared" si="88"/>
        <v>0.79772073584723824</v>
      </c>
      <c r="F719" s="4">
        <f>_xlfn.RANK.EQ(E719,$E$2:$E$1001,1)+COUNTIF($E$2:E719,E719)-1</f>
        <v>153</v>
      </c>
      <c r="G719" s="4" t="str">
        <f>IF(F719&lt;=Summary!$B$2,"Front","Back")</f>
        <v>Front</v>
      </c>
      <c r="H719" s="4">
        <v>568</v>
      </c>
      <c r="I719" s="4" t="str">
        <f>IF(H719&lt;=Summary!$B$2,"Front","Back")</f>
        <v>Back</v>
      </c>
      <c r="J719" s="9">
        <f t="shared" si="89"/>
        <v>13.261122</v>
      </c>
      <c r="K719" s="9">
        <f t="shared" si="90"/>
        <v>0</v>
      </c>
      <c r="L719" s="9">
        <f t="shared" si="91"/>
        <v>0</v>
      </c>
      <c r="M719" s="9">
        <f t="shared" si="92"/>
        <v>10.578671999999999</v>
      </c>
      <c r="N719" s="9">
        <v>13.111770999999999</v>
      </c>
      <c r="O719" s="9">
        <v>10.728023</v>
      </c>
      <c r="P719" s="9">
        <f t="shared" si="93"/>
        <v>0.81819786205845124</v>
      </c>
      <c r="Q719" s="4">
        <f>_xlfn.RANK.EQ(P719,$P$2:$P$1001,1)+COUNTIF($P$2:P719,P719)-1</f>
        <v>170</v>
      </c>
      <c r="R719" s="4" t="str">
        <f>IF(Q719&lt;=Summary!$B$20,"Front","Back")</f>
        <v>Front</v>
      </c>
      <c r="S719" s="9">
        <f t="shared" si="94"/>
        <v>13.111770999999999</v>
      </c>
      <c r="T719" s="9">
        <f t="shared" si="95"/>
        <v>0</v>
      </c>
    </row>
    <row r="720" spans="1:20" x14ac:dyDescent="0.2">
      <c r="A720" s="4">
        <v>719</v>
      </c>
      <c r="B720" s="4" t="s">
        <v>24</v>
      </c>
      <c r="C720" s="9">
        <v>9.2773160000000008</v>
      </c>
      <c r="D720" s="9">
        <v>11.170724</v>
      </c>
      <c r="E720" s="9">
        <f t="shared" si="88"/>
        <v>1.2040900622550745</v>
      </c>
      <c r="F720" s="4">
        <f>_xlfn.RANK.EQ(E720,$E$2:$E$1001,1)+COUNTIF($E$2:E720,E720)-1</f>
        <v>801</v>
      </c>
      <c r="G720" s="4" t="str">
        <f>IF(F720&lt;=Summary!$B$2,"Front","Back")</f>
        <v>Back</v>
      </c>
      <c r="H720" s="4">
        <v>681</v>
      </c>
      <c r="I720" s="4" t="str">
        <f>IF(H720&lt;=Summary!$B$2,"Front","Back")</f>
        <v>Back</v>
      </c>
      <c r="J720" s="9">
        <f t="shared" si="89"/>
        <v>0</v>
      </c>
      <c r="K720" s="9">
        <f t="shared" si="90"/>
        <v>11.170724</v>
      </c>
      <c r="L720" s="9">
        <f t="shared" si="91"/>
        <v>0</v>
      </c>
      <c r="M720" s="9">
        <f t="shared" si="92"/>
        <v>11.170724</v>
      </c>
      <c r="N720" s="9">
        <v>9.1279649999999997</v>
      </c>
      <c r="O720" s="9">
        <v>11.320074999999999</v>
      </c>
      <c r="P720" s="9">
        <f t="shared" si="93"/>
        <v>1.2401531995357125</v>
      </c>
      <c r="Q720" s="4">
        <f>_xlfn.RANK.EQ(P720,$P$2:$P$1001,1)+COUNTIF($P$2:P720,P720)-1</f>
        <v>849</v>
      </c>
      <c r="R720" s="4" t="str">
        <f>IF(Q720&lt;=Summary!$B$20,"Front","Back")</f>
        <v>Back</v>
      </c>
      <c r="S720" s="9">
        <f t="shared" si="94"/>
        <v>0</v>
      </c>
      <c r="T720" s="9">
        <f t="shared" si="95"/>
        <v>11.320074999999999</v>
      </c>
    </row>
    <row r="721" spans="1:20" x14ac:dyDescent="0.2">
      <c r="A721" s="4">
        <v>720</v>
      </c>
      <c r="B721" s="4" t="s">
        <v>24</v>
      </c>
      <c r="C721" s="9">
        <v>11.404392</v>
      </c>
      <c r="D721" s="9">
        <v>11.352978999999999</v>
      </c>
      <c r="E721" s="9">
        <f t="shared" si="88"/>
        <v>0.99549182455320717</v>
      </c>
      <c r="F721" s="4">
        <f>_xlfn.RANK.EQ(E721,$E$2:$E$1001,1)+COUNTIF($E$2:E721,E721)-1</f>
        <v>494</v>
      </c>
      <c r="G721" s="4" t="str">
        <f>IF(F721&lt;=Summary!$B$2,"Front","Back")</f>
        <v>Front</v>
      </c>
      <c r="H721" s="4">
        <v>199</v>
      </c>
      <c r="I721" s="4" t="str">
        <f>IF(H721&lt;=Summary!$B$2,"Front","Back")</f>
        <v>Front</v>
      </c>
      <c r="J721" s="9">
        <f t="shared" si="89"/>
        <v>11.404392</v>
      </c>
      <c r="K721" s="9">
        <f t="shared" si="90"/>
        <v>0</v>
      </c>
      <c r="L721" s="9">
        <f t="shared" si="91"/>
        <v>11.404392</v>
      </c>
      <c r="M721" s="9">
        <f t="shared" si="92"/>
        <v>0</v>
      </c>
      <c r="N721" s="9">
        <v>11.255041</v>
      </c>
      <c r="O721" s="9">
        <v>11.502330000000001</v>
      </c>
      <c r="P721" s="9">
        <f t="shared" si="93"/>
        <v>1.0219713993045427</v>
      </c>
      <c r="Q721" s="4">
        <f>_xlfn.RANK.EQ(P721,$P$2:$P$1001,1)+COUNTIF($P$2:P721,P721)-1</f>
        <v>536</v>
      </c>
      <c r="R721" s="4" t="str">
        <f>IF(Q721&lt;=Summary!$B$20,"Front","Back")</f>
        <v>Back</v>
      </c>
      <c r="S721" s="9">
        <f t="shared" si="94"/>
        <v>0</v>
      </c>
      <c r="T721" s="9">
        <f t="shared" si="95"/>
        <v>11.502330000000001</v>
      </c>
    </row>
    <row r="722" spans="1:20" x14ac:dyDescent="0.2">
      <c r="A722" s="4">
        <v>721</v>
      </c>
      <c r="B722" s="4" t="s">
        <v>24</v>
      </c>
      <c r="C722" s="9">
        <v>10.597486999999999</v>
      </c>
      <c r="D722" s="9">
        <v>8.5274099999999997</v>
      </c>
      <c r="E722" s="9">
        <f t="shared" si="88"/>
        <v>0.80466340746631726</v>
      </c>
      <c r="F722" s="4">
        <f>_xlfn.RANK.EQ(E722,$E$2:$E$1001,1)+COUNTIF($E$2:E722,E722)-1</f>
        <v>159</v>
      </c>
      <c r="G722" s="4" t="str">
        <f>IF(F722&lt;=Summary!$B$2,"Front","Back")</f>
        <v>Front</v>
      </c>
      <c r="H722" s="4">
        <v>507</v>
      </c>
      <c r="I722" s="4" t="str">
        <f>IF(H722&lt;=Summary!$B$2,"Front","Back")</f>
        <v>Back</v>
      </c>
      <c r="J722" s="9">
        <f t="shared" si="89"/>
        <v>10.597486999999999</v>
      </c>
      <c r="K722" s="9">
        <f t="shared" si="90"/>
        <v>0</v>
      </c>
      <c r="L722" s="9">
        <f t="shared" si="91"/>
        <v>0</v>
      </c>
      <c r="M722" s="9">
        <f t="shared" si="92"/>
        <v>8.5274099999999997</v>
      </c>
      <c r="N722" s="9">
        <v>10.448136</v>
      </c>
      <c r="O722" s="9">
        <v>8.6767610000000008</v>
      </c>
      <c r="P722" s="9">
        <f t="shared" si="93"/>
        <v>0.83046018926246756</v>
      </c>
      <c r="Q722" s="4">
        <f>_xlfn.RANK.EQ(P722,$P$2:$P$1001,1)+COUNTIF($P$2:P722,P722)-1</f>
        <v>181</v>
      </c>
      <c r="R722" s="4" t="str">
        <f>IF(Q722&lt;=Summary!$B$20,"Front","Back")</f>
        <v>Front</v>
      </c>
      <c r="S722" s="9">
        <f t="shared" si="94"/>
        <v>10.448136</v>
      </c>
      <c r="T722" s="9">
        <f t="shared" si="95"/>
        <v>0</v>
      </c>
    </row>
    <row r="723" spans="1:20" x14ac:dyDescent="0.2">
      <c r="A723" s="4">
        <v>722</v>
      </c>
      <c r="B723" s="4" t="s">
        <v>24</v>
      </c>
      <c r="C723" s="9">
        <v>8.9412350000000007</v>
      </c>
      <c r="D723" s="9">
        <v>12.686462000000001</v>
      </c>
      <c r="E723" s="9">
        <f t="shared" si="88"/>
        <v>1.4188713304146463</v>
      </c>
      <c r="F723" s="4">
        <f>_xlfn.RANK.EQ(E723,$E$2:$E$1001,1)+COUNTIF($E$2:E723,E723)-1</f>
        <v>933</v>
      </c>
      <c r="G723" s="4" t="str">
        <f>IF(F723&lt;=Summary!$B$2,"Front","Back")</f>
        <v>Back</v>
      </c>
      <c r="H723" s="4">
        <v>347</v>
      </c>
      <c r="I723" s="4" t="str">
        <f>IF(H723&lt;=Summary!$B$2,"Front","Back")</f>
        <v>Front</v>
      </c>
      <c r="J723" s="9">
        <f t="shared" si="89"/>
        <v>0</v>
      </c>
      <c r="K723" s="9">
        <f t="shared" si="90"/>
        <v>12.686462000000001</v>
      </c>
      <c r="L723" s="9">
        <f t="shared" si="91"/>
        <v>8.9412350000000007</v>
      </c>
      <c r="M723" s="9">
        <f t="shared" si="92"/>
        <v>0</v>
      </c>
      <c r="N723" s="9">
        <v>8.7918839999999996</v>
      </c>
      <c r="O723" s="9">
        <v>12.835813</v>
      </c>
      <c r="P723" s="9">
        <f t="shared" si="93"/>
        <v>1.4599615963995887</v>
      </c>
      <c r="Q723" s="4">
        <f>_xlfn.RANK.EQ(P723,$P$2:$P$1001,1)+COUNTIF($P$2:P723,P723)-1</f>
        <v>954</v>
      </c>
      <c r="R723" s="4" t="str">
        <f>IF(Q723&lt;=Summary!$B$20,"Front","Back")</f>
        <v>Back</v>
      </c>
      <c r="S723" s="9">
        <f t="shared" si="94"/>
        <v>0</v>
      </c>
      <c r="T723" s="9">
        <f t="shared" si="95"/>
        <v>12.835813</v>
      </c>
    </row>
    <row r="724" spans="1:20" x14ac:dyDescent="0.2">
      <c r="A724" s="4">
        <v>723</v>
      </c>
      <c r="B724" s="4" t="s">
        <v>24</v>
      </c>
      <c r="C724" s="9">
        <v>8.9598759999999995</v>
      </c>
      <c r="D724" s="9">
        <v>9.7456999999999994</v>
      </c>
      <c r="E724" s="9">
        <f t="shared" si="88"/>
        <v>1.0877047852001522</v>
      </c>
      <c r="F724" s="4">
        <f>_xlfn.RANK.EQ(E724,$E$2:$E$1001,1)+COUNTIF($E$2:E724,E724)-1</f>
        <v>630</v>
      </c>
      <c r="G724" s="4" t="str">
        <f>IF(F724&lt;=Summary!$B$2,"Front","Back")</f>
        <v>Back</v>
      </c>
      <c r="H724" s="4">
        <v>114</v>
      </c>
      <c r="I724" s="4" t="str">
        <f>IF(H724&lt;=Summary!$B$2,"Front","Back")</f>
        <v>Front</v>
      </c>
      <c r="J724" s="9">
        <f t="shared" si="89"/>
        <v>0</v>
      </c>
      <c r="K724" s="9">
        <f t="shared" si="90"/>
        <v>9.7456999999999994</v>
      </c>
      <c r="L724" s="9">
        <f t="shared" si="91"/>
        <v>8.9598759999999995</v>
      </c>
      <c r="M724" s="9">
        <f t="shared" si="92"/>
        <v>0</v>
      </c>
      <c r="N724" s="9">
        <v>8.8105250000000002</v>
      </c>
      <c r="O724" s="9">
        <v>9.8950510000000005</v>
      </c>
      <c r="P724" s="9">
        <f t="shared" si="93"/>
        <v>1.1230943672482627</v>
      </c>
      <c r="Q724" s="4">
        <f>_xlfn.RANK.EQ(P724,$P$2:$P$1001,1)+COUNTIF($P$2:P724,P724)-1</f>
        <v>684</v>
      </c>
      <c r="R724" s="4" t="str">
        <f>IF(Q724&lt;=Summary!$B$20,"Front","Back")</f>
        <v>Back</v>
      </c>
      <c r="S724" s="9">
        <f t="shared" si="94"/>
        <v>0</v>
      </c>
      <c r="T724" s="9">
        <f t="shared" si="95"/>
        <v>9.8950510000000005</v>
      </c>
    </row>
    <row r="725" spans="1:20" x14ac:dyDescent="0.2">
      <c r="A725" s="4">
        <v>724</v>
      </c>
      <c r="B725" s="4" t="s">
        <v>24</v>
      </c>
      <c r="C725" s="9">
        <v>12.989262</v>
      </c>
      <c r="D725" s="9">
        <v>10.114164000000001</v>
      </c>
      <c r="E725" s="9">
        <f t="shared" si="88"/>
        <v>0.77865578506307753</v>
      </c>
      <c r="F725" s="4">
        <f>_xlfn.RANK.EQ(E725,$E$2:$E$1001,1)+COUNTIF($E$2:E725,E725)-1</f>
        <v>121</v>
      </c>
      <c r="G725" s="4" t="str">
        <f>IF(F725&lt;=Summary!$B$2,"Front","Back")</f>
        <v>Front</v>
      </c>
      <c r="H725" s="4">
        <v>504</v>
      </c>
      <c r="I725" s="4" t="str">
        <f>IF(H725&lt;=Summary!$B$2,"Front","Back")</f>
        <v>Back</v>
      </c>
      <c r="J725" s="9">
        <f t="shared" si="89"/>
        <v>12.989262</v>
      </c>
      <c r="K725" s="9">
        <f t="shared" si="90"/>
        <v>0</v>
      </c>
      <c r="L725" s="9">
        <f t="shared" si="91"/>
        <v>0</v>
      </c>
      <c r="M725" s="9">
        <f t="shared" si="92"/>
        <v>10.114164000000001</v>
      </c>
      <c r="N725" s="9">
        <v>12.839911000000001</v>
      </c>
      <c r="O725" s="9">
        <v>10.263515</v>
      </c>
      <c r="P725" s="9">
        <f t="shared" si="93"/>
        <v>0.79934471508408422</v>
      </c>
      <c r="Q725" s="4">
        <f>_xlfn.RANK.EQ(P725,$P$2:$P$1001,1)+COUNTIF($P$2:P725,P725)-1</f>
        <v>142</v>
      </c>
      <c r="R725" s="4" t="str">
        <f>IF(Q725&lt;=Summary!$B$20,"Front","Back")</f>
        <v>Front</v>
      </c>
      <c r="S725" s="9">
        <f t="shared" si="94"/>
        <v>12.839911000000001</v>
      </c>
      <c r="T725" s="9">
        <f t="shared" si="95"/>
        <v>0</v>
      </c>
    </row>
    <row r="726" spans="1:20" x14ac:dyDescent="0.2">
      <c r="A726" s="4">
        <v>725</v>
      </c>
      <c r="B726" s="4" t="s">
        <v>24</v>
      </c>
      <c r="C726" s="9">
        <v>7.6756700000000002</v>
      </c>
      <c r="D726" s="9">
        <v>8.934761</v>
      </c>
      <c r="E726" s="9">
        <f t="shared" si="88"/>
        <v>1.164036624815814</v>
      </c>
      <c r="F726" s="4">
        <f>_xlfn.RANK.EQ(E726,$E$2:$E$1001,1)+COUNTIF($E$2:E726,E726)-1</f>
        <v>739</v>
      </c>
      <c r="G726" s="4" t="str">
        <f>IF(F726&lt;=Summary!$B$2,"Front","Back")</f>
        <v>Back</v>
      </c>
      <c r="H726" s="4">
        <v>410</v>
      </c>
      <c r="I726" s="4" t="str">
        <f>IF(H726&lt;=Summary!$B$2,"Front","Back")</f>
        <v>Front</v>
      </c>
      <c r="J726" s="9">
        <f t="shared" si="89"/>
        <v>0</v>
      </c>
      <c r="K726" s="9">
        <f t="shared" si="90"/>
        <v>8.934761</v>
      </c>
      <c r="L726" s="9">
        <f t="shared" si="91"/>
        <v>7.6756700000000002</v>
      </c>
      <c r="M726" s="9">
        <f t="shared" si="92"/>
        <v>0</v>
      </c>
      <c r="N726" s="9">
        <v>7.526319</v>
      </c>
      <c r="O726" s="9">
        <v>9.0841119999999993</v>
      </c>
      <c r="P726" s="9">
        <f t="shared" si="93"/>
        <v>1.2069794012185771</v>
      </c>
      <c r="Q726" s="4">
        <f>_xlfn.RANK.EQ(P726,$P$2:$P$1001,1)+COUNTIF($P$2:P726,P726)-1</f>
        <v>793</v>
      </c>
      <c r="R726" s="4" t="str">
        <f>IF(Q726&lt;=Summary!$B$20,"Front","Back")</f>
        <v>Back</v>
      </c>
      <c r="S726" s="9">
        <f t="shared" si="94"/>
        <v>0</v>
      </c>
      <c r="T726" s="9">
        <f t="shared" si="95"/>
        <v>9.0841119999999993</v>
      </c>
    </row>
    <row r="727" spans="1:20" x14ac:dyDescent="0.2">
      <c r="A727" s="4">
        <v>726</v>
      </c>
      <c r="B727" s="4" t="s">
        <v>24</v>
      </c>
      <c r="C727" s="9">
        <v>11.109778</v>
      </c>
      <c r="D727" s="9">
        <v>10.226194</v>
      </c>
      <c r="E727" s="9">
        <f t="shared" si="88"/>
        <v>0.92046789773837057</v>
      </c>
      <c r="F727" s="4">
        <f>_xlfn.RANK.EQ(E727,$E$2:$E$1001,1)+COUNTIF($E$2:E727,E727)-1</f>
        <v>345</v>
      </c>
      <c r="G727" s="4" t="str">
        <f>IF(F727&lt;=Summary!$B$2,"Front","Back")</f>
        <v>Front</v>
      </c>
      <c r="H727" s="4">
        <v>416</v>
      </c>
      <c r="I727" s="4" t="str">
        <f>IF(H727&lt;=Summary!$B$2,"Front","Back")</f>
        <v>Front</v>
      </c>
      <c r="J727" s="9">
        <f t="shared" si="89"/>
        <v>11.109778</v>
      </c>
      <c r="K727" s="9">
        <f t="shared" si="90"/>
        <v>0</v>
      </c>
      <c r="L727" s="9">
        <f t="shared" si="91"/>
        <v>11.109778</v>
      </c>
      <c r="M727" s="9">
        <f t="shared" si="92"/>
        <v>0</v>
      </c>
      <c r="N727" s="9">
        <v>10.960426999999999</v>
      </c>
      <c r="O727" s="9">
        <v>10.375545000000001</v>
      </c>
      <c r="P727" s="9">
        <f t="shared" si="93"/>
        <v>0.94663693303189755</v>
      </c>
      <c r="Q727" s="4">
        <f>_xlfn.RANK.EQ(P727,$P$2:$P$1001,1)+COUNTIF($P$2:P727,P727)-1</f>
        <v>391</v>
      </c>
      <c r="R727" s="4" t="str">
        <f>IF(Q727&lt;=Summary!$B$20,"Front","Back")</f>
        <v>Front</v>
      </c>
      <c r="S727" s="9">
        <f t="shared" si="94"/>
        <v>10.960426999999999</v>
      </c>
      <c r="T727" s="9">
        <f t="shared" si="95"/>
        <v>0</v>
      </c>
    </row>
    <row r="728" spans="1:20" x14ac:dyDescent="0.2">
      <c r="A728" s="4">
        <v>727</v>
      </c>
      <c r="B728" s="4" t="s">
        <v>24</v>
      </c>
      <c r="C728" s="9">
        <v>11.400480999999999</v>
      </c>
      <c r="D728" s="9">
        <v>9.5711169999999992</v>
      </c>
      <c r="E728" s="9">
        <f t="shared" si="88"/>
        <v>0.8395362441286468</v>
      </c>
      <c r="F728" s="4">
        <f>_xlfn.RANK.EQ(E728,$E$2:$E$1001,1)+COUNTIF($E$2:E728,E728)-1</f>
        <v>204</v>
      </c>
      <c r="G728" s="4" t="str">
        <f>IF(F728&lt;=Summary!$B$2,"Front","Back")</f>
        <v>Front</v>
      </c>
      <c r="H728" s="4">
        <v>590</v>
      </c>
      <c r="I728" s="4" t="str">
        <f>IF(H728&lt;=Summary!$B$2,"Front","Back")</f>
        <v>Back</v>
      </c>
      <c r="J728" s="9">
        <f t="shared" si="89"/>
        <v>11.400480999999999</v>
      </c>
      <c r="K728" s="9">
        <f t="shared" si="90"/>
        <v>0</v>
      </c>
      <c r="L728" s="9">
        <f t="shared" si="91"/>
        <v>0</v>
      </c>
      <c r="M728" s="9">
        <f t="shared" si="92"/>
        <v>9.5711169999999992</v>
      </c>
      <c r="N728" s="9">
        <v>11.25113</v>
      </c>
      <c r="O728" s="9">
        <v>9.7204680000000003</v>
      </c>
      <c r="P728" s="9">
        <f t="shared" si="93"/>
        <v>0.86395482053802597</v>
      </c>
      <c r="Q728" s="4">
        <f>_xlfn.RANK.EQ(P728,$P$2:$P$1001,1)+COUNTIF($P$2:P728,P728)-1</f>
        <v>241</v>
      </c>
      <c r="R728" s="4" t="str">
        <f>IF(Q728&lt;=Summary!$B$20,"Front","Back")</f>
        <v>Front</v>
      </c>
      <c r="S728" s="9">
        <f t="shared" si="94"/>
        <v>11.25113</v>
      </c>
      <c r="T728" s="9">
        <f t="shared" si="95"/>
        <v>0</v>
      </c>
    </row>
    <row r="729" spans="1:20" x14ac:dyDescent="0.2">
      <c r="A729" s="4">
        <v>728</v>
      </c>
      <c r="B729" s="4" t="s">
        <v>24</v>
      </c>
      <c r="C729" s="9">
        <v>8.891057</v>
      </c>
      <c r="D729" s="9">
        <v>12.557528</v>
      </c>
      <c r="E729" s="9">
        <f t="shared" si="88"/>
        <v>1.4123774034965697</v>
      </c>
      <c r="F729" s="4">
        <f>_xlfn.RANK.EQ(E729,$E$2:$E$1001,1)+COUNTIF($E$2:E729,E729)-1</f>
        <v>930</v>
      </c>
      <c r="G729" s="4" t="str">
        <f>IF(F729&lt;=Summary!$B$2,"Front","Back")</f>
        <v>Back</v>
      </c>
      <c r="H729" s="4">
        <v>982</v>
      </c>
      <c r="I729" s="4" t="str">
        <f>IF(H729&lt;=Summary!$B$2,"Front","Back")</f>
        <v>Back</v>
      </c>
      <c r="J729" s="9">
        <f t="shared" si="89"/>
        <v>0</v>
      </c>
      <c r="K729" s="9">
        <f t="shared" si="90"/>
        <v>12.557528</v>
      </c>
      <c r="L729" s="9">
        <f t="shared" si="91"/>
        <v>0</v>
      </c>
      <c r="M729" s="9">
        <f t="shared" si="92"/>
        <v>12.557528</v>
      </c>
      <c r="N729" s="9">
        <v>8.7417060000000006</v>
      </c>
      <c r="O729" s="9">
        <v>12.706879000000001</v>
      </c>
      <c r="P729" s="9">
        <f t="shared" si="93"/>
        <v>1.4535925825004867</v>
      </c>
      <c r="Q729" s="4">
        <f>_xlfn.RANK.EQ(P729,$P$2:$P$1001,1)+COUNTIF($P$2:P729,P729)-1</f>
        <v>951</v>
      </c>
      <c r="R729" s="4" t="str">
        <f>IF(Q729&lt;=Summary!$B$20,"Front","Back")</f>
        <v>Back</v>
      </c>
      <c r="S729" s="9">
        <f t="shared" si="94"/>
        <v>0</v>
      </c>
      <c r="T729" s="9">
        <f t="shared" si="95"/>
        <v>12.706879000000001</v>
      </c>
    </row>
    <row r="730" spans="1:20" x14ac:dyDescent="0.2">
      <c r="A730" s="4">
        <v>729</v>
      </c>
      <c r="B730" s="4" t="s">
        <v>24</v>
      </c>
      <c r="C730" s="9">
        <v>11.653333999999999</v>
      </c>
      <c r="D730" s="9">
        <v>9.1356940000000009</v>
      </c>
      <c r="E730" s="9">
        <f t="shared" si="88"/>
        <v>0.78395538993390235</v>
      </c>
      <c r="F730" s="4">
        <f>_xlfn.RANK.EQ(E730,$E$2:$E$1001,1)+COUNTIF($E$2:E730,E730)-1</f>
        <v>129</v>
      </c>
      <c r="G730" s="4" t="str">
        <f>IF(F730&lt;=Summary!$B$2,"Front","Back")</f>
        <v>Front</v>
      </c>
      <c r="H730" s="4">
        <v>904</v>
      </c>
      <c r="I730" s="4" t="str">
        <f>IF(H730&lt;=Summary!$B$2,"Front","Back")</f>
        <v>Back</v>
      </c>
      <c r="J730" s="9">
        <f t="shared" si="89"/>
        <v>11.653333999999999</v>
      </c>
      <c r="K730" s="9">
        <f t="shared" si="90"/>
        <v>0</v>
      </c>
      <c r="L730" s="9">
        <f t="shared" si="91"/>
        <v>0</v>
      </c>
      <c r="M730" s="9">
        <f t="shared" si="92"/>
        <v>9.1356940000000009</v>
      </c>
      <c r="N730" s="9">
        <v>11.503983</v>
      </c>
      <c r="O730" s="9">
        <v>9.2850450000000002</v>
      </c>
      <c r="P730" s="9">
        <f t="shared" si="93"/>
        <v>0.80711567463199485</v>
      </c>
      <c r="Q730" s="4">
        <f>_xlfn.RANK.EQ(P730,$P$2:$P$1001,1)+COUNTIF($P$2:P730,P730)-1</f>
        <v>148</v>
      </c>
      <c r="R730" s="4" t="str">
        <f>IF(Q730&lt;=Summary!$B$20,"Front","Back")</f>
        <v>Front</v>
      </c>
      <c r="S730" s="9">
        <f t="shared" si="94"/>
        <v>11.503983</v>
      </c>
      <c r="T730" s="9">
        <f t="shared" si="95"/>
        <v>0</v>
      </c>
    </row>
    <row r="731" spans="1:20" x14ac:dyDescent="0.2">
      <c r="A731" s="4">
        <v>730</v>
      </c>
      <c r="B731" s="4" t="s">
        <v>24</v>
      </c>
      <c r="C731" s="9">
        <v>10.854899</v>
      </c>
      <c r="D731" s="9">
        <v>11.258919000000001</v>
      </c>
      <c r="E731" s="9">
        <f t="shared" si="88"/>
        <v>1.0372200607301829</v>
      </c>
      <c r="F731" s="4">
        <f>_xlfn.RANK.EQ(E731,$E$2:$E$1001,1)+COUNTIF($E$2:E731,E731)-1</f>
        <v>554</v>
      </c>
      <c r="G731" s="4" t="str">
        <f>IF(F731&lt;=Summary!$B$2,"Front","Back")</f>
        <v>Back</v>
      </c>
      <c r="H731" s="4">
        <v>561</v>
      </c>
      <c r="I731" s="4" t="str">
        <f>IF(H731&lt;=Summary!$B$2,"Front","Back")</f>
        <v>Back</v>
      </c>
      <c r="J731" s="9">
        <f t="shared" si="89"/>
        <v>0</v>
      </c>
      <c r="K731" s="9">
        <f t="shared" si="90"/>
        <v>11.258919000000001</v>
      </c>
      <c r="L731" s="9">
        <f t="shared" si="91"/>
        <v>0</v>
      </c>
      <c r="M731" s="9">
        <f t="shared" si="92"/>
        <v>11.258919000000001</v>
      </c>
      <c r="N731" s="9">
        <v>10.705548</v>
      </c>
      <c r="O731" s="9">
        <v>11.40827</v>
      </c>
      <c r="P731" s="9">
        <f t="shared" si="93"/>
        <v>1.0656409181482349</v>
      </c>
      <c r="Q731" s="4">
        <f>_xlfn.RANK.EQ(P731,$P$2:$P$1001,1)+COUNTIF($P$2:P731,P731)-1</f>
        <v>606</v>
      </c>
      <c r="R731" s="4" t="str">
        <f>IF(Q731&lt;=Summary!$B$20,"Front","Back")</f>
        <v>Back</v>
      </c>
      <c r="S731" s="9">
        <f t="shared" si="94"/>
        <v>0</v>
      </c>
      <c r="T731" s="9">
        <f t="shared" si="95"/>
        <v>11.40827</v>
      </c>
    </row>
    <row r="732" spans="1:20" x14ac:dyDescent="0.2">
      <c r="A732" s="4">
        <v>731</v>
      </c>
      <c r="B732" s="4" t="s">
        <v>24</v>
      </c>
      <c r="C732" s="9">
        <v>8.7579410000000006</v>
      </c>
      <c r="D732" s="9">
        <v>7.7851340000000002</v>
      </c>
      <c r="E732" s="9">
        <f t="shared" si="88"/>
        <v>0.88892286440385926</v>
      </c>
      <c r="F732" s="4">
        <f>_xlfn.RANK.EQ(E732,$E$2:$E$1001,1)+COUNTIF($E$2:E732,E732)-1</f>
        <v>281</v>
      </c>
      <c r="G732" s="4" t="str">
        <f>IF(F732&lt;=Summary!$B$2,"Front","Back")</f>
        <v>Front</v>
      </c>
      <c r="H732" s="4">
        <v>970</v>
      </c>
      <c r="I732" s="4" t="str">
        <f>IF(H732&lt;=Summary!$B$2,"Front","Back")</f>
        <v>Back</v>
      </c>
      <c r="J732" s="9">
        <f t="shared" si="89"/>
        <v>8.7579410000000006</v>
      </c>
      <c r="K732" s="9">
        <f t="shared" si="90"/>
        <v>0</v>
      </c>
      <c r="L732" s="9">
        <f t="shared" si="91"/>
        <v>0</v>
      </c>
      <c r="M732" s="9">
        <f t="shared" si="92"/>
        <v>7.7851340000000002</v>
      </c>
      <c r="N732" s="9">
        <v>8.6085899999999995</v>
      </c>
      <c r="O732" s="9">
        <v>7.9344849999999996</v>
      </c>
      <c r="P732" s="9">
        <f t="shared" si="93"/>
        <v>0.92169391270812062</v>
      </c>
      <c r="Q732" s="4">
        <f>_xlfn.RANK.EQ(P732,$P$2:$P$1001,1)+COUNTIF($P$2:P732,P732)-1</f>
        <v>340</v>
      </c>
      <c r="R732" s="4" t="str">
        <f>IF(Q732&lt;=Summary!$B$20,"Front","Back")</f>
        <v>Front</v>
      </c>
      <c r="S732" s="9">
        <f t="shared" si="94"/>
        <v>8.6085899999999995</v>
      </c>
      <c r="T732" s="9">
        <f t="shared" si="95"/>
        <v>0</v>
      </c>
    </row>
    <row r="733" spans="1:20" x14ac:dyDescent="0.2">
      <c r="A733" s="4">
        <v>732</v>
      </c>
      <c r="B733" s="4" t="s">
        <v>24</v>
      </c>
      <c r="C733" s="9">
        <v>8.0397630000000007</v>
      </c>
      <c r="D733" s="9">
        <v>13.666471</v>
      </c>
      <c r="E733" s="9">
        <f t="shared" si="88"/>
        <v>1.6998599336821245</v>
      </c>
      <c r="F733" s="4">
        <f>_xlfn.RANK.EQ(E733,$E$2:$E$1001,1)+COUNTIF($E$2:E733,E733)-1</f>
        <v>990</v>
      </c>
      <c r="G733" s="4" t="str">
        <f>IF(F733&lt;=Summary!$B$2,"Front","Back")</f>
        <v>Back</v>
      </c>
      <c r="H733" s="4">
        <v>871</v>
      </c>
      <c r="I733" s="4" t="str">
        <f>IF(H733&lt;=Summary!$B$2,"Front","Back")</f>
        <v>Back</v>
      </c>
      <c r="J733" s="9">
        <f t="shared" si="89"/>
        <v>0</v>
      </c>
      <c r="K733" s="9">
        <f t="shared" si="90"/>
        <v>13.666471</v>
      </c>
      <c r="L733" s="9">
        <f t="shared" si="91"/>
        <v>0</v>
      </c>
      <c r="M733" s="9">
        <f t="shared" si="92"/>
        <v>13.666471</v>
      </c>
      <c r="N733" s="9">
        <v>7.8904120000000004</v>
      </c>
      <c r="O733" s="9">
        <v>13.815822000000001</v>
      </c>
      <c r="P733" s="9">
        <f t="shared" si="93"/>
        <v>1.7509633210534508</v>
      </c>
      <c r="Q733" s="4">
        <f>_xlfn.RANK.EQ(P733,$P$2:$P$1001,1)+COUNTIF($P$2:P733,P733)-1</f>
        <v>994</v>
      </c>
      <c r="R733" s="4" t="str">
        <f>IF(Q733&lt;=Summary!$B$20,"Front","Back")</f>
        <v>Back</v>
      </c>
      <c r="S733" s="9">
        <f t="shared" si="94"/>
        <v>0</v>
      </c>
      <c r="T733" s="9">
        <f t="shared" si="95"/>
        <v>13.815822000000001</v>
      </c>
    </row>
    <row r="734" spans="1:20" x14ac:dyDescent="0.2">
      <c r="A734" s="4">
        <v>733</v>
      </c>
      <c r="B734" s="4" t="s">
        <v>24</v>
      </c>
      <c r="C734" s="9">
        <v>10.345253</v>
      </c>
      <c r="D734" s="9">
        <v>9.4643820000000005</v>
      </c>
      <c r="E734" s="9">
        <f t="shared" si="88"/>
        <v>0.91485263821000806</v>
      </c>
      <c r="F734" s="4">
        <f>_xlfn.RANK.EQ(E734,$E$2:$E$1001,1)+COUNTIF($E$2:E734,E734)-1</f>
        <v>337</v>
      </c>
      <c r="G734" s="4" t="str">
        <f>IF(F734&lt;=Summary!$B$2,"Front","Back")</f>
        <v>Front</v>
      </c>
      <c r="H734" s="4">
        <v>706</v>
      </c>
      <c r="I734" s="4" t="str">
        <f>IF(H734&lt;=Summary!$B$2,"Front","Back")</f>
        <v>Back</v>
      </c>
      <c r="J734" s="9">
        <f t="shared" si="89"/>
        <v>10.345253</v>
      </c>
      <c r="K734" s="9">
        <f t="shared" si="90"/>
        <v>0</v>
      </c>
      <c r="L734" s="9">
        <f t="shared" si="91"/>
        <v>0</v>
      </c>
      <c r="M734" s="9">
        <f t="shared" si="92"/>
        <v>9.4643820000000005</v>
      </c>
      <c r="N734" s="9">
        <v>10.195902</v>
      </c>
      <c r="O734" s="9">
        <v>9.6137329999999999</v>
      </c>
      <c r="P734" s="9">
        <f t="shared" si="93"/>
        <v>0.94290166774847384</v>
      </c>
      <c r="Q734" s="4">
        <f>_xlfn.RANK.EQ(P734,$P$2:$P$1001,1)+COUNTIF($P$2:P734,P734)-1</f>
        <v>383</v>
      </c>
      <c r="R734" s="4" t="str">
        <f>IF(Q734&lt;=Summary!$B$20,"Front","Back")</f>
        <v>Front</v>
      </c>
      <c r="S734" s="9">
        <f t="shared" si="94"/>
        <v>10.195902</v>
      </c>
      <c r="T734" s="9">
        <f t="shared" si="95"/>
        <v>0</v>
      </c>
    </row>
    <row r="735" spans="1:20" x14ac:dyDescent="0.2">
      <c r="A735" s="4">
        <v>734</v>
      </c>
      <c r="B735" s="4" t="s">
        <v>24</v>
      </c>
      <c r="C735" s="9">
        <v>10.493183</v>
      </c>
      <c r="D735" s="9">
        <v>8.6557340000000007</v>
      </c>
      <c r="E735" s="9">
        <f t="shared" si="88"/>
        <v>0.8248911698194914</v>
      </c>
      <c r="F735" s="4">
        <f>_xlfn.RANK.EQ(E735,$E$2:$E$1001,1)+COUNTIF($E$2:E735,E735)-1</f>
        <v>185</v>
      </c>
      <c r="G735" s="4" t="str">
        <f>IF(F735&lt;=Summary!$B$2,"Front","Back")</f>
        <v>Front</v>
      </c>
      <c r="H735" s="4">
        <v>412</v>
      </c>
      <c r="I735" s="4" t="str">
        <f>IF(H735&lt;=Summary!$B$2,"Front","Back")</f>
        <v>Front</v>
      </c>
      <c r="J735" s="9">
        <f t="shared" si="89"/>
        <v>10.493183</v>
      </c>
      <c r="K735" s="9">
        <f t="shared" si="90"/>
        <v>0</v>
      </c>
      <c r="L735" s="9">
        <f t="shared" si="91"/>
        <v>10.493183</v>
      </c>
      <c r="M735" s="9">
        <f t="shared" si="92"/>
        <v>0</v>
      </c>
      <c r="N735" s="9">
        <v>10.343832000000001</v>
      </c>
      <c r="O735" s="9">
        <v>8.8050850000000001</v>
      </c>
      <c r="P735" s="9">
        <f t="shared" si="93"/>
        <v>0.85124014001774195</v>
      </c>
      <c r="Q735" s="4">
        <f>_xlfn.RANK.EQ(P735,$P$2:$P$1001,1)+COUNTIF($P$2:P735,P735)-1</f>
        <v>218</v>
      </c>
      <c r="R735" s="4" t="str">
        <f>IF(Q735&lt;=Summary!$B$20,"Front","Back")</f>
        <v>Front</v>
      </c>
      <c r="S735" s="9">
        <f t="shared" si="94"/>
        <v>10.343832000000001</v>
      </c>
      <c r="T735" s="9">
        <f t="shared" si="95"/>
        <v>0</v>
      </c>
    </row>
    <row r="736" spans="1:20" x14ac:dyDescent="0.2">
      <c r="A736" s="4">
        <v>735</v>
      </c>
      <c r="B736" s="4" t="s">
        <v>24</v>
      </c>
      <c r="C736" s="9">
        <v>11.167183</v>
      </c>
      <c r="D736" s="9">
        <v>10.016005</v>
      </c>
      <c r="E736" s="9">
        <f t="shared" si="88"/>
        <v>0.89691419940015316</v>
      </c>
      <c r="F736" s="4">
        <f>_xlfn.RANK.EQ(E736,$E$2:$E$1001,1)+COUNTIF($E$2:E736,E736)-1</f>
        <v>301</v>
      </c>
      <c r="G736" s="4" t="str">
        <f>IF(F736&lt;=Summary!$B$2,"Front","Back")</f>
        <v>Front</v>
      </c>
      <c r="H736" s="4">
        <v>985</v>
      </c>
      <c r="I736" s="4" t="str">
        <f>IF(H736&lt;=Summary!$B$2,"Front","Back")</f>
        <v>Back</v>
      </c>
      <c r="J736" s="9">
        <f t="shared" si="89"/>
        <v>11.167183</v>
      </c>
      <c r="K736" s="9">
        <f t="shared" si="90"/>
        <v>0</v>
      </c>
      <c r="L736" s="9">
        <f t="shared" si="91"/>
        <v>0</v>
      </c>
      <c r="M736" s="9">
        <f t="shared" si="92"/>
        <v>10.016005</v>
      </c>
      <c r="N736" s="9">
        <v>11.017832</v>
      </c>
      <c r="O736" s="9">
        <v>10.165355999999999</v>
      </c>
      <c r="P736" s="9">
        <f t="shared" si="93"/>
        <v>0.9226276094970407</v>
      </c>
      <c r="Q736" s="4">
        <f>_xlfn.RANK.EQ(P736,$P$2:$P$1001,1)+COUNTIF($P$2:P736,P736)-1</f>
        <v>343</v>
      </c>
      <c r="R736" s="4" t="str">
        <f>IF(Q736&lt;=Summary!$B$20,"Front","Back")</f>
        <v>Front</v>
      </c>
      <c r="S736" s="9">
        <f t="shared" si="94"/>
        <v>11.017832</v>
      </c>
      <c r="T736" s="9">
        <f t="shared" si="95"/>
        <v>0</v>
      </c>
    </row>
    <row r="737" spans="1:20" x14ac:dyDescent="0.2">
      <c r="A737" s="4">
        <v>736</v>
      </c>
      <c r="B737" s="4" t="s">
        <v>24</v>
      </c>
      <c r="C737" s="9">
        <v>9.1058950000000003</v>
      </c>
      <c r="D737" s="9">
        <v>9.2375039999999995</v>
      </c>
      <c r="E737" s="9">
        <f t="shared" si="88"/>
        <v>1.014453164680682</v>
      </c>
      <c r="F737" s="4">
        <f>_xlfn.RANK.EQ(E737,$E$2:$E$1001,1)+COUNTIF($E$2:E737,E737)-1</f>
        <v>527</v>
      </c>
      <c r="G737" s="4" t="str">
        <f>IF(F737&lt;=Summary!$B$2,"Front","Back")</f>
        <v>Back</v>
      </c>
      <c r="H737" s="4">
        <v>641</v>
      </c>
      <c r="I737" s="4" t="str">
        <f>IF(H737&lt;=Summary!$B$2,"Front","Back")</f>
        <v>Back</v>
      </c>
      <c r="J737" s="9">
        <f t="shared" si="89"/>
        <v>0</v>
      </c>
      <c r="K737" s="9">
        <f t="shared" si="90"/>
        <v>9.2375039999999995</v>
      </c>
      <c r="L737" s="9">
        <f t="shared" si="91"/>
        <v>0</v>
      </c>
      <c r="M737" s="9">
        <f t="shared" si="92"/>
        <v>9.2375039999999995</v>
      </c>
      <c r="N737" s="9">
        <v>8.9565439999999992</v>
      </c>
      <c r="O737" s="9">
        <v>9.3868550000000006</v>
      </c>
      <c r="P737" s="9">
        <f t="shared" si="93"/>
        <v>1.0480443126277279</v>
      </c>
      <c r="Q737" s="4">
        <f>_xlfn.RANK.EQ(P737,$P$2:$P$1001,1)+COUNTIF($P$2:P737,P737)-1</f>
        <v>583</v>
      </c>
      <c r="R737" s="4" t="str">
        <f>IF(Q737&lt;=Summary!$B$20,"Front","Back")</f>
        <v>Back</v>
      </c>
      <c r="S737" s="9">
        <f t="shared" si="94"/>
        <v>0</v>
      </c>
      <c r="T737" s="9">
        <f t="shared" si="95"/>
        <v>9.3868550000000006</v>
      </c>
    </row>
    <row r="738" spans="1:20" x14ac:dyDescent="0.2">
      <c r="A738" s="4">
        <v>737</v>
      </c>
      <c r="B738" s="4" t="s">
        <v>24</v>
      </c>
      <c r="C738" s="9">
        <v>8.470561</v>
      </c>
      <c r="D738" s="9">
        <v>9.3889689999999995</v>
      </c>
      <c r="E738" s="9">
        <f t="shared" si="88"/>
        <v>1.1084235152783859</v>
      </c>
      <c r="F738" s="4">
        <f>_xlfn.RANK.EQ(E738,$E$2:$E$1001,1)+COUNTIF($E$2:E738,E738)-1</f>
        <v>656</v>
      </c>
      <c r="G738" s="4" t="str">
        <f>IF(F738&lt;=Summary!$B$2,"Front","Back")</f>
        <v>Back</v>
      </c>
      <c r="H738" s="4">
        <v>901</v>
      </c>
      <c r="I738" s="4" t="str">
        <f>IF(H738&lt;=Summary!$B$2,"Front","Back")</f>
        <v>Back</v>
      </c>
      <c r="J738" s="9">
        <f t="shared" si="89"/>
        <v>0</v>
      </c>
      <c r="K738" s="9">
        <f t="shared" si="90"/>
        <v>9.3889689999999995</v>
      </c>
      <c r="L738" s="9">
        <f t="shared" si="91"/>
        <v>0</v>
      </c>
      <c r="M738" s="9">
        <f t="shared" si="92"/>
        <v>9.3889689999999995</v>
      </c>
      <c r="N738" s="9">
        <v>8.3212100000000007</v>
      </c>
      <c r="O738" s="9">
        <v>9.5383200000000006</v>
      </c>
      <c r="P738" s="9">
        <f t="shared" si="93"/>
        <v>1.1462659877589918</v>
      </c>
      <c r="Q738" s="4">
        <f>_xlfn.RANK.EQ(P738,$P$2:$P$1001,1)+COUNTIF($P$2:P738,P738)-1</f>
        <v>712</v>
      </c>
      <c r="R738" s="4" t="str">
        <f>IF(Q738&lt;=Summary!$B$20,"Front","Back")</f>
        <v>Back</v>
      </c>
      <c r="S738" s="9">
        <f t="shared" si="94"/>
        <v>0</v>
      </c>
      <c r="T738" s="9">
        <f t="shared" si="95"/>
        <v>9.5383200000000006</v>
      </c>
    </row>
    <row r="739" spans="1:20" x14ac:dyDescent="0.2">
      <c r="A739" s="4">
        <v>738</v>
      </c>
      <c r="B739" s="4" t="s">
        <v>24</v>
      </c>
      <c r="C739" s="9">
        <v>12.467103</v>
      </c>
      <c r="D739" s="9">
        <v>8.6134810000000002</v>
      </c>
      <c r="E739" s="9">
        <f t="shared" si="88"/>
        <v>0.69089675444247156</v>
      </c>
      <c r="F739" s="4">
        <f>_xlfn.RANK.EQ(E739,$E$2:$E$1001,1)+COUNTIF($E$2:E739,E739)-1</f>
        <v>52</v>
      </c>
      <c r="G739" s="4" t="str">
        <f>IF(F739&lt;=Summary!$B$2,"Front","Back")</f>
        <v>Front</v>
      </c>
      <c r="H739" s="4">
        <v>262</v>
      </c>
      <c r="I739" s="4" t="str">
        <f>IF(H739&lt;=Summary!$B$2,"Front","Back")</f>
        <v>Front</v>
      </c>
      <c r="J739" s="9">
        <f t="shared" si="89"/>
        <v>12.467103</v>
      </c>
      <c r="K739" s="9">
        <f t="shared" si="90"/>
        <v>0</v>
      </c>
      <c r="L739" s="9">
        <f t="shared" si="91"/>
        <v>12.467103</v>
      </c>
      <c r="M739" s="9">
        <f t="shared" si="92"/>
        <v>0</v>
      </c>
      <c r="N739" s="9">
        <v>12.317752</v>
      </c>
      <c r="O739" s="9">
        <v>8.7628319999999995</v>
      </c>
      <c r="P739" s="9">
        <f t="shared" si="93"/>
        <v>0.71139863832296668</v>
      </c>
      <c r="Q739" s="4">
        <f>_xlfn.RANK.EQ(P739,$P$2:$P$1001,1)+COUNTIF($P$2:P739,P739)-1</f>
        <v>64</v>
      </c>
      <c r="R739" s="4" t="str">
        <f>IF(Q739&lt;=Summary!$B$20,"Front","Back")</f>
        <v>Front</v>
      </c>
      <c r="S739" s="9">
        <f t="shared" si="94"/>
        <v>12.317752</v>
      </c>
      <c r="T739" s="9">
        <f t="shared" si="95"/>
        <v>0</v>
      </c>
    </row>
    <row r="740" spans="1:20" x14ac:dyDescent="0.2">
      <c r="A740" s="4">
        <v>739</v>
      </c>
      <c r="B740" s="4" t="s">
        <v>24</v>
      </c>
      <c r="C740" s="9">
        <v>7.6622199999999996</v>
      </c>
      <c r="D740" s="9">
        <v>11.740617</v>
      </c>
      <c r="E740" s="9">
        <f t="shared" si="88"/>
        <v>1.5322735447429074</v>
      </c>
      <c r="F740" s="4">
        <f>_xlfn.RANK.EQ(E740,$E$2:$E$1001,1)+COUNTIF($E$2:E740,E740)-1</f>
        <v>971</v>
      </c>
      <c r="G740" s="4" t="str">
        <f>IF(F740&lt;=Summary!$B$2,"Front","Back")</f>
        <v>Back</v>
      </c>
      <c r="H740" s="4">
        <v>162</v>
      </c>
      <c r="I740" s="4" t="str">
        <f>IF(H740&lt;=Summary!$B$2,"Front","Back")</f>
        <v>Front</v>
      </c>
      <c r="J740" s="9">
        <f t="shared" si="89"/>
        <v>0</v>
      </c>
      <c r="K740" s="9">
        <f t="shared" si="90"/>
        <v>11.740617</v>
      </c>
      <c r="L740" s="9">
        <f t="shared" si="91"/>
        <v>7.6622199999999996</v>
      </c>
      <c r="M740" s="9">
        <f t="shared" si="92"/>
        <v>0</v>
      </c>
      <c r="N740" s="9">
        <v>7.5128690000000002</v>
      </c>
      <c r="O740" s="9">
        <v>11.889968</v>
      </c>
      <c r="P740" s="9">
        <f t="shared" si="93"/>
        <v>1.582613512893676</v>
      </c>
      <c r="Q740" s="4">
        <f>_xlfn.RANK.EQ(P740,$P$2:$P$1001,1)+COUNTIF($P$2:P740,P740)-1</f>
        <v>978</v>
      </c>
      <c r="R740" s="4" t="str">
        <f>IF(Q740&lt;=Summary!$B$20,"Front","Back")</f>
        <v>Back</v>
      </c>
      <c r="S740" s="9">
        <f t="shared" si="94"/>
        <v>0</v>
      </c>
      <c r="T740" s="9">
        <f t="shared" si="95"/>
        <v>11.889968</v>
      </c>
    </row>
    <row r="741" spans="1:20" x14ac:dyDescent="0.2">
      <c r="A741" s="4">
        <v>740</v>
      </c>
      <c r="B741" s="4" t="s">
        <v>24</v>
      </c>
      <c r="C741" s="9">
        <v>11.293488</v>
      </c>
      <c r="D741" s="9">
        <v>11.261639000000001</v>
      </c>
      <c r="E741" s="9">
        <f t="shared" si="88"/>
        <v>0.99717987923660079</v>
      </c>
      <c r="F741" s="4">
        <f>_xlfn.RANK.EQ(E741,$E$2:$E$1001,1)+COUNTIF($E$2:E741,E741)-1</f>
        <v>496</v>
      </c>
      <c r="G741" s="4" t="str">
        <f>IF(F741&lt;=Summary!$B$2,"Front","Back")</f>
        <v>Front</v>
      </c>
      <c r="H741" s="4">
        <v>334</v>
      </c>
      <c r="I741" s="4" t="str">
        <f>IF(H741&lt;=Summary!$B$2,"Front","Back")</f>
        <v>Front</v>
      </c>
      <c r="J741" s="9">
        <f t="shared" si="89"/>
        <v>11.293488</v>
      </c>
      <c r="K741" s="9">
        <f t="shared" si="90"/>
        <v>0</v>
      </c>
      <c r="L741" s="9">
        <f t="shared" si="91"/>
        <v>11.293488</v>
      </c>
      <c r="M741" s="9">
        <f t="shared" si="92"/>
        <v>0</v>
      </c>
      <c r="N741" s="9">
        <v>11.144137000000001</v>
      </c>
      <c r="O741" s="9">
        <v>11.41099</v>
      </c>
      <c r="P741" s="9">
        <f t="shared" si="93"/>
        <v>1.0239455957872736</v>
      </c>
      <c r="Q741" s="4">
        <f>_xlfn.RANK.EQ(P741,$P$2:$P$1001,1)+COUNTIF($P$2:P741,P741)-1</f>
        <v>539</v>
      </c>
      <c r="R741" s="4" t="str">
        <f>IF(Q741&lt;=Summary!$B$20,"Front","Back")</f>
        <v>Back</v>
      </c>
      <c r="S741" s="9">
        <f t="shared" si="94"/>
        <v>0</v>
      </c>
      <c r="T741" s="9">
        <f t="shared" si="95"/>
        <v>11.41099</v>
      </c>
    </row>
    <row r="742" spans="1:20" x14ac:dyDescent="0.2">
      <c r="A742" s="4">
        <v>741</v>
      </c>
      <c r="B742" s="4" t="s">
        <v>24</v>
      </c>
      <c r="C742" s="9">
        <v>10.283289999999999</v>
      </c>
      <c r="D742" s="9">
        <v>8.7403739999999992</v>
      </c>
      <c r="E742" s="9">
        <f t="shared" si="88"/>
        <v>0.84995891392735201</v>
      </c>
      <c r="F742" s="4">
        <f>_xlfn.RANK.EQ(E742,$E$2:$E$1001,1)+COUNTIF($E$2:E742,E742)-1</f>
        <v>221</v>
      </c>
      <c r="G742" s="4" t="str">
        <f>IF(F742&lt;=Summary!$B$2,"Front","Back")</f>
        <v>Front</v>
      </c>
      <c r="H742" s="4">
        <v>954</v>
      </c>
      <c r="I742" s="4" t="str">
        <f>IF(H742&lt;=Summary!$B$2,"Front","Back")</f>
        <v>Back</v>
      </c>
      <c r="J742" s="9">
        <f t="shared" si="89"/>
        <v>10.283289999999999</v>
      </c>
      <c r="K742" s="9">
        <f t="shared" si="90"/>
        <v>0</v>
      </c>
      <c r="L742" s="9">
        <f t="shared" si="91"/>
        <v>0</v>
      </c>
      <c r="M742" s="9">
        <f t="shared" si="92"/>
        <v>8.7403739999999992</v>
      </c>
      <c r="N742" s="9">
        <v>10.133939</v>
      </c>
      <c r="O742" s="9">
        <v>8.8897250000000003</v>
      </c>
      <c r="P742" s="9">
        <f t="shared" si="93"/>
        <v>0.8772230620294833</v>
      </c>
      <c r="Q742" s="4">
        <f>_xlfn.RANK.EQ(P742,$P$2:$P$1001,1)+COUNTIF($P$2:P742,P742)-1</f>
        <v>262</v>
      </c>
      <c r="R742" s="4" t="str">
        <f>IF(Q742&lt;=Summary!$B$20,"Front","Back")</f>
        <v>Front</v>
      </c>
      <c r="S742" s="9">
        <f t="shared" si="94"/>
        <v>10.133939</v>
      </c>
      <c r="T742" s="9">
        <f t="shared" si="95"/>
        <v>0</v>
      </c>
    </row>
    <row r="743" spans="1:20" x14ac:dyDescent="0.2">
      <c r="A743" s="4">
        <v>742</v>
      </c>
      <c r="B743" s="4" t="s">
        <v>24</v>
      </c>
      <c r="C743" s="9">
        <v>9.7961569999999991</v>
      </c>
      <c r="D743" s="9">
        <v>9.4405649999999994</v>
      </c>
      <c r="E743" s="9">
        <f t="shared" si="88"/>
        <v>0.96370086759532336</v>
      </c>
      <c r="F743" s="4">
        <f>_xlfn.RANK.EQ(E743,$E$2:$E$1001,1)+COUNTIF($E$2:E743,E743)-1</f>
        <v>430</v>
      </c>
      <c r="G743" s="4" t="str">
        <f>IF(F743&lt;=Summary!$B$2,"Front","Back")</f>
        <v>Front</v>
      </c>
      <c r="H743" s="4">
        <v>670</v>
      </c>
      <c r="I743" s="4" t="str">
        <f>IF(H743&lt;=Summary!$B$2,"Front","Back")</f>
        <v>Back</v>
      </c>
      <c r="J743" s="9">
        <f t="shared" si="89"/>
        <v>9.7961569999999991</v>
      </c>
      <c r="K743" s="9">
        <f t="shared" si="90"/>
        <v>0</v>
      </c>
      <c r="L743" s="9">
        <f t="shared" si="91"/>
        <v>0</v>
      </c>
      <c r="M743" s="9">
        <f t="shared" si="92"/>
        <v>9.4405649999999994</v>
      </c>
      <c r="N743" s="9">
        <v>9.6468059999999998</v>
      </c>
      <c r="O743" s="9">
        <v>9.5899160000000006</v>
      </c>
      <c r="P743" s="9">
        <f t="shared" si="93"/>
        <v>0.99410271130154382</v>
      </c>
      <c r="Q743" s="4">
        <f>_xlfn.RANK.EQ(P743,$P$2:$P$1001,1)+COUNTIF($P$2:P743,P743)-1</f>
        <v>477</v>
      </c>
      <c r="R743" s="4" t="str">
        <f>IF(Q743&lt;=Summary!$B$20,"Front","Back")</f>
        <v>Front</v>
      </c>
      <c r="S743" s="9">
        <f t="shared" si="94"/>
        <v>9.6468059999999998</v>
      </c>
      <c r="T743" s="9">
        <f t="shared" si="95"/>
        <v>0</v>
      </c>
    </row>
    <row r="744" spans="1:20" x14ac:dyDescent="0.2">
      <c r="A744" s="4">
        <v>743</v>
      </c>
      <c r="B744" s="4" t="s">
        <v>24</v>
      </c>
      <c r="C744" s="9">
        <v>9.5871519999999997</v>
      </c>
      <c r="D744" s="9">
        <v>7.9217909999999998</v>
      </c>
      <c r="E744" s="9">
        <f t="shared" si="88"/>
        <v>0.82629241718499924</v>
      </c>
      <c r="F744" s="4">
        <f>_xlfn.RANK.EQ(E744,$E$2:$E$1001,1)+COUNTIF($E$2:E744,E744)-1</f>
        <v>189</v>
      </c>
      <c r="G744" s="4" t="str">
        <f>IF(F744&lt;=Summary!$B$2,"Front","Back")</f>
        <v>Front</v>
      </c>
      <c r="H744" s="4">
        <v>378</v>
      </c>
      <c r="I744" s="4" t="str">
        <f>IF(H744&lt;=Summary!$B$2,"Front","Back")</f>
        <v>Front</v>
      </c>
      <c r="J744" s="9">
        <f t="shared" si="89"/>
        <v>9.5871519999999997</v>
      </c>
      <c r="K744" s="9">
        <f t="shared" si="90"/>
        <v>0</v>
      </c>
      <c r="L744" s="9">
        <f t="shared" si="91"/>
        <v>9.5871519999999997</v>
      </c>
      <c r="M744" s="9">
        <f t="shared" si="92"/>
        <v>0</v>
      </c>
      <c r="N744" s="9">
        <v>9.4378010000000003</v>
      </c>
      <c r="O744" s="9">
        <v>8.071142</v>
      </c>
      <c r="P744" s="9">
        <f t="shared" si="93"/>
        <v>0.85519306880914314</v>
      </c>
      <c r="Q744" s="4">
        <f>_xlfn.RANK.EQ(P744,$P$2:$P$1001,1)+COUNTIF($P$2:P744,P744)-1</f>
        <v>225</v>
      </c>
      <c r="R744" s="4" t="str">
        <f>IF(Q744&lt;=Summary!$B$20,"Front","Back")</f>
        <v>Front</v>
      </c>
      <c r="S744" s="9">
        <f t="shared" si="94"/>
        <v>9.4378010000000003</v>
      </c>
      <c r="T744" s="9">
        <f t="shared" si="95"/>
        <v>0</v>
      </c>
    </row>
    <row r="745" spans="1:20" x14ac:dyDescent="0.2">
      <c r="A745" s="4">
        <v>744</v>
      </c>
      <c r="B745" s="4" t="s">
        <v>24</v>
      </c>
      <c r="C745" s="9">
        <v>11.736734999999999</v>
      </c>
      <c r="D745" s="9">
        <v>8.5979270000000003</v>
      </c>
      <c r="E745" s="9">
        <f t="shared" si="88"/>
        <v>0.73256548776128971</v>
      </c>
      <c r="F745" s="4">
        <f>_xlfn.RANK.EQ(E745,$E$2:$E$1001,1)+COUNTIF($E$2:E745,E745)-1</f>
        <v>83</v>
      </c>
      <c r="G745" s="4" t="str">
        <f>IF(F745&lt;=Summary!$B$2,"Front","Back")</f>
        <v>Front</v>
      </c>
      <c r="H745" s="4">
        <v>470</v>
      </c>
      <c r="I745" s="4" t="str">
        <f>IF(H745&lt;=Summary!$B$2,"Front","Back")</f>
        <v>Front</v>
      </c>
      <c r="J745" s="9">
        <f t="shared" si="89"/>
        <v>11.736734999999999</v>
      </c>
      <c r="K745" s="9">
        <f t="shared" si="90"/>
        <v>0</v>
      </c>
      <c r="L745" s="9">
        <f t="shared" si="91"/>
        <v>11.736734999999999</v>
      </c>
      <c r="M745" s="9">
        <f t="shared" si="92"/>
        <v>0</v>
      </c>
      <c r="N745" s="9">
        <v>11.587384</v>
      </c>
      <c r="O745" s="9">
        <v>8.7472779999999997</v>
      </c>
      <c r="P745" s="9">
        <f t="shared" si="93"/>
        <v>0.75489670489905225</v>
      </c>
      <c r="Q745" s="4">
        <f>_xlfn.RANK.EQ(P745,$P$2:$P$1001,1)+COUNTIF($P$2:P745,P745)-1</f>
        <v>100</v>
      </c>
      <c r="R745" s="4" t="str">
        <f>IF(Q745&lt;=Summary!$B$20,"Front","Back")</f>
        <v>Front</v>
      </c>
      <c r="S745" s="9">
        <f t="shared" si="94"/>
        <v>11.587384</v>
      </c>
      <c r="T745" s="9">
        <f t="shared" si="95"/>
        <v>0</v>
      </c>
    </row>
    <row r="746" spans="1:20" x14ac:dyDescent="0.2">
      <c r="A746" s="4">
        <v>745</v>
      </c>
      <c r="B746" s="4" t="s">
        <v>24</v>
      </c>
      <c r="C746" s="9">
        <v>9.1085329999999995</v>
      </c>
      <c r="D746" s="9">
        <v>9.3656190000000006</v>
      </c>
      <c r="E746" s="9">
        <f t="shared" si="88"/>
        <v>1.0282247426671234</v>
      </c>
      <c r="F746" s="4">
        <f>_xlfn.RANK.EQ(E746,$E$2:$E$1001,1)+COUNTIF($E$2:E746,E746)-1</f>
        <v>545</v>
      </c>
      <c r="G746" s="4" t="str">
        <f>IF(F746&lt;=Summary!$B$2,"Front","Back")</f>
        <v>Back</v>
      </c>
      <c r="H746" s="4">
        <v>165</v>
      </c>
      <c r="I746" s="4" t="str">
        <f>IF(H746&lt;=Summary!$B$2,"Front","Back")</f>
        <v>Front</v>
      </c>
      <c r="J746" s="9">
        <f t="shared" si="89"/>
        <v>0</v>
      </c>
      <c r="K746" s="9">
        <f t="shared" si="90"/>
        <v>9.3656190000000006</v>
      </c>
      <c r="L746" s="9">
        <f t="shared" si="91"/>
        <v>9.1085329999999995</v>
      </c>
      <c r="M746" s="9">
        <f t="shared" si="92"/>
        <v>0</v>
      </c>
      <c r="N746" s="9">
        <v>8.9591820000000002</v>
      </c>
      <c r="O746" s="9">
        <v>9.5149699999999999</v>
      </c>
      <c r="P746" s="9">
        <f t="shared" si="93"/>
        <v>1.0620355742298795</v>
      </c>
      <c r="Q746" s="4">
        <f>_xlfn.RANK.EQ(P746,$P$2:$P$1001,1)+COUNTIF($P$2:P746,P746)-1</f>
        <v>601</v>
      </c>
      <c r="R746" s="4" t="str">
        <f>IF(Q746&lt;=Summary!$B$20,"Front","Back")</f>
        <v>Back</v>
      </c>
      <c r="S746" s="9">
        <f t="shared" si="94"/>
        <v>0</v>
      </c>
      <c r="T746" s="9">
        <f t="shared" si="95"/>
        <v>9.5149699999999999</v>
      </c>
    </row>
    <row r="747" spans="1:20" x14ac:dyDescent="0.2">
      <c r="A747" s="4">
        <v>746</v>
      </c>
      <c r="B747" s="4" t="s">
        <v>24</v>
      </c>
      <c r="C747" s="9">
        <v>9.4920500000000008</v>
      </c>
      <c r="D747" s="9">
        <v>11.340544</v>
      </c>
      <c r="E747" s="9">
        <f t="shared" si="88"/>
        <v>1.1947412834951352</v>
      </c>
      <c r="F747" s="4">
        <f>_xlfn.RANK.EQ(E747,$E$2:$E$1001,1)+COUNTIF($E$2:E747,E747)-1</f>
        <v>784</v>
      </c>
      <c r="G747" s="4" t="str">
        <f>IF(F747&lt;=Summary!$B$2,"Front","Back")</f>
        <v>Back</v>
      </c>
      <c r="H747" s="4">
        <v>269</v>
      </c>
      <c r="I747" s="4" t="str">
        <f>IF(H747&lt;=Summary!$B$2,"Front","Back")</f>
        <v>Front</v>
      </c>
      <c r="J747" s="9">
        <f t="shared" si="89"/>
        <v>0</v>
      </c>
      <c r="K747" s="9">
        <f t="shared" si="90"/>
        <v>11.340544</v>
      </c>
      <c r="L747" s="9">
        <f t="shared" si="91"/>
        <v>9.4920500000000008</v>
      </c>
      <c r="M747" s="9">
        <f t="shared" si="92"/>
        <v>0</v>
      </c>
      <c r="N747" s="9">
        <v>9.3426989999999996</v>
      </c>
      <c r="O747" s="9">
        <v>11.489895000000001</v>
      </c>
      <c r="P747" s="9">
        <f t="shared" si="93"/>
        <v>1.2298260920104567</v>
      </c>
      <c r="Q747" s="4">
        <f>_xlfn.RANK.EQ(P747,$P$2:$P$1001,1)+COUNTIF($P$2:P747,P747)-1</f>
        <v>829</v>
      </c>
      <c r="R747" s="4" t="str">
        <f>IF(Q747&lt;=Summary!$B$20,"Front","Back")</f>
        <v>Back</v>
      </c>
      <c r="S747" s="9">
        <f t="shared" si="94"/>
        <v>0</v>
      </c>
      <c r="T747" s="9">
        <f t="shared" si="95"/>
        <v>11.489895000000001</v>
      </c>
    </row>
    <row r="748" spans="1:20" x14ac:dyDescent="0.2">
      <c r="A748" s="4">
        <v>747</v>
      </c>
      <c r="B748" s="4" t="s">
        <v>24</v>
      </c>
      <c r="C748" s="9">
        <v>8.8372930000000007</v>
      </c>
      <c r="D748" s="9">
        <v>7.9478239999999998</v>
      </c>
      <c r="E748" s="9">
        <f t="shared" si="88"/>
        <v>0.89935051378289699</v>
      </c>
      <c r="F748" s="4">
        <f>_xlfn.RANK.EQ(E748,$E$2:$E$1001,1)+COUNTIF($E$2:E748,E748)-1</f>
        <v>305</v>
      </c>
      <c r="G748" s="4" t="str">
        <f>IF(F748&lt;=Summary!$B$2,"Front","Back")</f>
        <v>Front</v>
      </c>
      <c r="H748" s="4">
        <v>649</v>
      </c>
      <c r="I748" s="4" t="str">
        <f>IF(H748&lt;=Summary!$B$2,"Front","Back")</f>
        <v>Back</v>
      </c>
      <c r="J748" s="9">
        <f t="shared" si="89"/>
        <v>8.8372930000000007</v>
      </c>
      <c r="K748" s="9">
        <f t="shared" si="90"/>
        <v>0</v>
      </c>
      <c r="L748" s="9">
        <f t="shared" si="91"/>
        <v>0</v>
      </c>
      <c r="M748" s="9">
        <f t="shared" si="92"/>
        <v>7.9478239999999998</v>
      </c>
      <c r="N748" s="9">
        <v>8.6879419999999996</v>
      </c>
      <c r="O748" s="9">
        <v>8.097175</v>
      </c>
      <c r="P748" s="9">
        <f t="shared" si="93"/>
        <v>0.9320015027724633</v>
      </c>
      <c r="Q748" s="4">
        <f>_xlfn.RANK.EQ(P748,$P$2:$P$1001,1)+COUNTIF($P$2:P748,P748)-1</f>
        <v>361</v>
      </c>
      <c r="R748" s="4" t="str">
        <f>IF(Q748&lt;=Summary!$B$20,"Front","Back")</f>
        <v>Front</v>
      </c>
      <c r="S748" s="9">
        <f t="shared" si="94"/>
        <v>8.6879419999999996</v>
      </c>
      <c r="T748" s="9">
        <f t="shared" si="95"/>
        <v>0</v>
      </c>
    </row>
    <row r="749" spans="1:20" x14ac:dyDescent="0.2">
      <c r="A749" s="4">
        <v>748</v>
      </c>
      <c r="B749" s="4" t="s">
        <v>24</v>
      </c>
      <c r="C749" s="9">
        <v>9.7055179999999996</v>
      </c>
      <c r="D749" s="9">
        <v>9.0458879999999997</v>
      </c>
      <c r="E749" s="9">
        <f t="shared" si="88"/>
        <v>0.9320355698686047</v>
      </c>
      <c r="F749" s="4">
        <f>_xlfn.RANK.EQ(E749,$E$2:$E$1001,1)+COUNTIF($E$2:E749,E749)-1</f>
        <v>372</v>
      </c>
      <c r="G749" s="4" t="str">
        <f>IF(F749&lt;=Summary!$B$2,"Front","Back")</f>
        <v>Front</v>
      </c>
      <c r="H749" s="4">
        <v>257</v>
      </c>
      <c r="I749" s="4" t="str">
        <f>IF(H749&lt;=Summary!$B$2,"Front","Back")</f>
        <v>Front</v>
      </c>
      <c r="J749" s="9">
        <f t="shared" si="89"/>
        <v>9.7055179999999996</v>
      </c>
      <c r="K749" s="9">
        <f t="shared" si="90"/>
        <v>0</v>
      </c>
      <c r="L749" s="9">
        <f t="shared" si="91"/>
        <v>9.7055179999999996</v>
      </c>
      <c r="M749" s="9">
        <f t="shared" si="92"/>
        <v>0</v>
      </c>
      <c r="N749" s="9">
        <v>9.5561670000000003</v>
      </c>
      <c r="O749" s="9">
        <v>9.1952390000000008</v>
      </c>
      <c r="P749" s="9">
        <f t="shared" si="93"/>
        <v>0.96223088190066164</v>
      </c>
      <c r="Q749" s="4">
        <f>_xlfn.RANK.EQ(P749,$P$2:$P$1001,1)+COUNTIF($P$2:P749,P749)-1</f>
        <v>425</v>
      </c>
      <c r="R749" s="4" t="str">
        <f>IF(Q749&lt;=Summary!$B$20,"Front","Back")</f>
        <v>Front</v>
      </c>
      <c r="S749" s="9">
        <f t="shared" si="94"/>
        <v>9.5561670000000003</v>
      </c>
      <c r="T749" s="9">
        <f t="shared" si="95"/>
        <v>0</v>
      </c>
    </row>
    <row r="750" spans="1:20" x14ac:dyDescent="0.2">
      <c r="A750" s="4">
        <v>749</v>
      </c>
      <c r="B750" s="4" t="s">
        <v>24</v>
      </c>
      <c r="C750" s="9">
        <v>11.820109</v>
      </c>
      <c r="D750" s="9">
        <v>8.8904519999999998</v>
      </c>
      <c r="E750" s="9">
        <f t="shared" si="88"/>
        <v>0.75214636345570074</v>
      </c>
      <c r="F750" s="4">
        <f>_xlfn.RANK.EQ(E750,$E$2:$E$1001,1)+COUNTIF($E$2:E750,E750)-1</f>
        <v>98</v>
      </c>
      <c r="G750" s="4" t="str">
        <f>IF(F750&lt;=Summary!$B$2,"Front","Back")</f>
        <v>Front</v>
      </c>
      <c r="H750" s="4">
        <v>598</v>
      </c>
      <c r="I750" s="4" t="str">
        <f>IF(H750&lt;=Summary!$B$2,"Front","Back")</f>
        <v>Back</v>
      </c>
      <c r="J750" s="9">
        <f t="shared" si="89"/>
        <v>11.820109</v>
      </c>
      <c r="K750" s="9">
        <f t="shared" si="90"/>
        <v>0</v>
      </c>
      <c r="L750" s="9">
        <f t="shared" si="91"/>
        <v>0</v>
      </c>
      <c r="M750" s="9">
        <f t="shared" si="92"/>
        <v>8.8904519999999998</v>
      </c>
      <c r="N750" s="9">
        <v>11.670757999999999</v>
      </c>
      <c r="O750" s="9">
        <v>9.0398029999999991</v>
      </c>
      <c r="P750" s="9">
        <f t="shared" si="93"/>
        <v>0.77456862699063755</v>
      </c>
      <c r="Q750" s="4">
        <f>_xlfn.RANK.EQ(P750,$P$2:$P$1001,1)+COUNTIF($P$2:P750,P750)-1</f>
        <v>116</v>
      </c>
      <c r="R750" s="4" t="str">
        <f>IF(Q750&lt;=Summary!$B$20,"Front","Back")</f>
        <v>Front</v>
      </c>
      <c r="S750" s="9">
        <f t="shared" si="94"/>
        <v>11.670757999999999</v>
      </c>
      <c r="T750" s="9">
        <f t="shared" si="95"/>
        <v>0</v>
      </c>
    </row>
    <row r="751" spans="1:20" x14ac:dyDescent="0.2">
      <c r="A751" s="4">
        <v>750</v>
      </c>
      <c r="B751" s="4" t="s">
        <v>24</v>
      </c>
      <c r="C751" s="9">
        <v>10.411671999999999</v>
      </c>
      <c r="D751" s="9">
        <v>9.9489339999999995</v>
      </c>
      <c r="E751" s="9">
        <f t="shared" si="88"/>
        <v>0.95555584155935758</v>
      </c>
      <c r="F751" s="4">
        <f>_xlfn.RANK.EQ(E751,$E$2:$E$1001,1)+COUNTIF($E$2:E751,E751)-1</f>
        <v>412</v>
      </c>
      <c r="G751" s="4" t="str">
        <f>IF(F751&lt;=Summary!$B$2,"Front","Back")</f>
        <v>Front</v>
      </c>
      <c r="H751" s="4">
        <v>790</v>
      </c>
      <c r="I751" s="4" t="str">
        <f>IF(H751&lt;=Summary!$B$2,"Front","Back")</f>
        <v>Back</v>
      </c>
      <c r="J751" s="9">
        <f t="shared" si="89"/>
        <v>10.411671999999999</v>
      </c>
      <c r="K751" s="9">
        <f t="shared" si="90"/>
        <v>0</v>
      </c>
      <c r="L751" s="9">
        <f t="shared" si="91"/>
        <v>0</v>
      </c>
      <c r="M751" s="9">
        <f t="shared" si="92"/>
        <v>9.9489339999999995</v>
      </c>
      <c r="N751" s="9">
        <v>10.262321</v>
      </c>
      <c r="O751" s="9">
        <v>10.098285000000001</v>
      </c>
      <c r="P751" s="9">
        <f t="shared" si="93"/>
        <v>0.98401570171114316</v>
      </c>
      <c r="Q751" s="4">
        <f>_xlfn.RANK.EQ(P751,$P$2:$P$1001,1)+COUNTIF($P$2:P751,P751)-1</f>
        <v>458</v>
      </c>
      <c r="R751" s="4" t="str">
        <f>IF(Q751&lt;=Summary!$B$20,"Front","Back")</f>
        <v>Front</v>
      </c>
      <c r="S751" s="9">
        <f t="shared" si="94"/>
        <v>10.262321</v>
      </c>
      <c r="T751" s="9">
        <f t="shared" si="95"/>
        <v>0</v>
      </c>
    </row>
    <row r="752" spans="1:20" x14ac:dyDescent="0.2">
      <c r="A752" s="4">
        <v>751</v>
      </c>
      <c r="B752" s="4" t="s">
        <v>24</v>
      </c>
      <c r="C752" s="9">
        <v>9.5249319999999997</v>
      </c>
      <c r="D752" s="9">
        <v>8.7894260000000006</v>
      </c>
      <c r="E752" s="9">
        <f t="shared" si="88"/>
        <v>0.92278097103475398</v>
      </c>
      <c r="F752" s="4">
        <f>_xlfn.RANK.EQ(E752,$E$2:$E$1001,1)+COUNTIF($E$2:E752,E752)-1</f>
        <v>350</v>
      </c>
      <c r="G752" s="4" t="str">
        <f>IF(F752&lt;=Summary!$B$2,"Front","Back")</f>
        <v>Front</v>
      </c>
      <c r="H752" s="4">
        <v>672</v>
      </c>
      <c r="I752" s="4" t="str">
        <f>IF(H752&lt;=Summary!$B$2,"Front","Back")</f>
        <v>Back</v>
      </c>
      <c r="J752" s="9">
        <f t="shared" si="89"/>
        <v>9.5249319999999997</v>
      </c>
      <c r="K752" s="9">
        <f t="shared" si="90"/>
        <v>0</v>
      </c>
      <c r="L752" s="9">
        <f t="shared" si="91"/>
        <v>0</v>
      </c>
      <c r="M752" s="9">
        <f t="shared" si="92"/>
        <v>8.7894260000000006</v>
      </c>
      <c r="N752" s="9">
        <v>9.3755810000000004</v>
      </c>
      <c r="O752" s="9">
        <v>8.938777</v>
      </c>
      <c r="P752" s="9">
        <f t="shared" si="93"/>
        <v>0.95341046064238577</v>
      </c>
      <c r="Q752" s="4">
        <f>_xlfn.RANK.EQ(P752,$P$2:$P$1001,1)+COUNTIF($P$2:P752,P752)-1</f>
        <v>401</v>
      </c>
      <c r="R752" s="4" t="str">
        <f>IF(Q752&lt;=Summary!$B$20,"Front","Back")</f>
        <v>Front</v>
      </c>
      <c r="S752" s="9">
        <f t="shared" si="94"/>
        <v>9.3755810000000004</v>
      </c>
      <c r="T752" s="9">
        <f t="shared" si="95"/>
        <v>0</v>
      </c>
    </row>
    <row r="753" spans="1:20" x14ac:dyDescent="0.2">
      <c r="A753" s="4">
        <v>752</v>
      </c>
      <c r="B753" s="4" t="s">
        <v>24</v>
      </c>
      <c r="C753" s="9">
        <v>12.134556999999999</v>
      </c>
      <c r="D753" s="9">
        <v>9.1974560000000007</v>
      </c>
      <c r="E753" s="9">
        <f t="shared" si="88"/>
        <v>0.75795564683572725</v>
      </c>
      <c r="F753" s="4">
        <f>_xlfn.RANK.EQ(E753,$E$2:$E$1001,1)+COUNTIF($E$2:E753,E753)-1</f>
        <v>103</v>
      </c>
      <c r="G753" s="4" t="str">
        <f>IF(F753&lt;=Summary!$B$2,"Front","Back")</f>
        <v>Front</v>
      </c>
      <c r="H753" s="4">
        <v>832</v>
      </c>
      <c r="I753" s="4" t="str">
        <f>IF(H753&lt;=Summary!$B$2,"Front","Back")</f>
        <v>Back</v>
      </c>
      <c r="J753" s="9">
        <f t="shared" si="89"/>
        <v>12.134556999999999</v>
      </c>
      <c r="K753" s="9">
        <f t="shared" si="90"/>
        <v>0</v>
      </c>
      <c r="L753" s="9">
        <f t="shared" si="91"/>
        <v>0</v>
      </c>
      <c r="M753" s="9">
        <f t="shared" si="92"/>
        <v>9.1974560000000007</v>
      </c>
      <c r="N753" s="9">
        <v>11.985206</v>
      </c>
      <c r="O753" s="9">
        <v>9.3468070000000001</v>
      </c>
      <c r="P753" s="9">
        <f t="shared" si="93"/>
        <v>0.77986202323097331</v>
      </c>
      <c r="Q753" s="4">
        <f>_xlfn.RANK.EQ(P753,$P$2:$P$1001,1)+COUNTIF($P$2:P753,P753)-1</f>
        <v>120</v>
      </c>
      <c r="R753" s="4" t="str">
        <f>IF(Q753&lt;=Summary!$B$20,"Front","Back")</f>
        <v>Front</v>
      </c>
      <c r="S753" s="9">
        <f t="shared" si="94"/>
        <v>11.985206</v>
      </c>
      <c r="T753" s="9">
        <f t="shared" si="95"/>
        <v>0</v>
      </c>
    </row>
    <row r="754" spans="1:20" x14ac:dyDescent="0.2">
      <c r="A754" s="4">
        <v>753</v>
      </c>
      <c r="B754" s="4" t="s">
        <v>24</v>
      </c>
      <c r="C754" s="9">
        <v>10.458099000000001</v>
      </c>
      <c r="D754" s="9">
        <v>9.2233800000000006</v>
      </c>
      <c r="E754" s="9">
        <f t="shared" si="88"/>
        <v>0.88193657375016243</v>
      </c>
      <c r="F754" s="4">
        <f>_xlfn.RANK.EQ(E754,$E$2:$E$1001,1)+COUNTIF($E$2:E754,E754)-1</f>
        <v>275</v>
      </c>
      <c r="G754" s="4" t="str">
        <f>IF(F754&lt;=Summary!$B$2,"Front","Back")</f>
        <v>Front</v>
      </c>
      <c r="H754" s="4">
        <v>325</v>
      </c>
      <c r="I754" s="4" t="str">
        <f>IF(H754&lt;=Summary!$B$2,"Front","Back")</f>
        <v>Front</v>
      </c>
      <c r="J754" s="9">
        <f t="shared" si="89"/>
        <v>10.458099000000001</v>
      </c>
      <c r="K754" s="9">
        <f t="shared" si="90"/>
        <v>0</v>
      </c>
      <c r="L754" s="9">
        <f t="shared" si="91"/>
        <v>10.458099000000001</v>
      </c>
      <c r="M754" s="9">
        <f t="shared" si="92"/>
        <v>0</v>
      </c>
      <c r="N754" s="9">
        <v>10.308748</v>
      </c>
      <c r="O754" s="9">
        <v>9.3727309999999999</v>
      </c>
      <c r="P754" s="9">
        <f t="shared" si="93"/>
        <v>0.90920167997122447</v>
      </c>
      <c r="Q754" s="4">
        <f>_xlfn.RANK.EQ(P754,$P$2:$P$1001,1)+COUNTIF($P$2:P754,P754)-1</f>
        <v>323</v>
      </c>
      <c r="R754" s="4" t="str">
        <f>IF(Q754&lt;=Summary!$B$20,"Front","Back")</f>
        <v>Front</v>
      </c>
      <c r="S754" s="9">
        <f t="shared" si="94"/>
        <v>10.308748</v>
      </c>
      <c r="T754" s="9">
        <f t="shared" si="95"/>
        <v>0</v>
      </c>
    </row>
    <row r="755" spans="1:20" x14ac:dyDescent="0.2">
      <c r="A755" s="4">
        <v>754</v>
      </c>
      <c r="B755" s="4" t="s">
        <v>24</v>
      </c>
      <c r="C755" s="9">
        <v>12.375346</v>
      </c>
      <c r="D755" s="9">
        <v>9.9277909999999991</v>
      </c>
      <c r="E755" s="9">
        <f t="shared" si="88"/>
        <v>0.80222330753418924</v>
      </c>
      <c r="F755" s="4">
        <f>_xlfn.RANK.EQ(E755,$E$2:$E$1001,1)+COUNTIF($E$2:E755,E755)-1</f>
        <v>157</v>
      </c>
      <c r="G755" s="4" t="str">
        <f>IF(F755&lt;=Summary!$B$2,"Front","Back")</f>
        <v>Front</v>
      </c>
      <c r="H755" s="4">
        <v>763</v>
      </c>
      <c r="I755" s="4" t="str">
        <f>IF(H755&lt;=Summary!$B$2,"Front","Back")</f>
        <v>Back</v>
      </c>
      <c r="J755" s="9">
        <f t="shared" si="89"/>
        <v>12.375346</v>
      </c>
      <c r="K755" s="9">
        <f t="shared" si="90"/>
        <v>0</v>
      </c>
      <c r="L755" s="9">
        <f t="shared" si="91"/>
        <v>0</v>
      </c>
      <c r="M755" s="9">
        <f t="shared" si="92"/>
        <v>9.9277909999999991</v>
      </c>
      <c r="N755" s="9">
        <v>12.225994999999999</v>
      </c>
      <c r="O755" s="9">
        <v>10.077142</v>
      </c>
      <c r="P755" s="9">
        <f t="shared" si="93"/>
        <v>0.82423900876779366</v>
      </c>
      <c r="Q755" s="4">
        <f>_xlfn.RANK.EQ(P755,$P$2:$P$1001,1)+COUNTIF($P$2:P755,P755)-1</f>
        <v>173</v>
      </c>
      <c r="R755" s="4" t="str">
        <f>IF(Q755&lt;=Summary!$B$20,"Front","Back")</f>
        <v>Front</v>
      </c>
      <c r="S755" s="9">
        <f t="shared" si="94"/>
        <v>12.225994999999999</v>
      </c>
      <c r="T755" s="9">
        <f t="shared" si="95"/>
        <v>0</v>
      </c>
    </row>
    <row r="756" spans="1:20" x14ac:dyDescent="0.2">
      <c r="A756" s="4">
        <v>755</v>
      </c>
      <c r="B756" s="4" t="s">
        <v>24</v>
      </c>
      <c r="C756" s="9">
        <v>8.8809129999999996</v>
      </c>
      <c r="D756" s="9">
        <v>8.6786809999999992</v>
      </c>
      <c r="E756" s="9">
        <f t="shared" si="88"/>
        <v>0.97722846738843172</v>
      </c>
      <c r="F756" s="4">
        <f>_xlfn.RANK.EQ(E756,$E$2:$E$1001,1)+COUNTIF($E$2:E756,E756)-1</f>
        <v>463</v>
      </c>
      <c r="G756" s="4" t="str">
        <f>IF(F756&lt;=Summary!$B$2,"Front","Back")</f>
        <v>Front</v>
      </c>
      <c r="H756" s="4">
        <v>930</v>
      </c>
      <c r="I756" s="4" t="str">
        <f>IF(H756&lt;=Summary!$B$2,"Front","Back")</f>
        <v>Back</v>
      </c>
      <c r="J756" s="9">
        <f t="shared" si="89"/>
        <v>8.8809129999999996</v>
      </c>
      <c r="K756" s="9">
        <f t="shared" si="90"/>
        <v>0</v>
      </c>
      <c r="L756" s="9">
        <f t="shared" si="91"/>
        <v>0</v>
      </c>
      <c r="M756" s="9">
        <f t="shared" si="92"/>
        <v>8.6786809999999992</v>
      </c>
      <c r="N756" s="9">
        <v>8.7315620000000003</v>
      </c>
      <c r="O756" s="9">
        <v>8.8280320000000003</v>
      </c>
      <c r="P756" s="9">
        <f t="shared" si="93"/>
        <v>1.0110484240963988</v>
      </c>
      <c r="Q756" s="4">
        <f>_xlfn.RANK.EQ(P756,$P$2:$P$1001,1)+COUNTIF($P$2:P756,P756)-1</f>
        <v>511</v>
      </c>
      <c r="R756" s="4" t="str">
        <f>IF(Q756&lt;=Summary!$B$20,"Front","Back")</f>
        <v>Back</v>
      </c>
      <c r="S756" s="9">
        <f t="shared" si="94"/>
        <v>0</v>
      </c>
      <c r="T756" s="9">
        <f t="shared" si="95"/>
        <v>8.8280320000000003</v>
      </c>
    </row>
    <row r="757" spans="1:20" x14ac:dyDescent="0.2">
      <c r="A757" s="4">
        <v>756</v>
      </c>
      <c r="B757" s="4" t="s">
        <v>24</v>
      </c>
      <c r="C757" s="9">
        <v>11.392332</v>
      </c>
      <c r="D757" s="9">
        <v>10.893812</v>
      </c>
      <c r="E757" s="9">
        <f t="shared" si="88"/>
        <v>0.95624074157951167</v>
      </c>
      <c r="F757" s="4">
        <f>_xlfn.RANK.EQ(E757,$E$2:$E$1001,1)+COUNTIF($E$2:E757,E757)-1</f>
        <v>414</v>
      </c>
      <c r="G757" s="4" t="str">
        <f>IF(F757&lt;=Summary!$B$2,"Front","Back")</f>
        <v>Front</v>
      </c>
      <c r="H757" s="4">
        <v>236</v>
      </c>
      <c r="I757" s="4" t="str">
        <f>IF(H757&lt;=Summary!$B$2,"Front","Back")</f>
        <v>Front</v>
      </c>
      <c r="J757" s="9">
        <f t="shared" si="89"/>
        <v>11.392332</v>
      </c>
      <c r="K757" s="9">
        <f t="shared" si="90"/>
        <v>0</v>
      </c>
      <c r="L757" s="9">
        <f t="shared" si="91"/>
        <v>11.392332</v>
      </c>
      <c r="M757" s="9">
        <f t="shared" si="92"/>
        <v>0</v>
      </c>
      <c r="N757" s="9">
        <v>11.242981</v>
      </c>
      <c r="O757" s="9">
        <v>11.043163</v>
      </c>
      <c r="P757" s="9">
        <f t="shared" si="93"/>
        <v>0.98222731142212194</v>
      </c>
      <c r="Q757" s="4">
        <f>_xlfn.RANK.EQ(P757,$P$2:$P$1001,1)+COUNTIF($P$2:P757,P757)-1</f>
        <v>453</v>
      </c>
      <c r="R757" s="4" t="str">
        <f>IF(Q757&lt;=Summary!$B$20,"Front","Back")</f>
        <v>Front</v>
      </c>
      <c r="S757" s="9">
        <f t="shared" si="94"/>
        <v>11.242981</v>
      </c>
      <c r="T757" s="9">
        <f t="shared" si="95"/>
        <v>0</v>
      </c>
    </row>
    <row r="758" spans="1:20" x14ac:dyDescent="0.2">
      <c r="A758" s="4">
        <v>757</v>
      </c>
      <c r="B758" s="4" t="s">
        <v>24</v>
      </c>
      <c r="C758" s="9">
        <v>10.639417999999999</v>
      </c>
      <c r="D758" s="9">
        <v>9.6612709999999993</v>
      </c>
      <c r="E758" s="9">
        <f t="shared" si="88"/>
        <v>0.90806386213982759</v>
      </c>
      <c r="F758" s="4">
        <f>_xlfn.RANK.EQ(E758,$E$2:$E$1001,1)+COUNTIF($E$2:E758,E758)-1</f>
        <v>318</v>
      </c>
      <c r="G758" s="4" t="str">
        <f>IF(F758&lt;=Summary!$B$2,"Front","Back")</f>
        <v>Front</v>
      </c>
      <c r="H758" s="4">
        <v>418</v>
      </c>
      <c r="I758" s="4" t="str">
        <f>IF(H758&lt;=Summary!$B$2,"Front","Back")</f>
        <v>Front</v>
      </c>
      <c r="J758" s="9">
        <f t="shared" si="89"/>
        <v>10.639417999999999</v>
      </c>
      <c r="K758" s="9">
        <f t="shared" si="90"/>
        <v>0</v>
      </c>
      <c r="L758" s="9">
        <f t="shared" si="91"/>
        <v>10.639417999999999</v>
      </c>
      <c r="M758" s="9">
        <f t="shared" si="92"/>
        <v>0</v>
      </c>
      <c r="N758" s="9">
        <v>10.490067</v>
      </c>
      <c r="O758" s="9">
        <v>9.8106220000000004</v>
      </c>
      <c r="P758" s="9">
        <f t="shared" si="93"/>
        <v>0.93522967965790882</v>
      </c>
      <c r="Q758" s="4">
        <f>_xlfn.RANK.EQ(P758,$P$2:$P$1001,1)+COUNTIF($P$2:P758,P758)-1</f>
        <v>368</v>
      </c>
      <c r="R758" s="4" t="str">
        <f>IF(Q758&lt;=Summary!$B$20,"Front","Back")</f>
        <v>Front</v>
      </c>
      <c r="S758" s="9">
        <f t="shared" si="94"/>
        <v>10.490067</v>
      </c>
      <c r="T758" s="9">
        <f t="shared" si="95"/>
        <v>0</v>
      </c>
    </row>
    <row r="759" spans="1:20" x14ac:dyDescent="0.2">
      <c r="A759" s="4">
        <v>758</v>
      </c>
      <c r="B759" s="4" t="s">
        <v>24</v>
      </c>
      <c r="C759" s="9">
        <v>9.6833570000000009</v>
      </c>
      <c r="D759" s="9">
        <v>9.7163149999999998</v>
      </c>
      <c r="E759" s="9">
        <f t="shared" si="88"/>
        <v>1.0034035717158831</v>
      </c>
      <c r="F759" s="4">
        <f>_xlfn.RANK.EQ(E759,$E$2:$E$1001,1)+COUNTIF($E$2:E759,E759)-1</f>
        <v>507</v>
      </c>
      <c r="G759" s="4" t="str">
        <f>IF(F759&lt;=Summary!$B$2,"Front","Back")</f>
        <v>Back</v>
      </c>
      <c r="H759" s="4">
        <v>275</v>
      </c>
      <c r="I759" s="4" t="str">
        <f>IF(H759&lt;=Summary!$B$2,"Front","Back")</f>
        <v>Front</v>
      </c>
      <c r="J759" s="9">
        <f t="shared" si="89"/>
        <v>0</v>
      </c>
      <c r="K759" s="9">
        <f t="shared" si="90"/>
        <v>9.7163149999999998</v>
      </c>
      <c r="L759" s="9">
        <f t="shared" si="91"/>
        <v>9.6833570000000009</v>
      </c>
      <c r="M759" s="9">
        <f t="shared" si="92"/>
        <v>0</v>
      </c>
      <c r="N759" s="9">
        <v>9.5340059999999998</v>
      </c>
      <c r="O759" s="9">
        <v>9.8656659999999992</v>
      </c>
      <c r="P759" s="9">
        <f t="shared" si="93"/>
        <v>1.0347870559343051</v>
      </c>
      <c r="Q759" s="4">
        <f>_xlfn.RANK.EQ(P759,$P$2:$P$1001,1)+COUNTIF($P$2:P759,P759)-1</f>
        <v>558</v>
      </c>
      <c r="R759" s="4" t="str">
        <f>IF(Q759&lt;=Summary!$B$20,"Front","Back")</f>
        <v>Back</v>
      </c>
      <c r="S759" s="9">
        <f t="shared" si="94"/>
        <v>0</v>
      </c>
      <c r="T759" s="9">
        <f t="shared" si="95"/>
        <v>9.8656659999999992</v>
      </c>
    </row>
    <row r="760" spans="1:20" x14ac:dyDescent="0.2">
      <c r="A760" s="4">
        <v>759</v>
      </c>
      <c r="B760" s="4" t="s">
        <v>24</v>
      </c>
      <c r="C760" s="9">
        <v>9.2373259999999995</v>
      </c>
      <c r="D760" s="9">
        <v>11.562607</v>
      </c>
      <c r="E760" s="9">
        <f t="shared" si="88"/>
        <v>1.2517266360416424</v>
      </c>
      <c r="F760" s="4">
        <f>_xlfn.RANK.EQ(E760,$E$2:$E$1001,1)+COUNTIF($E$2:E760,E760)-1</f>
        <v>843</v>
      </c>
      <c r="G760" s="4" t="str">
        <f>IF(F760&lt;=Summary!$B$2,"Front","Back")</f>
        <v>Back</v>
      </c>
      <c r="H760" s="4">
        <v>321</v>
      </c>
      <c r="I760" s="4" t="str">
        <f>IF(H760&lt;=Summary!$B$2,"Front","Back")</f>
        <v>Front</v>
      </c>
      <c r="J760" s="9">
        <f t="shared" si="89"/>
        <v>0</v>
      </c>
      <c r="K760" s="9">
        <f t="shared" si="90"/>
        <v>11.562607</v>
      </c>
      <c r="L760" s="9">
        <f t="shared" si="91"/>
        <v>9.2373259999999995</v>
      </c>
      <c r="M760" s="9">
        <f t="shared" si="92"/>
        <v>0</v>
      </c>
      <c r="N760" s="9">
        <v>9.0879750000000001</v>
      </c>
      <c r="O760" s="9">
        <v>11.711957999999999</v>
      </c>
      <c r="P760" s="9">
        <f t="shared" si="93"/>
        <v>1.288731318032895</v>
      </c>
      <c r="Q760" s="4">
        <f>_xlfn.RANK.EQ(P760,$P$2:$P$1001,1)+COUNTIF($P$2:P760,P760)-1</f>
        <v>878</v>
      </c>
      <c r="R760" s="4" t="str">
        <f>IF(Q760&lt;=Summary!$B$20,"Front","Back")</f>
        <v>Back</v>
      </c>
      <c r="S760" s="9">
        <f t="shared" si="94"/>
        <v>0</v>
      </c>
      <c r="T760" s="9">
        <f t="shared" si="95"/>
        <v>11.711957999999999</v>
      </c>
    </row>
    <row r="761" spans="1:20" x14ac:dyDescent="0.2">
      <c r="A761" s="4">
        <v>760</v>
      </c>
      <c r="B761" s="4" t="s">
        <v>24</v>
      </c>
      <c r="C761" s="9">
        <v>11.107396</v>
      </c>
      <c r="D761" s="9">
        <v>8.3449259999999992</v>
      </c>
      <c r="E761" s="9">
        <f t="shared" si="88"/>
        <v>0.75129454284334507</v>
      </c>
      <c r="F761" s="4">
        <f>_xlfn.RANK.EQ(E761,$E$2:$E$1001,1)+COUNTIF($E$2:E761,E761)-1</f>
        <v>97</v>
      </c>
      <c r="G761" s="4" t="str">
        <f>IF(F761&lt;=Summary!$B$2,"Front","Back")</f>
        <v>Front</v>
      </c>
      <c r="H761" s="4">
        <v>303</v>
      </c>
      <c r="I761" s="4" t="str">
        <f>IF(H761&lt;=Summary!$B$2,"Front","Back")</f>
        <v>Front</v>
      </c>
      <c r="J761" s="9">
        <f t="shared" si="89"/>
        <v>11.107396</v>
      </c>
      <c r="K761" s="9">
        <f t="shared" si="90"/>
        <v>0</v>
      </c>
      <c r="L761" s="9">
        <f t="shared" si="91"/>
        <v>11.107396</v>
      </c>
      <c r="M761" s="9">
        <f t="shared" si="92"/>
        <v>0</v>
      </c>
      <c r="N761" s="9">
        <v>10.958045</v>
      </c>
      <c r="O761" s="9">
        <v>8.4942770000000003</v>
      </c>
      <c r="P761" s="9">
        <f t="shared" si="93"/>
        <v>0.77516354422709521</v>
      </c>
      <c r="Q761" s="4">
        <f>_xlfn.RANK.EQ(P761,$P$2:$P$1001,1)+COUNTIF($P$2:P761,P761)-1</f>
        <v>117</v>
      </c>
      <c r="R761" s="4" t="str">
        <f>IF(Q761&lt;=Summary!$B$20,"Front","Back")</f>
        <v>Front</v>
      </c>
      <c r="S761" s="9">
        <f t="shared" si="94"/>
        <v>10.958045</v>
      </c>
      <c r="T761" s="9">
        <f t="shared" si="95"/>
        <v>0</v>
      </c>
    </row>
    <row r="762" spans="1:20" x14ac:dyDescent="0.2">
      <c r="A762" s="4">
        <v>761</v>
      </c>
      <c r="B762" s="4" t="s">
        <v>24</v>
      </c>
      <c r="C762" s="9">
        <v>10.131691</v>
      </c>
      <c r="D762" s="9">
        <v>10.204518</v>
      </c>
      <c r="E762" s="9">
        <f t="shared" si="88"/>
        <v>1.0071880399826643</v>
      </c>
      <c r="F762" s="4">
        <f>_xlfn.RANK.EQ(E762,$E$2:$E$1001,1)+COUNTIF($E$2:E762,E762)-1</f>
        <v>513</v>
      </c>
      <c r="G762" s="4" t="str">
        <f>IF(F762&lt;=Summary!$B$2,"Front","Back")</f>
        <v>Back</v>
      </c>
      <c r="H762" s="4">
        <v>113</v>
      </c>
      <c r="I762" s="4" t="str">
        <f>IF(H762&lt;=Summary!$B$2,"Front","Back")</f>
        <v>Front</v>
      </c>
      <c r="J762" s="9">
        <f t="shared" si="89"/>
        <v>0</v>
      </c>
      <c r="K762" s="9">
        <f t="shared" si="90"/>
        <v>10.204518</v>
      </c>
      <c r="L762" s="9">
        <f t="shared" si="91"/>
        <v>10.131691</v>
      </c>
      <c r="M762" s="9">
        <f t="shared" si="92"/>
        <v>0</v>
      </c>
      <c r="N762" s="9">
        <v>9.9823400000000007</v>
      </c>
      <c r="O762" s="9">
        <v>10.353869</v>
      </c>
      <c r="P762" s="9">
        <f t="shared" si="93"/>
        <v>1.0372186280972195</v>
      </c>
      <c r="Q762" s="4">
        <f>_xlfn.RANK.EQ(P762,$P$2:$P$1001,1)+COUNTIF($P$2:P762,P762)-1</f>
        <v>563</v>
      </c>
      <c r="R762" s="4" t="str">
        <f>IF(Q762&lt;=Summary!$B$20,"Front","Back")</f>
        <v>Back</v>
      </c>
      <c r="S762" s="9">
        <f t="shared" si="94"/>
        <v>0</v>
      </c>
      <c r="T762" s="9">
        <f t="shared" si="95"/>
        <v>10.353869</v>
      </c>
    </row>
    <row r="763" spans="1:20" x14ac:dyDescent="0.2">
      <c r="A763" s="4">
        <v>762</v>
      </c>
      <c r="B763" s="4" t="s">
        <v>24</v>
      </c>
      <c r="C763" s="9">
        <v>12.185661</v>
      </c>
      <c r="D763" s="9">
        <v>7.4540430000000004</v>
      </c>
      <c r="E763" s="9">
        <f t="shared" si="88"/>
        <v>0.61170608635838475</v>
      </c>
      <c r="F763" s="4">
        <f>_xlfn.RANK.EQ(E763,$E$2:$E$1001,1)+COUNTIF($E$2:E763,E763)-1</f>
        <v>22</v>
      </c>
      <c r="G763" s="4" t="str">
        <f>IF(F763&lt;=Summary!$B$2,"Front","Back")</f>
        <v>Front</v>
      </c>
      <c r="H763" s="4">
        <v>41</v>
      </c>
      <c r="I763" s="4" t="str">
        <f>IF(H763&lt;=Summary!$B$2,"Front","Back")</f>
        <v>Front</v>
      </c>
      <c r="J763" s="9">
        <f t="shared" si="89"/>
        <v>12.185661</v>
      </c>
      <c r="K763" s="9">
        <f t="shared" si="90"/>
        <v>0</v>
      </c>
      <c r="L763" s="9">
        <f t="shared" si="91"/>
        <v>12.185661</v>
      </c>
      <c r="M763" s="9">
        <f t="shared" si="92"/>
        <v>0</v>
      </c>
      <c r="N763" s="9">
        <v>12.03631</v>
      </c>
      <c r="O763" s="9">
        <v>7.6033939999999998</v>
      </c>
      <c r="P763" s="9">
        <f t="shared" si="93"/>
        <v>0.63170473342743749</v>
      </c>
      <c r="Q763" s="4">
        <f>_xlfn.RANK.EQ(P763,$P$2:$P$1001,1)+COUNTIF($P$2:P763,P763)-1</f>
        <v>21</v>
      </c>
      <c r="R763" s="4" t="str">
        <f>IF(Q763&lt;=Summary!$B$20,"Front","Back")</f>
        <v>Front</v>
      </c>
      <c r="S763" s="9">
        <f t="shared" si="94"/>
        <v>12.03631</v>
      </c>
      <c r="T763" s="9">
        <f t="shared" si="95"/>
        <v>0</v>
      </c>
    </row>
    <row r="764" spans="1:20" x14ac:dyDescent="0.2">
      <c r="A764" s="4">
        <v>763</v>
      </c>
      <c r="B764" s="4" t="s">
        <v>24</v>
      </c>
      <c r="C764" s="9">
        <v>9.0071919999999999</v>
      </c>
      <c r="D764" s="9">
        <v>11.442864999999999</v>
      </c>
      <c r="E764" s="9">
        <f t="shared" si="88"/>
        <v>1.2704142423077025</v>
      </c>
      <c r="F764" s="4">
        <f>_xlfn.RANK.EQ(E764,$E$2:$E$1001,1)+COUNTIF($E$2:E764,E764)-1</f>
        <v>853</v>
      </c>
      <c r="G764" s="4" t="str">
        <f>IF(F764&lt;=Summary!$B$2,"Front","Back")</f>
        <v>Back</v>
      </c>
      <c r="H764" s="4">
        <v>890</v>
      </c>
      <c r="I764" s="4" t="str">
        <f>IF(H764&lt;=Summary!$B$2,"Front","Back")</f>
        <v>Back</v>
      </c>
      <c r="J764" s="9">
        <f t="shared" si="89"/>
        <v>0</v>
      </c>
      <c r="K764" s="9">
        <f t="shared" si="90"/>
        <v>11.442864999999999</v>
      </c>
      <c r="L764" s="9">
        <f t="shared" si="91"/>
        <v>0</v>
      </c>
      <c r="M764" s="9">
        <f t="shared" si="92"/>
        <v>11.442864999999999</v>
      </c>
      <c r="N764" s="9">
        <v>8.8578410000000005</v>
      </c>
      <c r="O764" s="9">
        <v>11.592216000000001</v>
      </c>
      <c r="P764" s="9">
        <f t="shared" si="93"/>
        <v>1.3086954258944137</v>
      </c>
      <c r="Q764" s="4">
        <f>_xlfn.RANK.EQ(P764,$P$2:$P$1001,1)+COUNTIF($P$2:P764,P764)-1</f>
        <v>890</v>
      </c>
      <c r="R764" s="4" t="str">
        <f>IF(Q764&lt;=Summary!$B$20,"Front","Back")</f>
        <v>Back</v>
      </c>
      <c r="S764" s="9">
        <f t="shared" si="94"/>
        <v>0</v>
      </c>
      <c r="T764" s="9">
        <f t="shared" si="95"/>
        <v>11.592216000000001</v>
      </c>
    </row>
    <row r="765" spans="1:20" x14ac:dyDescent="0.2">
      <c r="A765" s="4">
        <v>764</v>
      </c>
      <c r="B765" s="4" t="s">
        <v>24</v>
      </c>
      <c r="C765" s="9">
        <v>9.8671150000000001</v>
      </c>
      <c r="D765" s="9">
        <v>11.39884</v>
      </c>
      <c r="E765" s="9">
        <f t="shared" si="88"/>
        <v>1.1552353448804438</v>
      </c>
      <c r="F765" s="4">
        <f>_xlfn.RANK.EQ(E765,$E$2:$E$1001,1)+COUNTIF($E$2:E765,E765)-1</f>
        <v>728</v>
      </c>
      <c r="G765" s="4" t="str">
        <f>IF(F765&lt;=Summary!$B$2,"Front","Back")</f>
        <v>Back</v>
      </c>
      <c r="H765" s="4">
        <v>593</v>
      </c>
      <c r="I765" s="4" t="str">
        <f>IF(H765&lt;=Summary!$B$2,"Front","Back")</f>
        <v>Back</v>
      </c>
      <c r="J765" s="9">
        <f t="shared" si="89"/>
        <v>0</v>
      </c>
      <c r="K765" s="9">
        <f t="shared" si="90"/>
        <v>11.39884</v>
      </c>
      <c r="L765" s="9">
        <f t="shared" si="91"/>
        <v>0</v>
      </c>
      <c r="M765" s="9">
        <f t="shared" si="92"/>
        <v>11.39884</v>
      </c>
      <c r="N765" s="9">
        <v>9.7177640000000007</v>
      </c>
      <c r="O765" s="9">
        <v>11.548190999999999</v>
      </c>
      <c r="P765" s="9">
        <f t="shared" si="93"/>
        <v>1.1883588652698294</v>
      </c>
      <c r="Q765" s="4">
        <f>_xlfn.RANK.EQ(P765,$P$2:$P$1001,1)+COUNTIF($P$2:P765,P765)-1</f>
        <v>770</v>
      </c>
      <c r="R765" s="4" t="str">
        <f>IF(Q765&lt;=Summary!$B$20,"Front","Back")</f>
        <v>Back</v>
      </c>
      <c r="S765" s="9">
        <f t="shared" si="94"/>
        <v>0</v>
      </c>
      <c r="T765" s="9">
        <f t="shared" si="95"/>
        <v>11.548190999999999</v>
      </c>
    </row>
    <row r="766" spans="1:20" x14ac:dyDescent="0.2">
      <c r="A766" s="4">
        <v>765</v>
      </c>
      <c r="B766" s="4" t="s">
        <v>24</v>
      </c>
      <c r="C766" s="9">
        <v>10.932667</v>
      </c>
      <c r="D766" s="9">
        <v>7.1492120000000003</v>
      </c>
      <c r="E766" s="9">
        <f t="shared" si="88"/>
        <v>0.65393119537986477</v>
      </c>
      <c r="F766" s="4">
        <f>_xlfn.RANK.EQ(E766,$E$2:$E$1001,1)+COUNTIF($E$2:E766,E766)-1</f>
        <v>38</v>
      </c>
      <c r="G766" s="4" t="str">
        <f>IF(F766&lt;=Summary!$B$2,"Front","Back")</f>
        <v>Front</v>
      </c>
      <c r="H766" s="4">
        <v>81</v>
      </c>
      <c r="I766" s="4" t="str">
        <f>IF(H766&lt;=Summary!$B$2,"Front","Back")</f>
        <v>Front</v>
      </c>
      <c r="J766" s="9">
        <f t="shared" si="89"/>
        <v>10.932667</v>
      </c>
      <c r="K766" s="9">
        <f t="shared" si="90"/>
        <v>0</v>
      </c>
      <c r="L766" s="9">
        <f t="shared" si="91"/>
        <v>10.932667</v>
      </c>
      <c r="M766" s="9">
        <f t="shared" si="92"/>
        <v>0</v>
      </c>
      <c r="N766" s="9">
        <v>10.783315999999999</v>
      </c>
      <c r="O766" s="9">
        <v>7.2985629999999997</v>
      </c>
      <c r="P766" s="9">
        <f t="shared" si="93"/>
        <v>0.67683846045131202</v>
      </c>
      <c r="Q766" s="4">
        <f>_xlfn.RANK.EQ(P766,$P$2:$P$1001,1)+COUNTIF($P$2:P766,P766)-1</f>
        <v>45</v>
      </c>
      <c r="R766" s="4" t="str">
        <f>IF(Q766&lt;=Summary!$B$20,"Front","Back")</f>
        <v>Front</v>
      </c>
      <c r="S766" s="9">
        <f t="shared" si="94"/>
        <v>10.783315999999999</v>
      </c>
      <c r="T766" s="9">
        <f t="shared" si="95"/>
        <v>0</v>
      </c>
    </row>
    <row r="767" spans="1:20" x14ac:dyDescent="0.2">
      <c r="A767" s="4">
        <v>766</v>
      </c>
      <c r="B767" s="4" t="s">
        <v>24</v>
      </c>
      <c r="C767" s="9">
        <v>9.2688799999999993</v>
      </c>
      <c r="D767" s="9">
        <v>10.682328</v>
      </c>
      <c r="E767" s="9">
        <f t="shared" si="88"/>
        <v>1.1524939367000113</v>
      </c>
      <c r="F767" s="4">
        <f>_xlfn.RANK.EQ(E767,$E$2:$E$1001,1)+COUNTIF($E$2:E767,E767)-1</f>
        <v>724</v>
      </c>
      <c r="G767" s="4" t="str">
        <f>IF(F767&lt;=Summary!$B$2,"Front","Back")</f>
        <v>Back</v>
      </c>
      <c r="H767" s="4">
        <v>558</v>
      </c>
      <c r="I767" s="4" t="str">
        <f>IF(H767&lt;=Summary!$B$2,"Front","Back")</f>
        <v>Back</v>
      </c>
      <c r="J767" s="9">
        <f t="shared" si="89"/>
        <v>0</v>
      </c>
      <c r="K767" s="9">
        <f t="shared" si="90"/>
        <v>10.682328</v>
      </c>
      <c r="L767" s="9">
        <f t="shared" si="91"/>
        <v>0</v>
      </c>
      <c r="M767" s="9">
        <f t="shared" si="92"/>
        <v>10.682328</v>
      </c>
      <c r="N767" s="9">
        <v>9.119529</v>
      </c>
      <c r="O767" s="9">
        <v>10.831678999999999</v>
      </c>
      <c r="P767" s="9">
        <f t="shared" si="93"/>
        <v>1.1877454416779638</v>
      </c>
      <c r="Q767" s="4">
        <f>_xlfn.RANK.EQ(P767,$P$2:$P$1001,1)+COUNTIF($P$2:P767,P767)-1</f>
        <v>768</v>
      </c>
      <c r="R767" s="4" t="str">
        <f>IF(Q767&lt;=Summary!$B$20,"Front","Back")</f>
        <v>Back</v>
      </c>
      <c r="S767" s="9">
        <f t="shared" si="94"/>
        <v>0</v>
      </c>
      <c r="T767" s="9">
        <f t="shared" si="95"/>
        <v>10.831678999999999</v>
      </c>
    </row>
    <row r="768" spans="1:20" x14ac:dyDescent="0.2">
      <c r="A768" s="4">
        <v>767</v>
      </c>
      <c r="B768" s="4" t="s">
        <v>24</v>
      </c>
      <c r="C768" s="9">
        <v>11.876664</v>
      </c>
      <c r="D768" s="9">
        <v>9.3443190000000005</v>
      </c>
      <c r="E768" s="9">
        <f t="shared" si="88"/>
        <v>0.78677977250177322</v>
      </c>
      <c r="F768" s="4">
        <f>_xlfn.RANK.EQ(E768,$E$2:$E$1001,1)+COUNTIF($E$2:E768,E768)-1</f>
        <v>135</v>
      </c>
      <c r="G768" s="4" t="str">
        <f>IF(F768&lt;=Summary!$B$2,"Front","Back")</f>
        <v>Front</v>
      </c>
      <c r="H768" s="4">
        <v>344</v>
      </c>
      <c r="I768" s="4" t="str">
        <f>IF(H768&lt;=Summary!$B$2,"Front","Back")</f>
        <v>Front</v>
      </c>
      <c r="J768" s="9">
        <f t="shared" si="89"/>
        <v>11.876664</v>
      </c>
      <c r="K768" s="9">
        <f t="shared" si="90"/>
        <v>0</v>
      </c>
      <c r="L768" s="9">
        <f t="shared" si="91"/>
        <v>11.876664</v>
      </c>
      <c r="M768" s="9">
        <f t="shared" si="92"/>
        <v>0</v>
      </c>
      <c r="N768" s="9">
        <v>11.727313000000001</v>
      </c>
      <c r="O768" s="9">
        <v>9.4936699999999998</v>
      </c>
      <c r="P768" s="9">
        <f t="shared" si="93"/>
        <v>0.80953497190703438</v>
      </c>
      <c r="Q768" s="4">
        <f>_xlfn.RANK.EQ(P768,$P$2:$P$1001,1)+COUNTIF($P$2:P768,P768)-1</f>
        <v>155</v>
      </c>
      <c r="R768" s="4" t="str">
        <f>IF(Q768&lt;=Summary!$B$20,"Front","Back")</f>
        <v>Front</v>
      </c>
      <c r="S768" s="9">
        <f t="shared" si="94"/>
        <v>11.727313000000001</v>
      </c>
      <c r="T768" s="9">
        <f t="shared" si="95"/>
        <v>0</v>
      </c>
    </row>
    <row r="769" spans="1:20" x14ac:dyDescent="0.2">
      <c r="A769" s="4">
        <v>768</v>
      </c>
      <c r="B769" s="4" t="s">
        <v>24</v>
      </c>
      <c r="C769" s="9">
        <v>11.434678</v>
      </c>
      <c r="D769" s="9">
        <v>10.37994</v>
      </c>
      <c r="E769" s="9">
        <f t="shared" si="88"/>
        <v>0.90775971129226374</v>
      </c>
      <c r="F769" s="4">
        <f>_xlfn.RANK.EQ(E769,$E$2:$E$1001,1)+COUNTIF($E$2:E769,E769)-1</f>
        <v>317</v>
      </c>
      <c r="G769" s="4" t="str">
        <f>IF(F769&lt;=Summary!$B$2,"Front","Back")</f>
        <v>Front</v>
      </c>
      <c r="H769" s="4">
        <v>27</v>
      </c>
      <c r="I769" s="4" t="str">
        <f>IF(H769&lt;=Summary!$B$2,"Front","Back")</f>
        <v>Front</v>
      </c>
      <c r="J769" s="9">
        <f t="shared" si="89"/>
        <v>11.434678</v>
      </c>
      <c r="K769" s="9">
        <f t="shared" si="90"/>
        <v>0</v>
      </c>
      <c r="L769" s="9">
        <f t="shared" si="91"/>
        <v>11.434678</v>
      </c>
      <c r="M769" s="9">
        <f t="shared" si="92"/>
        <v>0</v>
      </c>
      <c r="N769" s="9">
        <v>11.285327000000001</v>
      </c>
      <c r="O769" s="9">
        <v>10.529291000000001</v>
      </c>
      <c r="P769" s="9">
        <f t="shared" si="93"/>
        <v>0.93300716939792705</v>
      </c>
      <c r="Q769" s="4">
        <f>_xlfn.RANK.EQ(P769,$P$2:$P$1001,1)+COUNTIF($P$2:P769,P769)-1</f>
        <v>364</v>
      </c>
      <c r="R769" s="4" t="str">
        <f>IF(Q769&lt;=Summary!$B$20,"Front","Back")</f>
        <v>Front</v>
      </c>
      <c r="S769" s="9">
        <f t="shared" si="94"/>
        <v>11.285327000000001</v>
      </c>
      <c r="T769" s="9">
        <f t="shared" si="95"/>
        <v>0</v>
      </c>
    </row>
    <row r="770" spans="1:20" x14ac:dyDescent="0.2">
      <c r="A770" s="4">
        <v>769</v>
      </c>
      <c r="B770" s="4" t="s">
        <v>24</v>
      </c>
      <c r="C770" s="9">
        <v>9.1235789999999994</v>
      </c>
      <c r="D770" s="9">
        <v>8.9617880000000003</v>
      </c>
      <c r="E770" s="9">
        <f t="shared" si="88"/>
        <v>0.98226671791848363</v>
      </c>
      <c r="F770" s="4">
        <f>_xlfn.RANK.EQ(E770,$E$2:$E$1001,1)+COUNTIF($E$2:E770,E770)-1</f>
        <v>470</v>
      </c>
      <c r="G770" s="4" t="str">
        <f>IF(F770&lt;=Summary!$B$2,"Front","Back")</f>
        <v>Front</v>
      </c>
      <c r="H770" s="4">
        <v>971</v>
      </c>
      <c r="I770" s="4" t="str">
        <f>IF(H770&lt;=Summary!$B$2,"Front","Back")</f>
        <v>Back</v>
      </c>
      <c r="J770" s="9">
        <f t="shared" si="89"/>
        <v>9.1235789999999994</v>
      </c>
      <c r="K770" s="9">
        <f t="shared" si="90"/>
        <v>0</v>
      </c>
      <c r="L770" s="9">
        <f t="shared" si="91"/>
        <v>0</v>
      </c>
      <c r="M770" s="9">
        <f t="shared" si="92"/>
        <v>8.9617880000000003</v>
      </c>
      <c r="N770" s="9">
        <v>8.9742280000000001</v>
      </c>
      <c r="O770" s="9">
        <v>9.1111389999999997</v>
      </c>
      <c r="P770" s="9">
        <f t="shared" si="93"/>
        <v>1.0152560197935687</v>
      </c>
      <c r="Q770" s="4">
        <f>_xlfn.RANK.EQ(P770,$P$2:$P$1001,1)+COUNTIF($P$2:P770,P770)-1</f>
        <v>520</v>
      </c>
      <c r="R770" s="4" t="str">
        <f>IF(Q770&lt;=Summary!$B$20,"Front","Back")</f>
        <v>Back</v>
      </c>
      <c r="S770" s="9">
        <f t="shared" si="94"/>
        <v>0</v>
      </c>
      <c r="T770" s="9">
        <f t="shared" si="95"/>
        <v>9.1111389999999997</v>
      </c>
    </row>
    <row r="771" spans="1:20" x14ac:dyDescent="0.2">
      <c r="A771" s="4">
        <v>770</v>
      </c>
      <c r="B771" s="4" t="s">
        <v>24</v>
      </c>
      <c r="C771" s="9">
        <v>13.589839</v>
      </c>
      <c r="D771" s="9">
        <v>13.176859</v>
      </c>
      <c r="E771" s="9">
        <f t="shared" ref="E771:E834" si="96">D771/C771</f>
        <v>0.96961111901325692</v>
      </c>
      <c r="F771" s="4">
        <f>_xlfn.RANK.EQ(E771,$E$2:$E$1001,1)+COUNTIF($E$2:E771,E771)-1</f>
        <v>446</v>
      </c>
      <c r="G771" s="4" t="str">
        <f>IF(F771&lt;=Summary!$B$2,"Front","Back")</f>
        <v>Front</v>
      </c>
      <c r="H771" s="4">
        <v>352</v>
      </c>
      <c r="I771" s="4" t="str">
        <f>IF(H771&lt;=Summary!$B$2,"Front","Back")</f>
        <v>Front</v>
      </c>
      <c r="J771" s="9">
        <f t="shared" ref="J771:J834" si="97">IF(G771="Front",C771,0)</f>
        <v>13.589839</v>
      </c>
      <c r="K771" s="9">
        <f t="shared" ref="K771:K834" si="98">IF(G771="Back",D771,0)</f>
        <v>0</v>
      </c>
      <c r="L771" s="9">
        <f t="shared" ref="L771:L834" si="99">IF(I771="Front",C771,0)</f>
        <v>13.589839</v>
      </c>
      <c r="M771" s="9">
        <f t="shared" ref="M771:M834" si="100">IF(I771="Back",D771,0)</f>
        <v>0</v>
      </c>
      <c r="N771" s="9">
        <v>13.440488</v>
      </c>
      <c r="O771" s="9">
        <v>13.32621</v>
      </c>
      <c r="P771" s="9">
        <f t="shared" ref="P771:P834" si="101">O771/N771</f>
        <v>0.99149748134145121</v>
      </c>
      <c r="Q771" s="4">
        <f>_xlfn.RANK.EQ(P771,$P$2:$P$1001,1)+COUNTIF($P$2:P771,P771)-1</f>
        <v>473</v>
      </c>
      <c r="R771" s="4" t="str">
        <f>IF(Q771&lt;=Summary!$B$20,"Front","Back")</f>
        <v>Front</v>
      </c>
      <c r="S771" s="9">
        <f t="shared" ref="S771:S834" si="102">IF(R771="Front",N771,0)</f>
        <v>13.440488</v>
      </c>
      <c r="T771" s="9">
        <f t="shared" ref="T771:T834" si="103">IF(R771="Back",O771,0)</f>
        <v>0</v>
      </c>
    </row>
    <row r="772" spans="1:20" x14ac:dyDescent="0.2">
      <c r="A772" s="4">
        <v>771</v>
      </c>
      <c r="B772" s="4" t="s">
        <v>25</v>
      </c>
      <c r="C772" s="9">
        <v>5.9625700000000004</v>
      </c>
      <c r="D772" s="9">
        <v>10.419776000000001</v>
      </c>
      <c r="E772" s="9">
        <f t="shared" si="96"/>
        <v>1.747531014310943</v>
      </c>
      <c r="F772" s="4">
        <f>_xlfn.RANK.EQ(E772,$E$2:$E$1001,1)+COUNTIF($E$2:E772,E772)-1</f>
        <v>991</v>
      </c>
      <c r="G772" s="4" t="str">
        <f>IF(F772&lt;=Summary!$B$2,"Front","Back")</f>
        <v>Back</v>
      </c>
      <c r="H772" s="4">
        <v>668</v>
      </c>
      <c r="I772" s="4" t="str">
        <f>IF(H772&lt;=Summary!$B$2,"Front","Back")</f>
        <v>Back</v>
      </c>
      <c r="J772" s="9">
        <f t="shared" si="97"/>
        <v>0</v>
      </c>
      <c r="K772" s="9">
        <f t="shared" si="98"/>
        <v>10.419776000000001</v>
      </c>
      <c r="L772" s="9">
        <f t="shared" si="99"/>
        <v>0</v>
      </c>
      <c r="M772" s="9">
        <f t="shared" si="100"/>
        <v>10.419776000000001</v>
      </c>
      <c r="N772" s="9">
        <v>6.4625700000000004</v>
      </c>
      <c r="O772" s="9">
        <v>9.9197760000000006</v>
      </c>
      <c r="P772" s="9">
        <f t="shared" si="101"/>
        <v>1.5349583834295024</v>
      </c>
      <c r="Q772" s="4">
        <f>_xlfn.RANK.EQ(P772,$P$2:$P$1001,1)+COUNTIF($P$2:P772,P772)-1</f>
        <v>972</v>
      </c>
      <c r="R772" s="4" t="str">
        <f>IF(Q772&lt;=Summary!$B$20,"Front","Back")</f>
        <v>Back</v>
      </c>
      <c r="S772" s="9">
        <f t="shared" si="102"/>
        <v>0</v>
      </c>
      <c r="T772" s="9">
        <f t="shared" si="103"/>
        <v>9.9197760000000006</v>
      </c>
    </row>
    <row r="773" spans="1:20" x14ac:dyDescent="0.2">
      <c r="A773" s="4">
        <v>772</v>
      </c>
      <c r="B773" s="4" t="s">
        <v>25</v>
      </c>
      <c r="C773" s="9">
        <v>10.613599000000001</v>
      </c>
      <c r="D773" s="9">
        <v>12.145835999999999</v>
      </c>
      <c r="E773" s="9">
        <f t="shared" si="96"/>
        <v>1.1443654504000009</v>
      </c>
      <c r="F773" s="4">
        <f>_xlfn.RANK.EQ(E773,$E$2:$E$1001,1)+COUNTIF($E$2:E773,E773)-1</f>
        <v>713</v>
      </c>
      <c r="G773" s="4" t="str">
        <f>IF(F773&lt;=Summary!$B$2,"Front","Back")</f>
        <v>Back</v>
      </c>
      <c r="H773" s="4">
        <v>804</v>
      </c>
      <c r="I773" s="4" t="str">
        <f>IF(H773&lt;=Summary!$B$2,"Front","Back")</f>
        <v>Back</v>
      </c>
      <c r="J773" s="9">
        <f t="shared" si="97"/>
        <v>0</v>
      </c>
      <c r="K773" s="9">
        <f t="shared" si="98"/>
        <v>12.145835999999999</v>
      </c>
      <c r="L773" s="9">
        <f t="shared" si="99"/>
        <v>0</v>
      </c>
      <c r="M773" s="9">
        <f t="shared" si="100"/>
        <v>12.145835999999999</v>
      </c>
      <c r="N773" s="9">
        <v>11.113599000000001</v>
      </c>
      <c r="O773" s="9">
        <v>11.645835999999999</v>
      </c>
      <c r="P773" s="9">
        <f t="shared" si="101"/>
        <v>1.0478906068142282</v>
      </c>
      <c r="Q773" s="4">
        <f>_xlfn.RANK.EQ(P773,$P$2:$P$1001,1)+COUNTIF($P$2:P773,P773)-1</f>
        <v>582</v>
      </c>
      <c r="R773" s="4" t="str">
        <f>IF(Q773&lt;=Summary!$B$20,"Front","Back")</f>
        <v>Back</v>
      </c>
      <c r="S773" s="9">
        <f t="shared" si="102"/>
        <v>0</v>
      </c>
      <c r="T773" s="9">
        <f t="shared" si="103"/>
        <v>11.645835999999999</v>
      </c>
    </row>
    <row r="774" spans="1:20" x14ac:dyDescent="0.2">
      <c r="A774" s="4">
        <v>773</v>
      </c>
      <c r="B774" s="4" t="s">
        <v>25</v>
      </c>
      <c r="C774" s="9">
        <v>10.970821000000001</v>
      </c>
      <c r="D774" s="9">
        <v>12.875192999999999</v>
      </c>
      <c r="E774" s="9">
        <f t="shared" si="96"/>
        <v>1.1735851856483666</v>
      </c>
      <c r="F774" s="4">
        <f>_xlfn.RANK.EQ(E774,$E$2:$E$1001,1)+COUNTIF($E$2:E774,E774)-1</f>
        <v>750</v>
      </c>
      <c r="G774" s="4" t="str">
        <f>IF(F774&lt;=Summary!$B$2,"Front","Back")</f>
        <v>Back</v>
      </c>
      <c r="H774" s="4">
        <v>596</v>
      </c>
      <c r="I774" s="4" t="str">
        <f>IF(H774&lt;=Summary!$B$2,"Front","Back")</f>
        <v>Back</v>
      </c>
      <c r="J774" s="9">
        <f t="shared" si="97"/>
        <v>0</v>
      </c>
      <c r="K774" s="9">
        <f t="shared" si="98"/>
        <v>12.875192999999999</v>
      </c>
      <c r="L774" s="9">
        <f t="shared" si="99"/>
        <v>0</v>
      </c>
      <c r="M774" s="9">
        <f t="shared" si="100"/>
        <v>12.875192999999999</v>
      </c>
      <c r="N774" s="9">
        <v>11.470821000000001</v>
      </c>
      <c r="O774" s="9">
        <v>12.375192999999999</v>
      </c>
      <c r="P774" s="9">
        <f t="shared" si="101"/>
        <v>1.0788410873118846</v>
      </c>
      <c r="Q774" s="4">
        <f>_xlfn.RANK.EQ(P774,$P$2:$P$1001,1)+COUNTIF($P$2:P774,P774)-1</f>
        <v>631</v>
      </c>
      <c r="R774" s="4" t="str">
        <f>IF(Q774&lt;=Summary!$B$20,"Front","Back")</f>
        <v>Back</v>
      </c>
      <c r="S774" s="9">
        <f t="shared" si="102"/>
        <v>0</v>
      </c>
      <c r="T774" s="9">
        <f t="shared" si="103"/>
        <v>12.375192999999999</v>
      </c>
    </row>
    <row r="775" spans="1:20" x14ac:dyDescent="0.2">
      <c r="A775" s="4">
        <v>774</v>
      </c>
      <c r="B775" s="4" t="s">
        <v>25</v>
      </c>
      <c r="C775" s="9">
        <v>9.195964</v>
      </c>
      <c r="D775" s="9">
        <v>10.449109999999999</v>
      </c>
      <c r="E775" s="9">
        <f t="shared" si="96"/>
        <v>1.1362713033674336</v>
      </c>
      <c r="F775" s="4">
        <f>_xlfn.RANK.EQ(E775,$E$2:$E$1001,1)+COUNTIF($E$2:E775,E775)-1</f>
        <v>701</v>
      </c>
      <c r="G775" s="4" t="str">
        <f>IF(F775&lt;=Summary!$B$2,"Front","Back")</f>
        <v>Back</v>
      </c>
      <c r="H775" s="4">
        <v>200</v>
      </c>
      <c r="I775" s="4" t="str">
        <f>IF(H775&lt;=Summary!$B$2,"Front","Back")</f>
        <v>Front</v>
      </c>
      <c r="J775" s="9">
        <f t="shared" si="97"/>
        <v>0</v>
      </c>
      <c r="K775" s="9">
        <f t="shared" si="98"/>
        <v>10.449109999999999</v>
      </c>
      <c r="L775" s="9">
        <f t="shared" si="99"/>
        <v>9.195964</v>
      </c>
      <c r="M775" s="9">
        <f t="shared" si="100"/>
        <v>0</v>
      </c>
      <c r="N775" s="9">
        <v>9.695964</v>
      </c>
      <c r="O775" s="9">
        <v>9.9491099999999992</v>
      </c>
      <c r="P775" s="9">
        <f t="shared" si="101"/>
        <v>1.0261083890162959</v>
      </c>
      <c r="Q775" s="4">
        <f>_xlfn.RANK.EQ(P775,$P$2:$P$1001,1)+COUNTIF($P$2:P775,P775)-1</f>
        <v>544</v>
      </c>
      <c r="R775" s="4" t="str">
        <f>IF(Q775&lt;=Summary!$B$20,"Front","Back")</f>
        <v>Back</v>
      </c>
      <c r="S775" s="9">
        <f t="shared" si="102"/>
        <v>0</v>
      </c>
      <c r="T775" s="9">
        <f t="shared" si="103"/>
        <v>9.9491099999999992</v>
      </c>
    </row>
    <row r="776" spans="1:20" x14ac:dyDescent="0.2">
      <c r="A776" s="4">
        <v>775</v>
      </c>
      <c r="B776" s="4" t="s">
        <v>25</v>
      </c>
      <c r="C776" s="9">
        <v>9.1284790000000005</v>
      </c>
      <c r="D776" s="9">
        <v>12.348184</v>
      </c>
      <c r="E776" s="9">
        <f t="shared" si="96"/>
        <v>1.3527099092849968</v>
      </c>
      <c r="F776" s="4">
        <f>_xlfn.RANK.EQ(E776,$E$2:$E$1001,1)+COUNTIF($E$2:E776,E776)-1</f>
        <v>907</v>
      </c>
      <c r="G776" s="4" t="str">
        <f>IF(F776&lt;=Summary!$B$2,"Front","Back")</f>
        <v>Back</v>
      </c>
      <c r="H776" s="4">
        <v>839</v>
      </c>
      <c r="I776" s="4" t="str">
        <f>IF(H776&lt;=Summary!$B$2,"Front","Back")</f>
        <v>Back</v>
      </c>
      <c r="J776" s="9">
        <f t="shared" si="97"/>
        <v>0</v>
      </c>
      <c r="K776" s="9">
        <f t="shared" si="98"/>
        <v>12.348184</v>
      </c>
      <c r="L776" s="9">
        <f t="shared" si="99"/>
        <v>0</v>
      </c>
      <c r="M776" s="9">
        <f t="shared" si="100"/>
        <v>12.348184</v>
      </c>
      <c r="N776" s="9">
        <v>9.6284790000000005</v>
      </c>
      <c r="O776" s="9">
        <v>11.848184</v>
      </c>
      <c r="P776" s="9">
        <f t="shared" si="101"/>
        <v>1.2305353732401556</v>
      </c>
      <c r="Q776" s="4">
        <f>_xlfn.RANK.EQ(P776,$P$2:$P$1001,1)+COUNTIF($P$2:P776,P776)-1</f>
        <v>831</v>
      </c>
      <c r="R776" s="4" t="str">
        <f>IF(Q776&lt;=Summary!$B$20,"Front","Back")</f>
        <v>Back</v>
      </c>
      <c r="S776" s="9">
        <f t="shared" si="102"/>
        <v>0</v>
      </c>
      <c r="T776" s="9">
        <f t="shared" si="103"/>
        <v>11.848184</v>
      </c>
    </row>
    <row r="777" spans="1:20" x14ac:dyDescent="0.2">
      <c r="A777" s="4">
        <v>776</v>
      </c>
      <c r="B777" s="4" t="s">
        <v>25</v>
      </c>
      <c r="C777" s="9">
        <v>9.3433050000000009</v>
      </c>
      <c r="D777" s="9">
        <v>8.82639</v>
      </c>
      <c r="E777" s="9">
        <f t="shared" si="96"/>
        <v>0.94467535845185391</v>
      </c>
      <c r="F777" s="4">
        <f>_xlfn.RANK.EQ(E777,$E$2:$E$1001,1)+COUNTIF($E$2:E777,E777)-1</f>
        <v>388</v>
      </c>
      <c r="G777" s="4" t="str">
        <f>IF(F777&lt;=Summary!$B$2,"Front","Back")</f>
        <v>Front</v>
      </c>
      <c r="H777" s="4">
        <v>79</v>
      </c>
      <c r="I777" s="4" t="str">
        <f>IF(H777&lt;=Summary!$B$2,"Front","Back")</f>
        <v>Front</v>
      </c>
      <c r="J777" s="9">
        <f t="shared" si="97"/>
        <v>9.3433050000000009</v>
      </c>
      <c r="K777" s="9">
        <f t="shared" si="98"/>
        <v>0</v>
      </c>
      <c r="L777" s="9">
        <f t="shared" si="99"/>
        <v>9.3433050000000009</v>
      </c>
      <c r="M777" s="9">
        <f t="shared" si="100"/>
        <v>0</v>
      </c>
      <c r="N777" s="9">
        <v>9.8433050000000009</v>
      </c>
      <c r="O777" s="9">
        <v>8.32639</v>
      </c>
      <c r="P777" s="9">
        <f t="shared" si="101"/>
        <v>0.84589373183092464</v>
      </c>
      <c r="Q777" s="4">
        <f>_xlfn.RANK.EQ(P777,$P$2:$P$1001,1)+COUNTIF($P$2:P777,P777)-1</f>
        <v>207</v>
      </c>
      <c r="R777" s="4" t="str">
        <f>IF(Q777&lt;=Summary!$B$20,"Front","Back")</f>
        <v>Front</v>
      </c>
      <c r="S777" s="9">
        <f t="shared" si="102"/>
        <v>9.8433050000000009</v>
      </c>
      <c r="T777" s="9">
        <f t="shared" si="103"/>
        <v>0</v>
      </c>
    </row>
    <row r="778" spans="1:20" x14ac:dyDescent="0.2">
      <c r="A778" s="4">
        <v>777</v>
      </c>
      <c r="B778" s="4" t="s">
        <v>25</v>
      </c>
      <c r="C778" s="9">
        <v>9.6226330000000004</v>
      </c>
      <c r="D778" s="9">
        <v>10.455252</v>
      </c>
      <c r="E778" s="9">
        <f t="shared" si="96"/>
        <v>1.086527149066165</v>
      </c>
      <c r="F778" s="4">
        <f>_xlfn.RANK.EQ(E778,$E$2:$E$1001,1)+COUNTIF($E$2:E778,E778)-1</f>
        <v>628</v>
      </c>
      <c r="G778" s="4" t="str">
        <f>IF(F778&lt;=Summary!$B$2,"Front","Back")</f>
        <v>Back</v>
      </c>
      <c r="H778" s="4">
        <v>551</v>
      </c>
      <c r="I778" s="4" t="str">
        <f>IF(H778&lt;=Summary!$B$2,"Front","Back")</f>
        <v>Back</v>
      </c>
      <c r="J778" s="9">
        <f t="shared" si="97"/>
        <v>0</v>
      </c>
      <c r="K778" s="9">
        <f t="shared" si="98"/>
        <v>10.455252</v>
      </c>
      <c r="L778" s="9">
        <f t="shared" si="99"/>
        <v>0</v>
      </c>
      <c r="M778" s="9">
        <f t="shared" si="100"/>
        <v>10.455252</v>
      </c>
      <c r="N778" s="9">
        <v>10.122633</v>
      </c>
      <c r="O778" s="9">
        <v>9.9552519999999998</v>
      </c>
      <c r="P778" s="9">
        <f t="shared" si="101"/>
        <v>0.9834646776189554</v>
      </c>
      <c r="Q778" s="4">
        <f>_xlfn.RANK.EQ(P778,$P$2:$P$1001,1)+COUNTIF($P$2:P778,P778)-1</f>
        <v>455</v>
      </c>
      <c r="R778" s="4" t="str">
        <f>IF(Q778&lt;=Summary!$B$20,"Front","Back")</f>
        <v>Front</v>
      </c>
      <c r="S778" s="9">
        <f t="shared" si="102"/>
        <v>10.122633</v>
      </c>
      <c r="T778" s="9">
        <f t="shared" si="103"/>
        <v>0</v>
      </c>
    </row>
    <row r="779" spans="1:20" x14ac:dyDescent="0.2">
      <c r="A779" s="4">
        <v>778</v>
      </c>
      <c r="B779" s="4" t="s">
        <v>25</v>
      </c>
      <c r="C779" s="9">
        <v>9.461373</v>
      </c>
      <c r="D779" s="9">
        <v>12.321629</v>
      </c>
      <c r="E779" s="9">
        <f t="shared" si="96"/>
        <v>1.3023087663915163</v>
      </c>
      <c r="F779" s="4">
        <f>_xlfn.RANK.EQ(E779,$E$2:$E$1001,1)+COUNTIF($E$2:E779,E779)-1</f>
        <v>884</v>
      </c>
      <c r="G779" s="4" t="str">
        <f>IF(F779&lt;=Summary!$B$2,"Front","Back")</f>
        <v>Back</v>
      </c>
      <c r="H779" s="4">
        <v>611</v>
      </c>
      <c r="I779" s="4" t="str">
        <f>IF(H779&lt;=Summary!$B$2,"Front","Back")</f>
        <v>Back</v>
      </c>
      <c r="J779" s="9">
        <f t="shared" si="97"/>
        <v>0</v>
      </c>
      <c r="K779" s="9">
        <f t="shared" si="98"/>
        <v>12.321629</v>
      </c>
      <c r="L779" s="9">
        <f t="shared" si="99"/>
        <v>0</v>
      </c>
      <c r="M779" s="9">
        <f t="shared" si="100"/>
        <v>12.321629</v>
      </c>
      <c r="N779" s="9">
        <v>9.961373</v>
      </c>
      <c r="O779" s="9">
        <v>11.821629</v>
      </c>
      <c r="P779" s="9">
        <f t="shared" si="101"/>
        <v>1.1867469474338528</v>
      </c>
      <c r="Q779" s="4">
        <f>_xlfn.RANK.EQ(P779,$P$2:$P$1001,1)+COUNTIF($P$2:P779,P779)-1</f>
        <v>766</v>
      </c>
      <c r="R779" s="4" t="str">
        <f>IF(Q779&lt;=Summary!$B$20,"Front","Back")</f>
        <v>Back</v>
      </c>
      <c r="S779" s="9">
        <f t="shared" si="102"/>
        <v>0</v>
      </c>
      <c r="T779" s="9">
        <f t="shared" si="103"/>
        <v>11.821629</v>
      </c>
    </row>
    <row r="780" spans="1:20" x14ac:dyDescent="0.2">
      <c r="A780" s="4">
        <v>779</v>
      </c>
      <c r="B780" s="4" t="s">
        <v>25</v>
      </c>
      <c r="C780" s="9">
        <v>8.1069420000000001</v>
      </c>
      <c r="D780" s="9">
        <v>9.978313</v>
      </c>
      <c r="E780" s="9">
        <f t="shared" si="96"/>
        <v>1.2308356221125056</v>
      </c>
      <c r="F780" s="4">
        <f>_xlfn.RANK.EQ(E780,$E$2:$E$1001,1)+COUNTIF($E$2:E780,E780)-1</f>
        <v>823</v>
      </c>
      <c r="G780" s="4" t="str">
        <f>IF(F780&lt;=Summary!$B$2,"Front","Back")</f>
        <v>Back</v>
      </c>
      <c r="H780" s="4">
        <v>950</v>
      </c>
      <c r="I780" s="4" t="str">
        <f>IF(H780&lt;=Summary!$B$2,"Front","Back")</f>
        <v>Back</v>
      </c>
      <c r="J780" s="9">
        <f t="shared" si="97"/>
        <v>0</v>
      </c>
      <c r="K780" s="9">
        <f t="shared" si="98"/>
        <v>9.978313</v>
      </c>
      <c r="L780" s="9">
        <f t="shared" si="99"/>
        <v>0</v>
      </c>
      <c r="M780" s="9">
        <f t="shared" si="100"/>
        <v>9.978313</v>
      </c>
      <c r="N780" s="9">
        <v>8.6069420000000001</v>
      </c>
      <c r="O780" s="9">
        <v>9.478313</v>
      </c>
      <c r="P780" s="9">
        <f t="shared" si="101"/>
        <v>1.1012404870394155</v>
      </c>
      <c r="Q780" s="4">
        <f>_xlfn.RANK.EQ(P780,$P$2:$P$1001,1)+COUNTIF($P$2:P780,P780)-1</f>
        <v>662</v>
      </c>
      <c r="R780" s="4" t="str">
        <f>IF(Q780&lt;=Summary!$B$20,"Front","Back")</f>
        <v>Back</v>
      </c>
      <c r="S780" s="9">
        <f t="shared" si="102"/>
        <v>0</v>
      </c>
      <c r="T780" s="9">
        <f t="shared" si="103"/>
        <v>9.478313</v>
      </c>
    </row>
    <row r="781" spans="1:20" x14ac:dyDescent="0.2">
      <c r="A781" s="4">
        <v>780</v>
      </c>
      <c r="B781" s="4" t="s">
        <v>25</v>
      </c>
      <c r="C781" s="9">
        <v>9.3693340000000003</v>
      </c>
      <c r="D781" s="9">
        <v>12.000693999999999</v>
      </c>
      <c r="E781" s="9">
        <f t="shared" si="96"/>
        <v>1.2808481371247944</v>
      </c>
      <c r="F781" s="4">
        <f>_xlfn.RANK.EQ(E781,$E$2:$E$1001,1)+COUNTIF($E$2:E781,E781)-1</f>
        <v>867</v>
      </c>
      <c r="G781" s="4" t="str">
        <f>IF(F781&lt;=Summary!$B$2,"Front","Back")</f>
        <v>Back</v>
      </c>
      <c r="H781" s="4">
        <v>619</v>
      </c>
      <c r="I781" s="4" t="str">
        <f>IF(H781&lt;=Summary!$B$2,"Front","Back")</f>
        <v>Back</v>
      </c>
      <c r="J781" s="9">
        <f t="shared" si="97"/>
        <v>0</v>
      </c>
      <c r="K781" s="9">
        <f t="shared" si="98"/>
        <v>12.000693999999999</v>
      </c>
      <c r="L781" s="9">
        <f t="shared" si="99"/>
        <v>0</v>
      </c>
      <c r="M781" s="9">
        <f t="shared" si="100"/>
        <v>12.000693999999999</v>
      </c>
      <c r="N781" s="9">
        <v>9.8693340000000003</v>
      </c>
      <c r="O781" s="9">
        <v>11.500693999999999</v>
      </c>
      <c r="P781" s="9">
        <f t="shared" si="101"/>
        <v>1.1652958548165457</v>
      </c>
      <c r="Q781" s="4">
        <f>_xlfn.RANK.EQ(P781,$P$2:$P$1001,1)+COUNTIF($P$2:P781,P781)-1</f>
        <v>740</v>
      </c>
      <c r="R781" s="4" t="str">
        <f>IF(Q781&lt;=Summary!$B$20,"Front","Back")</f>
        <v>Back</v>
      </c>
      <c r="S781" s="9">
        <f t="shared" si="102"/>
        <v>0</v>
      </c>
      <c r="T781" s="9">
        <f t="shared" si="103"/>
        <v>11.500693999999999</v>
      </c>
    </row>
    <row r="782" spans="1:20" x14ac:dyDescent="0.2">
      <c r="A782" s="4">
        <v>781</v>
      </c>
      <c r="B782" s="4" t="s">
        <v>25</v>
      </c>
      <c r="C782" s="9">
        <v>11.286208999999999</v>
      </c>
      <c r="D782" s="9">
        <v>10.697672000000001</v>
      </c>
      <c r="E782" s="9">
        <f t="shared" si="96"/>
        <v>0.94785343776639275</v>
      </c>
      <c r="F782" s="4">
        <f>_xlfn.RANK.EQ(E782,$E$2:$E$1001,1)+COUNTIF($E$2:E782,E782)-1</f>
        <v>397</v>
      </c>
      <c r="G782" s="4" t="str">
        <f>IF(F782&lt;=Summary!$B$2,"Front","Back")</f>
        <v>Front</v>
      </c>
      <c r="H782" s="4">
        <v>398</v>
      </c>
      <c r="I782" s="4" t="str">
        <f>IF(H782&lt;=Summary!$B$2,"Front","Back")</f>
        <v>Front</v>
      </c>
      <c r="J782" s="9">
        <f t="shared" si="97"/>
        <v>11.286208999999999</v>
      </c>
      <c r="K782" s="9">
        <f t="shared" si="98"/>
        <v>0</v>
      </c>
      <c r="L782" s="9">
        <f t="shared" si="99"/>
        <v>11.286208999999999</v>
      </c>
      <c r="M782" s="9">
        <f t="shared" si="100"/>
        <v>0</v>
      </c>
      <c r="N782" s="9">
        <v>11.786208999999999</v>
      </c>
      <c r="O782" s="9">
        <v>10.197672000000001</v>
      </c>
      <c r="P782" s="9">
        <f t="shared" si="101"/>
        <v>0.8652206998874703</v>
      </c>
      <c r="Q782" s="4">
        <f>_xlfn.RANK.EQ(P782,$P$2:$P$1001,1)+COUNTIF($P$2:P782,P782)-1</f>
        <v>244</v>
      </c>
      <c r="R782" s="4" t="str">
        <f>IF(Q782&lt;=Summary!$B$20,"Front","Back")</f>
        <v>Front</v>
      </c>
      <c r="S782" s="9">
        <f t="shared" si="102"/>
        <v>11.786208999999999</v>
      </c>
      <c r="T782" s="9">
        <f t="shared" si="103"/>
        <v>0</v>
      </c>
    </row>
    <row r="783" spans="1:20" x14ac:dyDescent="0.2">
      <c r="A783" s="4">
        <v>782</v>
      </c>
      <c r="B783" s="4" t="s">
        <v>25</v>
      </c>
      <c r="C783" s="9">
        <v>10.028335999999999</v>
      </c>
      <c r="D783" s="9">
        <v>12.518781000000001</v>
      </c>
      <c r="E783" s="9">
        <f t="shared" si="96"/>
        <v>1.248340801504856</v>
      </c>
      <c r="F783" s="4">
        <f>_xlfn.RANK.EQ(E783,$E$2:$E$1001,1)+COUNTIF($E$2:E783,E783)-1</f>
        <v>840</v>
      </c>
      <c r="G783" s="4" t="str">
        <f>IF(F783&lt;=Summary!$B$2,"Front","Back")</f>
        <v>Back</v>
      </c>
      <c r="H783" s="4">
        <v>477</v>
      </c>
      <c r="I783" s="4" t="str">
        <f>IF(H783&lt;=Summary!$B$2,"Front","Back")</f>
        <v>Front</v>
      </c>
      <c r="J783" s="9">
        <f t="shared" si="97"/>
        <v>0</v>
      </c>
      <c r="K783" s="9">
        <f t="shared" si="98"/>
        <v>12.518781000000001</v>
      </c>
      <c r="L783" s="9">
        <f t="shared" si="99"/>
        <v>10.028335999999999</v>
      </c>
      <c r="M783" s="9">
        <f t="shared" si="100"/>
        <v>0</v>
      </c>
      <c r="N783" s="9">
        <v>10.528335999999999</v>
      </c>
      <c r="O783" s="9">
        <v>12.018781000000001</v>
      </c>
      <c r="P783" s="9">
        <f t="shared" si="101"/>
        <v>1.1415651058248901</v>
      </c>
      <c r="Q783" s="4">
        <f>_xlfn.RANK.EQ(P783,$P$2:$P$1001,1)+COUNTIF($P$2:P783,P783)-1</f>
        <v>705</v>
      </c>
      <c r="R783" s="4" t="str">
        <f>IF(Q783&lt;=Summary!$B$20,"Front","Back")</f>
        <v>Back</v>
      </c>
      <c r="S783" s="9">
        <f t="shared" si="102"/>
        <v>0</v>
      </c>
      <c r="T783" s="9">
        <f t="shared" si="103"/>
        <v>12.018781000000001</v>
      </c>
    </row>
    <row r="784" spans="1:20" x14ac:dyDescent="0.2">
      <c r="A784" s="4">
        <v>783</v>
      </c>
      <c r="B784" s="4" t="s">
        <v>25</v>
      </c>
      <c r="C784" s="9">
        <v>9.2896160000000005</v>
      </c>
      <c r="D784" s="9">
        <v>10.803936999999999</v>
      </c>
      <c r="E784" s="9">
        <f t="shared" si="96"/>
        <v>1.1630122278466621</v>
      </c>
      <c r="F784" s="4">
        <f>_xlfn.RANK.EQ(E784,$E$2:$E$1001,1)+COUNTIF($E$2:E784,E784)-1</f>
        <v>737</v>
      </c>
      <c r="G784" s="4" t="str">
        <f>IF(F784&lt;=Summary!$B$2,"Front","Back")</f>
        <v>Back</v>
      </c>
      <c r="H784" s="4">
        <v>366</v>
      </c>
      <c r="I784" s="4" t="str">
        <f>IF(H784&lt;=Summary!$B$2,"Front","Back")</f>
        <v>Front</v>
      </c>
      <c r="J784" s="9">
        <f t="shared" si="97"/>
        <v>0</v>
      </c>
      <c r="K784" s="9">
        <f t="shared" si="98"/>
        <v>10.803936999999999</v>
      </c>
      <c r="L784" s="9">
        <f t="shared" si="99"/>
        <v>9.2896160000000005</v>
      </c>
      <c r="M784" s="9">
        <f t="shared" si="100"/>
        <v>0</v>
      </c>
      <c r="N784" s="9">
        <v>9.7896160000000005</v>
      </c>
      <c r="O784" s="9">
        <v>10.303936999999999</v>
      </c>
      <c r="P784" s="9">
        <f t="shared" si="101"/>
        <v>1.0525374028971104</v>
      </c>
      <c r="Q784" s="4">
        <f>_xlfn.RANK.EQ(P784,$P$2:$P$1001,1)+COUNTIF($P$2:P784,P784)-1</f>
        <v>588</v>
      </c>
      <c r="R784" s="4" t="str">
        <f>IF(Q784&lt;=Summary!$B$20,"Front","Back")</f>
        <v>Back</v>
      </c>
      <c r="S784" s="9">
        <f t="shared" si="102"/>
        <v>0</v>
      </c>
      <c r="T784" s="9">
        <f t="shared" si="103"/>
        <v>10.303936999999999</v>
      </c>
    </row>
    <row r="785" spans="1:20" x14ac:dyDescent="0.2">
      <c r="A785" s="4">
        <v>784</v>
      </c>
      <c r="B785" s="4" t="s">
        <v>25</v>
      </c>
      <c r="C785" s="9">
        <v>9.0311140000000005</v>
      </c>
      <c r="D785" s="9">
        <v>9.2277950000000004</v>
      </c>
      <c r="E785" s="9">
        <f t="shared" si="96"/>
        <v>1.0217781549430114</v>
      </c>
      <c r="F785" s="4">
        <f>_xlfn.RANK.EQ(E785,$E$2:$E$1001,1)+COUNTIF($E$2:E785,E785)-1</f>
        <v>537</v>
      </c>
      <c r="G785" s="4" t="str">
        <f>IF(F785&lt;=Summary!$B$2,"Front","Back")</f>
        <v>Back</v>
      </c>
      <c r="H785" s="4">
        <v>751</v>
      </c>
      <c r="I785" s="4" t="str">
        <f>IF(H785&lt;=Summary!$B$2,"Front","Back")</f>
        <v>Back</v>
      </c>
      <c r="J785" s="9">
        <f t="shared" si="97"/>
        <v>0</v>
      </c>
      <c r="K785" s="9">
        <f t="shared" si="98"/>
        <v>9.2277950000000004</v>
      </c>
      <c r="L785" s="9">
        <f t="shared" si="99"/>
        <v>0</v>
      </c>
      <c r="M785" s="9">
        <f t="shared" si="100"/>
        <v>9.2277950000000004</v>
      </c>
      <c r="N785" s="9">
        <v>9.5311140000000005</v>
      </c>
      <c r="O785" s="9">
        <v>8.7277950000000004</v>
      </c>
      <c r="P785" s="9">
        <f t="shared" si="101"/>
        <v>0.91571614818582592</v>
      </c>
      <c r="Q785" s="4">
        <f>_xlfn.RANK.EQ(P785,$P$2:$P$1001,1)+COUNTIF($P$2:P785,P785)-1</f>
        <v>330</v>
      </c>
      <c r="R785" s="4" t="str">
        <f>IF(Q785&lt;=Summary!$B$20,"Front","Back")</f>
        <v>Front</v>
      </c>
      <c r="S785" s="9">
        <f t="shared" si="102"/>
        <v>9.5311140000000005</v>
      </c>
      <c r="T785" s="9">
        <f t="shared" si="103"/>
        <v>0</v>
      </c>
    </row>
    <row r="786" spans="1:20" x14ac:dyDescent="0.2">
      <c r="A786" s="4">
        <v>785</v>
      </c>
      <c r="B786" s="4" t="s">
        <v>25</v>
      </c>
      <c r="C786" s="9">
        <v>8.0459479999999992</v>
      </c>
      <c r="D786" s="9">
        <v>12.867452</v>
      </c>
      <c r="E786" s="9">
        <f t="shared" si="96"/>
        <v>1.5992462292821183</v>
      </c>
      <c r="F786" s="4">
        <f>_xlfn.RANK.EQ(E786,$E$2:$E$1001,1)+COUNTIF($E$2:E786,E786)-1</f>
        <v>979</v>
      </c>
      <c r="G786" s="4" t="str">
        <f>IF(F786&lt;=Summary!$B$2,"Front","Back")</f>
        <v>Back</v>
      </c>
      <c r="H786" s="4">
        <v>562</v>
      </c>
      <c r="I786" s="4" t="str">
        <f>IF(H786&lt;=Summary!$B$2,"Front","Back")</f>
        <v>Back</v>
      </c>
      <c r="J786" s="9">
        <f t="shared" si="97"/>
        <v>0</v>
      </c>
      <c r="K786" s="9">
        <f t="shared" si="98"/>
        <v>12.867452</v>
      </c>
      <c r="L786" s="9">
        <f t="shared" si="99"/>
        <v>0</v>
      </c>
      <c r="M786" s="9">
        <f t="shared" si="100"/>
        <v>12.867452</v>
      </c>
      <c r="N786" s="9">
        <v>8.5459479999999992</v>
      </c>
      <c r="O786" s="9">
        <v>12.367452</v>
      </c>
      <c r="P786" s="9">
        <f t="shared" si="101"/>
        <v>1.4471714548228003</v>
      </c>
      <c r="Q786" s="4">
        <f>_xlfn.RANK.EQ(P786,$P$2:$P$1001,1)+COUNTIF($P$2:P786,P786)-1</f>
        <v>949</v>
      </c>
      <c r="R786" s="4" t="str">
        <f>IF(Q786&lt;=Summary!$B$20,"Front","Back")</f>
        <v>Back</v>
      </c>
      <c r="S786" s="9">
        <f t="shared" si="102"/>
        <v>0</v>
      </c>
      <c r="T786" s="9">
        <f t="shared" si="103"/>
        <v>12.367452</v>
      </c>
    </row>
    <row r="787" spans="1:20" x14ac:dyDescent="0.2">
      <c r="A787" s="4">
        <v>786</v>
      </c>
      <c r="B787" s="4" t="s">
        <v>25</v>
      </c>
      <c r="C787" s="9">
        <v>9.2114569999999993</v>
      </c>
      <c r="D787" s="9">
        <v>14.243369</v>
      </c>
      <c r="E787" s="9">
        <f t="shared" si="96"/>
        <v>1.5462666763792092</v>
      </c>
      <c r="F787" s="4">
        <f>_xlfn.RANK.EQ(E787,$E$2:$E$1001,1)+COUNTIF($E$2:E787,E787)-1</f>
        <v>973</v>
      </c>
      <c r="G787" s="4" t="str">
        <f>IF(F787&lt;=Summary!$B$2,"Front","Back")</f>
        <v>Back</v>
      </c>
      <c r="H787" s="4">
        <v>290</v>
      </c>
      <c r="I787" s="4" t="str">
        <f>IF(H787&lt;=Summary!$B$2,"Front","Back")</f>
        <v>Front</v>
      </c>
      <c r="J787" s="9">
        <f t="shared" si="97"/>
        <v>0</v>
      </c>
      <c r="K787" s="9">
        <f t="shared" si="98"/>
        <v>14.243369</v>
      </c>
      <c r="L787" s="9">
        <f t="shared" si="99"/>
        <v>9.2114569999999993</v>
      </c>
      <c r="M787" s="9">
        <f t="shared" si="100"/>
        <v>0</v>
      </c>
      <c r="N787" s="9">
        <v>9.7114569999999993</v>
      </c>
      <c r="O787" s="9">
        <v>13.743369</v>
      </c>
      <c r="P787" s="9">
        <f t="shared" si="101"/>
        <v>1.4151706587384365</v>
      </c>
      <c r="Q787" s="4">
        <f>_xlfn.RANK.EQ(P787,$P$2:$P$1001,1)+COUNTIF($P$2:P787,P787)-1</f>
        <v>941</v>
      </c>
      <c r="R787" s="4" t="str">
        <f>IF(Q787&lt;=Summary!$B$20,"Front","Back")</f>
        <v>Back</v>
      </c>
      <c r="S787" s="9">
        <f t="shared" si="102"/>
        <v>0</v>
      </c>
      <c r="T787" s="9">
        <f t="shared" si="103"/>
        <v>13.743369</v>
      </c>
    </row>
    <row r="788" spans="1:20" x14ac:dyDescent="0.2">
      <c r="A788" s="4">
        <v>787</v>
      </c>
      <c r="B788" s="4" t="s">
        <v>25</v>
      </c>
      <c r="C788" s="9">
        <v>9.5781770000000002</v>
      </c>
      <c r="D788" s="9">
        <v>12.179418</v>
      </c>
      <c r="E788" s="9">
        <f t="shared" si="96"/>
        <v>1.271579967670257</v>
      </c>
      <c r="F788" s="4">
        <f>_xlfn.RANK.EQ(E788,$E$2:$E$1001,1)+COUNTIF($E$2:E788,E788)-1</f>
        <v>857</v>
      </c>
      <c r="G788" s="4" t="str">
        <f>IF(F788&lt;=Summary!$B$2,"Front","Back")</f>
        <v>Back</v>
      </c>
      <c r="H788" s="4">
        <v>805</v>
      </c>
      <c r="I788" s="4" t="str">
        <f>IF(H788&lt;=Summary!$B$2,"Front","Back")</f>
        <v>Back</v>
      </c>
      <c r="J788" s="9">
        <f t="shared" si="97"/>
        <v>0</v>
      </c>
      <c r="K788" s="9">
        <f t="shared" si="98"/>
        <v>12.179418</v>
      </c>
      <c r="L788" s="9">
        <f t="shared" si="99"/>
        <v>0</v>
      </c>
      <c r="M788" s="9">
        <f t="shared" si="100"/>
        <v>12.179418</v>
      </c>
      <c r="N788" s="9">
        <v>10.078177</v>
      </c>
      <c r="O788" s="9">
        <v>11.679418</v>
      </c>
      <c r="P788" s="9">
        <f t="shared" si="101"/>
        <v>1.1588820081250806</v>
      </c>
      <c r="Q788" s="4">
        <f>_xlfn.RANK.EQ(P788,$P$2:$P$1001,1)+COUNTIF($P$2:P788,P788)-1</f>
        <v>728</v>
      </c>
      <c r="R788" s="4" t="str">
        <f>IF(Q788&lt;=Summary!$B$20,"Front","Back")</f>
        <v>Back</v>
      </c>
      <c r="S788" s="9">
        <f t="shared" si="102"/>
        <v>0</v>
      </c>
      <c r="T788" s="9">
        <f t="shared" si="103"/>
        <v>11.679418</v>
      </c>
    </row>
    <row r="789" spans="1:20" x14ac:dyDescent="0.2">
      <c r="A789" s="4">
        <v>788</v>
      </c>
      <c r="B789" s="4" t="s">
        <v>25</v>
      </c>
      <c r="C789" s="9">
        <v>10.754254</v>
      </c>
      <c r="D789" s="9">
        <v>8.5119819999999997</v>
      </c>
      <c r="E789" s="9">
        <f t="shared" si="96"/>
        <v>0.79149906632296396</v>
      </c>
      <c r="F789" s="4">
        <f>_xlfn.RANK.EQ(E789,$E$2:$E$1001,1)+COUNTIF($E$2:E789,E789)-1</f>
        <v>147</v>
      </c>
      <c r="G789" s="4" t="str">
        <f>IF(F789&lt;=Summary!$B$2,"Front","Back")</f>
        <v>Front</v>
      </c>
      <c r="H789" s="4">
        <v>121</v>
      </c>
      <c r="I789" s="4" t="str">
        <f>IF(H789&lt;=Summary!$B$2,"Front","Back")</f>
        <v>Front</v>
      </c>
      <c r="J789" s="9">
        <f t="shared" si="97"/>
        <v>10.754254</v>
      </c>
      <c r="K789" s="9">
        <f t="shared" si="98"/>
        <v>0</v>
      </c>
      <c r="L789" s="9">
        <f t="shared" si="99"/>
        <v>10.754254</v>
      </c>
      <c r="M789" s="9">
        <f t="shared" si="100"/>
        <v>0</v>
      </c>
      <c r="N789" s="9">
        <v>11.254254</v>
      </c>
      <c r="O789" s="9">
        <v>8.0119819999999997</v>
      </c>
      <c r="P789" s="9">
        <f t="shared" si="101"/>
        <v>0.71190698201764413</v>
      </c>
      <c r="Q789" s="4">
        <f>_xlfn.RANK.EQ(P789,$P$2:$P$1001,1)+COUNTIF($P$2:P789,P789)-1</f>
        <v>66</v>
      </c>
      <c r="R789" s="4" t="str">
        <f>IF(Q789&lt;=Summary!$B$20,"Front","Back")</f>
        <v>Front</v>
      </c>
      <c r="S789" s="9">
        <f t="shared" si="102"/>
        <v>11.254254</v>
      </c>
      <c r="T789" s="9">
        <f t="shared" si="103"/>
        <v>0</v>
      </c>
    </row>
    <row r="790" spans="1:20" x14ac:dyDescent="0.2">
      <c r="A790" s="4">
        <v>789</v>
      </c>
      <c r="B790" s="4" t="s">
        <v>25</v>
      </c>
      <c r="C790" s="9">
        <v>8.0884110000000007</v>
      </c>
      <c r="D790" s="9">
        <v>8.6581060000000001</v>
      </c>
      <c r="E790" s="9">
        <f t="shared" si="96"/>
        <v>1.0704334881103346</v>
      </c>
      <c r="F790" s="4">
        <f>_xlfn.RANK.EQ(E790,$E$2:$E$1001,1)+COUNTIF($E$2:E790,E790)-1</f>
        <v>609</v>
      </c>
      <c r="G790" s="4" t="str">
        <f>IF(F790&lt;=Summary!$B$2,"Front","Back")</f>
        <v>Back</v>
      </c>
      <c r="H790" s="4">
        <v>625</v>
      </c>
      <c r="I790" s="4" t="str">
        <f>IF(H790&lt;=Summary!$B$2,"Front","Back")</f>
        <v>Back</v>
      </c>
      <c r="J790" s="9">
        <f t="shared" si="97"/>
        <v>0</v>
      </c>
      <c r="K790" s="9">
        <f t="shared" si="98"/>
        <v>8.6581060000000001</v>
      </c>
      <c r="L790" s="9">
        <f t="shared" si="99"/>
        <v>0</v>
      </c>
      <c r="M790" s="9">
        <f t="shared" si="100"/>
        <v>8.6581060000000001</v>
      </c>
      <c r="N790" s="9">
        <v>8.5884110000000007</v>
      </c>
      <c r="O790" s="9">
        <v>8.1581060000000001</v>
      </c>
      <c r="P790" s="9">
        <f t="shared" si="101"/>
        <v>0.94989701820278505</v>
      </c>
      <c r="Q790" s="4">
        <f>_xlfn.RANK.EQ(P790,$P$2:$P$1001,1)+COUNTIF($P$2:P790,P790)-1</f>
        <v>397</v>
      </c>
      <c r="R790" s="4" t="str">
        <f>IF(Q790&lt;=Summary!$B$20,"Front","Back")</f>
        <v>Front</v>
      </c>
      <c r="S790" s="9">
        <f t="shared" si="102"/>
        <v>8.5884110000000007</v>
      </c>
      <c r="T790" s="9">
        <f t="shared" si="103"/>
        <v>0</v>
      </c>
    </row>
    <row r="791" spans="1:20" x14ac:dyDescent="0.2">
      <c r="A791" s="4">
        <v>790</v>
      </c>
      <c r="B791" s="4" t="s">
        <v>25</v>
      </c>
      <c r="C791" s="9">
        <v>6.9308990000000001</v>
      </c>
      <c r="D791" s="9">
        <v>14.788923</v>
      </c>
      <c r="E791" s="9">
        <f t="shared" si="96"/>
        <v>2.13376691825981</v>
      </c>
      <c r="F791" s="4">
        <f>_xlfn.RANK.EQ(E791,$E$2:$E$1001,1)+COUNTIF($E$2:E791,E791)-1</f>
        <v>999</v>
      </c>
      <c r="G791" s="4" t="str">
        <f>IF(F791&lt;=Summary!$B$2,"Front","Back")</f>
        <v>Back</v>
      </c>
      <c r="H791" s="4">
        <v>108</v>
      </c>
      <c r="I791" s="4" t="str">
        <f>IF(H791&lt;=Summary!$B$2,"Front","Back")</f>
        <v>Front</v>
      </c>
      <c r="J791" s="9">
        <f t="shared" si="97"/>
        <v>0</v>
      </c>
      <c r="K791" s="9">
        <f t="shared" si="98"/>
        <v>14.788923</v>
      </c>
      <c r="L791" s="9">
        <f t="shared" si="99"/>
        <v>6.9308990000000001</v>
      </c>
      <c r="M791" s="9">
        <f t="shared" si="100"/>
        <v>0</v>
      </c>
      <c r="N791" s="9">
        <v>7.4308990000000001</v>
      </c>
      <c r="O791" s="9">
        <v>14.288923</v>
      </c>
      <c r="P791" s="9">
        <f t="shared" si="101"/>
        <v>1.9229063670492628</v>
      </c>
      <c r="Q791" s="4">
        <f>_xlfn.RANK.EQ(P791,$P$2:$P$1001,1)+COUNTIF($P$2:P791,P791)-1</f>
        <v>999</v>
      </c>
      <c r="R791" s="4" t="str">
        <f>IF(Q791&lt;=Summary!$B$20,"Front","Back")</f>
        <v>Back</v>
      </c>
      <c r="S791" s="9">
        <f t="shared" si="102"/>
        <v>0</v>
      </c>
      <c r="T791" s="9">
        <f t="shared" si="103"/>
        <v>14.288923</v>
      </c>
    </row>
    <row r="792" spans="1:20" x14ac:dyDescent="0.2">
      <c r="A792" s="4">
        <v>791</v>
      </c>
      <c r="B792" s="4" t="s">
        <v>25</v>
      </c>
      <c r="C792" s="9">
        <v>10.88289</v>
      </c>
      <c r="D792" s="9">
        <v>8.980416</v>
      </c>
      <c r="E792" s="9">
        <f t="shared" si="96"/>
        <v>0.82518669213784213</v>
      </c>
      <c r="F792" s="4">
        <f>_xlfn.RANK.EQ(E792,$E$2:$E$1001,1)+COUNTIF($E$2:E792,E792)-1</f>
        <v>187</v>
      </c>
      <c r="G792" s="4" t="str">
        <f>IF(F792&lt;=Summary!$B$2,"Front","Back")</f>
        <v>Front</v>
      </c>
      <c r="H792" s="4">
        <v>4</v>
      </c>
      <c r="I792" s="4" t="str">
        <f>IF(H792&lt;=Summary!$B$2,"Front","Back")</f>
        <v>Front</v>
      </c>
      <c r="J792" s="9">
        <f t="shared" si="97"/>
        <v>10.88289</v>
      </c>
      <c r="K792" s="9">
        <f t="shared" si="98"/>
        <v>0</v>
      </c>
      <c r="L792" s="9">
        <f t="shared" si="99"/>
        <v>10.88289</v>
      </c>
      <c r="M792" s="9">
        <f t="shared" si="100"/>
        <v>0</v>
      </c>
      <c r="N792" s="9">
        <v>11.38289</v>
      </c>
      <c r="O792" s="9">
        <v>8.480416</v>
      </c>
      <c r="P792" s="9">
        <f t="shared" si="101"/>
        <v>0.74501431534522433</v>
      </c>
      <c r="Q792" s="4">
        <f>_xlfn.RANK.EQ(P792,$P$2:$P$1001,1)+COUNTIF($P$2:P792,P792)-1</f>
        <v>86</v>
      </c>
      <c r="R792" s="4" t="str">
        <f>IF(Q792&lt;=Summary!$B$20,"Front","Back")</f>
        <v>Front</v>
      </c>
      <c r="S792" s="9">
        <f t="shared" si="102"/>
        <v>11.38289</v>
      </c>
      <c r="T792" s="9">
        <f t="shared" si="103"/>
        <v>0</v>
      </c>
    </row>
    <row r="793" spans="1:20" x14ac:dyDescent="0.2">
      <c r="A793" s="4">
        <v>792</v>
      </c>
      <c r="B793" s="4" t="s">
        <v>25</v>
      </c>
      <c r="C793" s="9">
        <v>9.6742830000000009</v>
      </c>
      <c r="D793" s="9">
        <v>11.212161999999999</v>
      </c>
      <c r="E793" s="9">
        <f t="shared" si="96"/>
        <v>1.1589656825213814</v>
      </c>
      <c r="F793" s="4">
        <f>_xlfn.RANK.EQ(E793,$E$2:$E$1001,1)+COUNTIF($E$2:E793,E793)-1</f>
        <v>733</v>
      </c>
      <c r="G793" s="4" t="str">
        <f>IF(F793&lt;=Summary!$B$2,"Front","Back")</f>
        <v>Back</v>
      </c>
      <c r="H793" s="4">
        <v>967</v>
      </c>
      <c r="I793" s="4" t="str">
        <f>IF(H793&lt;=Summary!$B$2,"Front","Back")</f>
        <v>Back</v>
      </c>
      <c r="J793" s="9">
        <f t="shared" si="97"/>
        <v>0</v>
      </c>
      <c r="K793" s="9">
        <f t="shared" si="98"/>
        <v>11.212161999999999</v>
      </c>
      <c r="L793" s="9">
        <f t="shared" si="99"/>
        <v>0</v>
      </c>
      <c r="M793" s="9">
        <f t="shared" si="100"/>
        <v>11.212161999999999</v>
      </c>
      <c r="N793" s="9">
        <v>10.174283000000001</v>
      </c>
      <c r="O793" s="9">
        <v>10.712161999999999</v>
      </c>
      <c r="P793" s="9">
        <f t="shared" si="101"/>
        <v>1.0528665263193484</v>
      </c>
      <c r="Q793" s="4">
        <f>_xlfn.RANK.EQ(P793,$P$2:$P$1001,1)+COUNTIF($P$2:P793,P793)-1</f>
        <v>589</v>
      </c>
      <c r="R793" s="4" t="str">
        <f>IF(Q793&lt;=Summary!$B$20,"Front","Back")</f>
        <v>Back</v>
      </c>
      <c r="S793" s="9">
        <f t="shared" si="102"/>
        <v>0</v>
      </c>
      <c r="T793" s="9">
        <f t="shared" si="103"/>
        <v>10.712161999999999</v>
      </c>
    </row>
    <row r="794" spans="1:20" x14ac:dyDescent="0.2">
      <c r="A794" s="4">
        <v>793</v>
      </c>
      <c r="B794" s="4" t="s">
        <v>25</v>
      </c>
      <c r="C794" s="9">
        <v>10.154669</v>
      </c>
      <c r="D794" s="9">
        <v>8.8491490000000006</v>
      </c>
      <c r="E794" s="9">
        <f t="shared" si="96"/>
        <v>0.87143647912108213</v>
      </c>
      <c r="F794" s="4">
        <f>_xlfn.RANK.EQ(E794,$E$2:$E$1001,1)+COUNTIF($E$2:E794,E794)-1</f>
        <v>256</v>
      </c>
      <c r="G794" s="4" t="str">
        <f>IF(F794&lt;=Summary!$B$2,"Front","Back")</f>
        <v>Front</v>
      </c>
      <c r="H794" s="4">
        <v>549</v>
      </c>
      <c r="I794" s="4" t="str">
        <f>IF(H794&lt;=Summary!$B$2,"Front","Back")</f>
        <v>Back</v>
      </c>
      <c r="J794" s="9">
        <f t="shared" si="97"/>
        <v>10.154669</v>
      </c>
      <c r="K794" s="9">
        <f t="shared" si="98"/>
        <v>0</v>
      </c>
      <c r="L794" s="9">
        <f t="shared" si="99"/>
        <v>0</v>
      </c>
      <c r="M794" s="9">
        <f t="shared" si="100"/>
        <v>8.8491490000000006</v>
      </c>
      <c r="N794" s="9">
        <v>10.654669</v>
      </c>
      <c r="O794" s="9">
        <v>8.3491490000000006</v>
      </c>
      <c r="P794" s="9">
        <f t="shared" si="101"/>
        <v>0.78361411321177599</v>
      </c>
      <c r="Q794" s="4">
        <f>_xlfn.RANK.EQ(P794,$P$2:$P$1001,1)+COUNTIF($P$2:P794,P794)-1</f>
        <v>124</v>
      </c>
      <c r="R794" s="4" t="str">
        <f>IF(Q794&lt;=Summary!$B$20,"Front","Back")</f>
        <v>Front</v>
      </c>
      <c r="S794" s="9">
        <f t="shared" si="102"/>
        <v>10.654669</v>
      </c>
      <c r="T794" s="9">
        <f t="shared" si="103"/>
        <v>0</v>
      </c>
    </row>
    <row r="795" spans="1:20" x14ac:dyDescent="0.2">
      <c r="A795" s="4">
        <v>794</v>
      </c>
      <c r="B795" s="4" t="s">
        <v>25</v>
      </c>
      <c r="C795" s="9">
        <v>10.404334</v>
      </c>
      <c r="D795" s="9">
        <v>14.798392</v>
      </c>
      <c r="E795" s="9">
        <f t="shared" si="96"/>
        <v>1.4223295791926709</v>
      </c>
      <c r="F795" s="4">
        <f>_xlfn.RANK.EQ(E795,$E$2:$E$1001,1)+COUNTIF($E$2:E795,E795)-1</f>
        <v>934</v>
      </c>
      <c r="G795" s="4" t="str">
        <f>IF(F795&lt;=Summary!$B$2,"Front","Back")</f>
        <v>Back</v>
      </c>
      <c r="H795" s="4">
        <v>797</v>
      </c>
      <c r="I795" s="4" t="str">
        <f>IF(H795&lt;=Summary!$B$2,"Front","Back")</f>
        <v>Back</v>
      </c>
      <c r="J795" s="9">
        <f t="shared" si="97"/>
        <v>0</v>
      </c>
      <c r="K795" s="9">
        <f t="shared" si="98"/>
        <v>14.798392</v>
      </c>
      <c r="L795" s="9">
        <f t="shared" si="99"/>
        <v>0</v>
      </c>
      <c r="M795" s="9">
        <f t="shared" si="100"/>
        <v>14.798392</v>
      </c>
      <c r="N795" s="9">
        <v>10.904334</v>
      </c>
      <c r="O795" s="9">
        <v>14.298392</v>
      </c>
      <c r="P795" s="9">
        <f t="shared" si="101"/>
        <v>1.3112577072565825</v>
      </c>
      <c r="Q795" s="4">
        <f>_xlfn.RANK.EQ(P795,$P$2:$P$1001,1)+COUNTIF($P$2:P795,P795)-1</f>
        <v>892</v>
      </c>
      <c r="R795" s="4" t="str">
        <f>IF(Q795&lt;=Summary!$B$20,"Front","Back")</f>
        <v>Back</v>
      </c>
      <c r="S795" s="9">
        <f t="shared" si="102"/>
        <v>0</v>
      </c>
      <c r="T795" s="9">
        <f t="shared" si="103"/>
        <v>14.298392</v>
      </c>
    </row>
    <row r="796" spans="1:20" x14ac:dyDescent="0.2">
      <c r="A796" s="4">
        <v>795</v>
      </c>
      <c r="B796" s="4" t="s">
        <v>25</v>
      </c>
      <c r="C796" s="9">
        <v>9.4597660000000001</v>
      </c>
      <c r="D796" s="9">
        <v>10.649271000000001</v>
      </c>
      <c r="E796" s="9">
        <f t="shared" si="96"/>
        <v>1.1257435966175062</v>
      </c>
      <c r="F796" s="4">
        <f>_xlfn.RANK.EQ(E796,$E$2:$E$1001,1)+COUNTIF($E$2:E796,E796)-1</f>
        <v>678</v>
      </c>
      <c r="G796" s="4" t="str">
        <f>IF(F796&lt;=Summary!$B$2,"Front","Back")</f>
        <v>Back</v>
      </c>
      <c r="H796" s="4">
        <v>105</v>
      </c>
      <c r="I796" s="4" t="str">
        <f>IF(H796&lt;=Summary!$B$2,"Front","Back")</f>
        <v>Front</v>
      </c>
      <c r="J796" s="9">
        <f t="shared" si="97"/>
        <v>0</v>
      </c>
      <c r="K796" s="9">
        <f t="shared" si="98"/>
        <v>10.649271000000001</v>
      </c>
      <c r="L796" s="9">
        <f t="shared" si="99"/>
        <v>9.4597660000000001</v>
      </c>
      <c r="M796" s="9">
        <f t="shared" si="100"/>
        <v>0</v>
      </c>
      <c r="N796" s="9">
        <v>9.9597660000000001</v>
      </c>
      <c r="O796" s="9">
        <v>10.149271000000001</v>
      </c>
      <c r="P796" s="9">
        <f t="shared" si="101"/>
        <v>1.019027053446838</v>
      </c>
      <c r="Q796" s="4">
        <f>_xlfn.RANK.EQ(P796,$P$2:$P$1001,1)+COUNTIF($P$2:P796,P796)-1</f>
        <v>525</v>
      </c>
      <c r="R796" s="4" t="str">
        <f>IF(Q796&lt;=Summary!$B$20,"Front","Back")</f>
        <v>Back</v>
      </c>
      <c r="S796" s="9">
        <f t="shared" si="102"/>
        <v>0</v>
      </c>
      <c r="T796" s="9">
        <f t="shared" si="103"/>
        <v>10.149271000000001</v>
      </c>
    </row>
    <row r="797" spans="1:20" x14ac:dyDescent="0.2">
      <c r="A797" s="4">
        <v>796</v>
      </c>
      <c r="B797" s="4" t="s">
        <v>25</v>
      </c>
      <c r="C797" s="9">
        <v>9.7544730000000008</v>
      </c>
      <c r="D797" s="9">
        <v>9.2715350000000001</v>
      </c>
      <c r="E797" s="9">
        <f t="shared" si="96"/>
        <v>0.95049061082028719</v>
      </c>
      <c r="F797" s="4">
        <f>_xlfn.RANK.EQ(E797,$E$2:$E$1001,1)+COUNTIF($E$2:E797,E797)-1</f>
        <v>404</v>
      </c>
      <c r="G797" s="4" t="str">
        <f>IF(F797&lt;=Summary!$B$2,"Front","Back")</f>
        <v>Front</v>
      </c>
      <c r="H797" s="4">
        <v>467</v>
      </c>
      <c r="I797" s="4" t="str">
        <f>IF(H797&lt;=Summary!$B$2,"Front","Back")</f>
        <v>Front</v>
      </c>
      <c r="J797" s="9">
        <f t="shared" si="97"/>
        <v>9.7544730000000008</v>
      </c>
      <c r="K797" s="9">
        <f t="shared" si="98"/>
        <v>0</v>
      </c>
      <c r="L797" s="9">
        <f t="shared" si="99"/>
        <v>9.7544730000000008</v>
      </c>
      <c r="M797" s="9">
        <f t="shared" si="100"/>
        <v>0</v>
      </c>
      <c r="N797" s="9">
        <v>10.254473000000001</v>
      </c>
      <c r="O797" s="9">
        <v>8.7715350000000001</v>
      </c>
      <c r="P797" s="9">
        <f t="shared" si="101"/>
        <v>0.85538622998958591</v>
      </c>
      <c r="Q797" s="4">
        <f>_xlfn.RANK.EQ(P797,$P$2:$P$1001,1)+COUNTIF($P$2:P797,P797)-1</f>
        <v>226</v>
      </c>
      <c r="R797" s="4" t="str">
        <f>IF(Q797&lt;=Summary!$B$20,"Front","Back")</f>
        <v>Front</v>
      </c>
      <c r="S797" s="9">
        <f t="shared" si="102"/>
        <v>10.254473000000001</v>
      </c>
      <c r="T797" s="9">
        <f t="shared" si="103"/>
        <v>0</v>
      </c>
    </row>
    <row r="798" spans="1:20" x14ac:dyDescent="0.2">
      <c r="A798" s="4">
        <v>797</v>
      </c>
      <c r="B798" s="4" t="s">
        <v>25</v>
      </c>
      <c r="C798" s="9">
        <v>9.2651179999999993</v>
      </c>
      <c r="D798" s="9">
        <v>13.092499999999999</v>
      </c>
      <c r="E798" s="9">
        <f t="shared" si="96"/>
        <v>1.4130958720655258</v>
      </c>
      <c r="F798" s="4">
        <f>_xlfn.RANK.EQ(E798,$E$2:$E$1001,1)+COUNTIF($E$2:E798,E798)-1</f>
        <v>931</v>
      </c>
      <c r="G798" s="4" t="str">
        <f>IF(F798&lt;=Summary!$B$2,"Front","Back")</f>
        <v>Back</v>
      </c>
      <c r="H798" s="4">
        <v>39</v>
      </c>
      <c r="I798" s="4" t="str">
        <f>IF(H798&lt;=Summary!$B$2,"Front","Back")</f>
        <v>Front</v>
      </c>
      <c r="J798" s="9">
        <f t="shared" si="97"/>
        <v>0</v>
      </c>
      <c r="K798" s="9">
        <f t="shared" si="98"/>
        <v>13.092499999999999</v>
      </c>
      <c r="L798" s="9">
        <f t="shared" si="99"/>
        <v>9.2651179999999993</v>
      </c>
      <c r="M798" s="9">
        <f t="shared" si="100"/>
        <v>0</v>
      </c>
      <c r="N798" s="9">
        <v>9.7651179999999993</v>
      </c>
      <c r="O798" s="9">
        <v>12.592499999999999</v>
      </c>
      <c r="P798" s="9">
        <f t="shared" si="101"/>
        <v>1.2895389487356939</v>
      </c>
      <c r="Q798" s="4">
        <f>_xlfn.RANK.EQ(P798,$P$2:$P$1001,1)+COUNTIF($P$2:P798,P798)-1</f>
        <v>880</v>
      </c>
      <c r="R798" s="4" t="str">
        <f>IF(Q798&lt;=Summary!$B$20,"Front","Back")</f>
        <v>Back</v>
      </c>
      <c r="S798" s="9">
        <f t="shared" si="102"/>
        <v>0</v>
      </c>
      <c r="T798" s="9">
        <f t="shared" si="103"/>
        <v>12.592499999999999</v>
      </c>
    </row>
    <row r="799" spans="1:20" x14ac:dyDescent="0.2">
      <c r="A799" s="4">
        <v>798</v>
      </c>
      <c r="B799" s="4" t="s">
        <v>25</v>
      </c>
      <c r="C799" s="9">
        <v>12.416022</v>
      </c>
      <c r="D799" s="9">
        <v>13.283849</v>
      </c>
      <c r="E799" s="9">
        <f t="shared" si="96"/>
        <v>1.0698957363316528</v>
      </c>
      <c r="F799" s="4">
        <f>_xlfn.RANK.EQ(E799,$E$2:$E$1001,1)+COUNTIF($E$2:E799,E799)-1</f>
        <v>608</v>
      </c>
      <c r="G799" s="4" t="str">
        <f>IF(F799&lt;=Summary!$B$2,"Front","Back")</f>
        <v>Back</v>
      </c>
      <c r="H799" s="4">
        <v>57</v>
      </c>
      <c r="I799" s="4" t="str">
        <f>IF(H799&lt;=Summary!$B$2,"Front","Back")</f>
        <v>Front</v>
      </c>
      <c r="J799" s="9">
        <f t="shared" si="97"/>
        <v>0</v>
      </c>
      <c r="K799" s="9">
        <f t="shared" si="98"/>
        <v>13.283849</v>
      </c>
      <c r="L799" s="9">
        <f t="shared" si="99"/>
        <v>12.416022</v>
      </c>
      <c r="M799" s="9">
        <f t="shared" si="100"/>
        <v>0</v>
      </c>
      <c r="N799" s="9">
        <v>12.916022</v>
      </c>
      <c r="O799" s="9">
        <v>12.783849</v>
      </c>
      <c r="P799" s="9">
        <f t="shared" si="101"/>
        <v>0.98976674087424132</v>
      </c>
      <c r="Q799" s="4">
        <f>_xlfn.RANK.EQ(P799,$P$2:$P$1001,1)+COUNTIF($P$2:P799,P799)-1</f>
        <v>469</v>
      </c>
      <c r="R799" s="4" t="str">
        <f>IF(Q799&lt;=Summary!$B$20,"Front","Back")</f>
        <v>Front</v>
      </c>
      <c r="S799" s="9">
        <f t="shared" si="102"/>
        <v>12.916022</v>
      </c>
      <c r="T799" s="9">
        <f t="shared" si="103"/>
        <v>0</v>
      </c>
    </row>
    <row r="800" spans="1:20" x14ac:dyDescent="0.2">
      <c r="A800" s="4">
        <v>799</v>
      </c>
      <c r="B800" s="4" t="s">
        <v>25</v>
      </c>
      <c r="C800" s="9">
        <v>8.9526990000000009</v>
      </c>
      <c r="D800" s="9">
        <v>9.9206559999999993</v>
      </c>
      <c r="E800" s="9">
        <f t="shared" si="96"/>
        <v>1.1081190152824303</v>
      </c>
      <c r="F800" s="4">
        <f>_xlfn.RANK.EQ(E800,$E$2:$E$1001,1)+COUNTIF($E$2:E800,E800)-1</f>
        <v>655</v>
      </c>
      <c r="G800" s="4" t="str">
        <f>IF(F800&lt;=Summary!$B$2,"Front","Back")</f>
        <v>Back</v>
      </c>
      <c r="H800" s="4">
        <v>419</v>
      </c>
      <c r="I800" s="4" t="str">
        <f>IF(H800&lt;=Summary!$B$2,"Front","Back")</f>
        <v>Front</v>
      </c>
      <c r="J800" s="9">
        <f t="shared" si="97"/>
        <v>0</v>
      </c>
      <c r="K800" s="9">
        <f t="shared" si="98"/>
        <v>9.9206559999999993</v>
      </c>
      <c r="L800" s="9">
        <f t="shared" si="99"/>
        <v>8.9526990000000009</v>
      </c>
      <c r="M800" s="9">
        <f t="shared" si="100"/>
        <v>0</v>
      </c>
      <c r="N800" s="9">
        <v>9.4526990000000009</v>
      </c>
      <c r="O800" s="9">
        <v>9.4206559999999993</v>
      </c>
      <c r="P800" s="9">
        <f t="shared" si="101"/>
        <v>0.99661017451206246</v>
      </c>
      <c r="Q800" s="4">
        <f>_xlfn.RANK.EQ(P800,$P$2:$P$1001,1)+COUNTIF($P$2:P800,P800)-1</f>
        <v>486</v>
      </c>
      <c r="R800" s="4" t="str">
        <f>IF(Q800&lt;=Summary!$B$20,"Front","Back")</f>
        <v>Front</v>
      </c>
      <c r="S800" s="9">
        <f t="shared" si="102"/>
        <v>9.4526990000000009</v>
      </c>
      <c r="T800" s="9">
        <f t="shared" si="103"/>
        <v>0</v>
      </c>
    </row>
    <row r="801" spans="1:20" x14ac:dyDescent="0.2">
      <c r="A801" s="4">
        <v>800</v>
      </c>
      <c r="B801" s="4" t="s">
        <v>25</v>
      </c>
      <c r="C801" s="9">
        <v>9.9690399999999997</v>
      </c>
      <c r="D801" s="9">
        <v>11.293716999999999</v>
      </c>
      <c r="E801" s="9">
        <f t="shared" si="96"/>
        <v>1.1328790936740147</v>
      </c>
      <c r="F801" s="4">
        <f>_xlfn.RANK.EQ(E801,$E$2:$E$1001,1)+COUNTIF($E$2:E801,E801)-1</f>
        <v>693</v>
      </c>
      <c r="G801" s="4" t="str">
        <f>IF(F801&lt;=Summary!$B$2,"Front","Back")</f>
        <v>Back</v>
      </c>
      <c r="H801" s="4">
        <v>854</v>
      </c>
      <c r="I801" s="4" t="str">
        <f>IF(H801&lt;=Summary!$B$2,"Front","Back")</f>
        <v>Back</v>
      </c>
      <c r="J801" s="9">
        <f t="shared" si="97"/>
        <v>0</v>
      </c>
      <c r="K801" s="9">
        <f t="shared" si="98"/>
        <v>11.293716999999999</v>
      </c>
      <c r="L801" s="9">
        <f t="shared" si="99"/>
        <v>0</v>
      </c>
      <c r="M801" s="9">
        <f t="shared" si="100"/>
        <v>11.293716999999999</v>
      </c>
      <c r="N801" s="9">
        <v>10.46904</v>
      </c>
      <c r="O801" s="9">
        <v>10.793716999999999</v>
      </c>
      <c r="P801" s="9">
        <f t="shared" si="101"/>
        <v>1.0310130632799186</v>
      </c>
      <c r="Q801" s="4">
        <f>_xlfn.RANK.EQ(P801,$P$2:$P$1001,1)+COUNTIF($P$2:P801,P801)-1</f>
        <v>552</v>
      </c>
      <c r="R801" s="4" t="str">
        <f>IF(Q801&lt;=Summary!$B$20,"Front","Back")</f>
        <v>Back</v>
      </c>
      <c r="S801" s="9">
        <f t="shared" si="102"/>
        <v>0</v>
      </c>
      <c r="T801" s="9">
        <f t="shared" si="103"/>
        <v>10.793716999999999</v>
      </c>
    </row>
    <row r="802" spans="1:20" x14ac:dyDescent="0.2">
      <c r="A802" s="4">
        <v>801</v>
      </c>
      <c r="B802" s="4" t="s">
        <v>25</v>
      </c>
      <c r="C802" s="9">
        <v>5.0733160000000002</v>
      </c>
      <c r="D802" s="9">
        <v>10.583470999999999</v>
      </c>
      <c r="E802" s="9">
        <f t="shared" si="96"/>
        <v>2.086105221910088</v>
      </c>
      <c r="F802" s="4">
        <f>_xlfn.RANK.EQ(E802,$E$2:$E$1001,1)+COUNTIF($E$2:E802,E802)-1</f>
        <v>997</v>
      </c>
      <c r="G802" s="4" t="str">
        <f>IF(F802&lt;=Summary!$B$2,"Front","Back")</f>
        <v>Back</v>
      </c>
      <c r="H802" s="4">
        <v>164</v>
      </c>
      <c r="I802" s="4" t="str">
        <f>IF(H802&lt;=Summary!$B$2,"Front","Back")</f>
        <v>Front</v>
      </c>
      <c r="J802" s="9">
        <f t="shared" si="97"/>
        <v>0</v>
      </c>
      <c r="K802" s="9">
        <f t="shared" si="98"/>
        <v>10.583470999999999</v>
      </c>
      <c r="L802" s="9">
        <f t="shared" si="99"/>
        <v>5.0733160000000002</v>
      </c>
      <c r="M802" s="9">
        <f t="shared" si="100"/>
        <v>0</v>
      </c>
      <c r="N802" s="9">
        <v>5.5733160000000002</v>
      </c>
      <c r="O802" s="9">
        <v>10.083470999999999</v>
      </c>
      <c r="P802" s="9">
        <f t="shared" si="101"/>
        <v>1.80924085409835</v>
      </c>
      <c r="Q802" s="4">
        <f>_xlfn.RANK.EQ(P802,$P$2:$P$1001,1)+COUNTIF($P$2:P802,P802)-1</f>
        <v>996</v>
      </c>
      <c r="R802" s="4" t="str">
        <f>IF(Q802&lt;=Summary!$B$20,"Front","Back")</f>
        <v>Back</v>
      </c>
      <c r="S802" s="9">
        <f t="shared" si="102"/>
        <v>0</v>
      </c>
      <c r="T802" s="9">
        <f t="shared" si="103"/>
        <v>10.083470999999999</v>
      </c>
    </row>
    <row r="803" spans="1:20" x14ac:dyDescent="0.2">
      <c r="A803" s="4">
        <v>802</v>
      </c>
      <c r="B803" s="4" t="s">
        <v>25</v>
      </c>
      <c r="C803" s="9">
        <v>9.5407650000000004</v>
      </c>
      <c r="D803" s="9">
        <v>10.581585</v>
      </c>
      <c r="E803" s="9">
        <f t="shared" si="96"/>
        <v>1.1090918809969641</v>
      </c>
      <c r="F803" s="4">
        <f>_xlfn.RANK.EQ(E803,$E$2:$E$1001,1)+COUNTIF($E$2:E803,E803)-1</f>
        <v>660</v>
      </c>
      <c r="G803" s="4" t="str">
        <f>IF(F803&lt;=Summary!$B$2,"Front","Back")</f>
        <v>Back</v>
      </c>
      <c r="H803" s="4">
        <v>870</v>
      </c>
      <c r="I803" s="4" t="str">
        <f>IF(H803&lt;=Summary!$B$2,"Front","Back")</f>
        <v>Back</v>
      </c>
      <c r="J803" s="9">
        <f t="shared" si="97"/>
        <v>0</v>
      </c>
      <c r="K803" s="9">
        <f t="shared" si="98"/>
        <v>10.581585</v>
      </c>
      <c r="L803" s="9">
        <f t="shared" si="99"/>
        <v>0</v>
      </c>
      <c r="M803" s="9">
        <f t="shared" si="100"/>
        <v>10.581585</v>
      </c>
      <c r="N803" s="9">
        <v>10.040765</v>
      </c>
      <c r="O803" s="9">
        <v>10.081585</v>
      </c>
      <c r="P803" s="9">
        <f t="shared" si="101"/>
        <v>1.0040654272856699</v>
      </c>
      <c r="Q803" s="4">
        <f>_xlfn.RANK.EQ(P803,$P$2:$P$1001,1)+COUNTIF($P$2:P803,P803)-1</f>
        <v>501</v>
      </c>
      <c r="R803" s="4" t="str">
        <f>IF(Q803&lt;=Summary!$B$20,"Front","Back")</f>
        <v>Front</v>
      </c>
      <c r="S803" s="9">
        <f t="shared" si="102"/>
        <v>10.040765</v>
      </c>
      <c r="T803" s="9">
        <f t="shared" si="103"/>
        <v>0</v>
      </c>
    </row>
    <row r="804" spans="1:20" x14ac:dyDescent="0.2">
      <c r="A804" s="4">
        <v>803</v>
      </c>
      <c r="B804" s="4" t="s">
        <v>25</v>
      </c>
      <c r="C804" s="9">
        <v>11.129659</v>
      </c>
      <c r="D804" s="9">
        <v>10.47236</v>
      </c>
      <c r="E804" s="9">
        <f t="shared" si="96"/>
        <v>0.94094167664975181</v>
      </c>
      <c r="F804" s="4">
        <f>_xlfn.RANK.EQ(E804,$E$2:$E$1001,1)+COUNTIF($E$2:E804,E804)-1</f>
        <v>382</v>
      </c>
      <c r="G804" s="4" t="str">
        <f>IF(F804&lt;=Summary!$B$2,"Front","Back")</f>
        <v>Front</v>
      </c>
      <c r="H804" s="4">
        <v>147</v>
      </c>
      <c r="I804" s="4" t="str">
        <f>IF(H804&lt;=Summary!$B$2,"Front","Back")</f>
        <v>Front</v>
      </c>
      <c r="J804" s="9">
        <f t="shared" si="97"/>
        <v>11.129659</v>
      </c>
      <c r="K804" s="9">
        <f t="shared" si="98"/>
        <v>0</v>
      </c>
      <c r="L804" s="9">
        <f t="shared" si="99"/>
        <v>11.129659</v>
      </c>
      <c r="M804" s="9">
        <f t="shared" si="100"/>
        <v>0</v>
      </c>
      <c r="N804" s="9">
        <v>11.629659</v>
      </c>
      <c r="O804" s="9">
        <v>9.9723600000000001</v>
      </c>
      <c r="P804" s="9">
        <f t="shared" si="101"/>
        <v>0.85749375798550931</v>
      </c>
      <c r="Q804" s="4">
        <f>_xlfn.RANK.EQ(P804,$P$2:$P$1001,1)+COUNTIF($P$2:P804,P804)-1</f>
        <v>231</v>
      </c>
      <c r="R804" s="4" t="str">
        <f>IF(Q804&lt;=Summary!$B$20,"Front","Back")</f>
        <v>Front</v>
      </c>
      <c r="S804" s="9">
        <f t="shared" si="102"/>
        <v>11.629659</v>
      </c>
      <c r="T804" s="9">
        <f t="shared" si="103"/>
        <v>0</v>
      </c>
    </row>
    <row r="805" spans="1:20" x14ac:dyDescent="0.2">
      <c r="A805" s="4">
        <v>804</v>
      </c>
      <c r="B805" s="4" t="s">
        <v>25</v>
      </c>
      <c r="C805" s="9">
        <v>9.6582030000000003</v>
      </c>
      <c r="D805" s="9">
        <v>8.7817139999999991</v>
      </c>
      <c r="E805" s="9">
        <f t="shared" si="96"/>
        <v>0.90924926717734122</v>
      </c>
      <c r="F805" s="4">
        <f>_xlfn.RANK.EQ(E805,$E$2:$E$1001,1)+COUNTIF($E$2:E805,E805)-1</f>
        <v>320</v>
      </c>
      <c r="G805" s="4" t="str">
        <f>IF(F805&lt;=Summary!$B$2,"Front","Back")</f>
        <v>Front</v>
      </c>
      <c r="H805" s="4">
        <v>460</v>
      </c>
      <c r="I805" s="4" t="str">
        <f>IF(H805&lt;=Summary!$B$2,"Front","Back")</f>
        <v>Front</v>
      </c>
      <c r="J805" s="9">
        <f t="shared" si="97"/>
        <v>9.6582030000000003</v>
      </c>
      <c r="K805" s="9">
        <f t="shared" si="98"/>
        <v>0</v>
      </c>
      <c r="L805" s="9">
        <f t="shared" si="99"/>
        <v>9.6582030000000003</v>
      </c>
      <c r="M805" s="9">
        <f t="shared" si="100"/>
        <v>0</v>
      </c>
      <c r="N805" s="9">
        <v>10.158203</v>
      </c>
      <c r="O805" s="9">
        <v>8.2817139999999991</v>
      </c>
      <c r="P805" s="9">
        <f t="shared" si="101"/>
        <v>0.81527352820178911</v>
      </c>
      <c r="Q805" s="4">
        <f>_xlfn.RANK.EQ(P805,$P$2:$P$1001,1)+COUNTIF($P$2:P805,P805)-1</f>
        <v>163</v>
      </c>
      <c r="R805" s="4" t="str">
        <f>IF(Q805&lt;=Summary!$B$20,"Front","Back")</f>
        <v>Front</v>
      </c>
      <c r="S805" s="9">
        <f t="shared" si="102"/>
        <v>10.158203</v>
      </c>
      <c r="T805" s="9">
        <f t="shared" si="103"/>
        <v>0</v>
      </c>
    </row>
    <row r="806" spans="1:20" x14ac:dyDescent="0.2">
      <c r="A806" s="4">
        <v>805</v>
      </c>
      <c r="B806" s="4" t="s">
        <v>25</v>
      </c>
      <c r="C806" s="9">
        <v>10.806768</v>
      </c>
      <c r="D806" s="9">
        <v>13.663402</v>
      </c>
      <c r="E806" s="9">
        <f t="shared" si="96"/>
        <v>1.2643374966502472</v>
      </c>
      <c r="F806" s="4">
        <f>_xlfn.RANK.EQ(E806,$E$2:$E$1001,1)+COUNTIF($E$2:E806,E806)-1</f>
        <v>852</v>
      </c>
      <c r="G806" s="4" t="str">
        <f>IF(F806&lt;=Summary!$B$2,"Front","Back")</f>
        <v>Back</v>
      </c>
      <c r="H806" s="4">
        <v>15</v>
      </c>
      <c r="I806" s="4" t="str">
        <f>IF(H806&lt;=Summary!$B$2,"Front","Back")</f>
        <v>Front</v>
      </c>
      <c r="J806" s="9">
        <f t="shared" si="97"/>
        <v>0</v>
      </c>
      <c r="K806" s="9">
        <f t="shared" si="98"/>
        <v>13.663402</v>
      </c>
      <c r="L806" s="9">
        <f t="shared" si="99"/>
        <v>10.806768</v>
      </c>
      <c r="M806" s="9">
        <f t="shared" si="100"/>
        <v>0</v>
      </c>
      <c r="N806" s="9">
        <v>11.306768</v>
      </c>
      <c r="O806" s="9">
        <v>13.163402</v>
      </c>
      <c r="P806" s="9">
        <f t="shared" si="101"/>
        <v>1.1642055448559658</v>
      </c>
      <c r="Q806" s="4">
        <f>_xlfn.RANK.EQ(P806,$P$2:$P$1001,1)+COUNTIF($P$2:P806,P806)-1</f>
        <v>739</v>
      </c>
      <c r="R806" s="4" t="str">
        <f>IF(Q806&lt;=Summary!$B$20,"Front","Back")</f>
        <v>Back</v>
      </c>
      <c r="S806" s="9">
        <f t="shared" si="102"/>
        <v>0</v>
      </c>
      <c r="T806" s="9">
        <f t="shared" si="103"/>
        <v>13.163402</v>
      </c>
    </row>
    <row r="807" spans="1:20" x14ac:dyDescent="0.2">
      <c r="A807" s="4">
        <v>806</v>
      </c>
      <c r="B807" s="4" t="s">
        <v>25</v>
      </c>
      <c r="C807" s="9">
        <v>7.6458380000000004</v>
      </c>
      <c r="D807" s="9">
        <v>11.077083999999999</v>
      </c>
      <c r="E807" s="9">
        <f t="shared" si="96"/>
        <v>1.4487730448905665</v>
      </c>
      <c r="F807" s="4">
        <f>_xlfn.RANK.EQ(E807,$E$2:$E$1001,1)+COUNTIF($E$2:E807,E807)-1</f>
        <v>944</v>
      </c>
      <c r="G807" s="4" t="str">
        <f>IF(F807&lt;=Summary!$B$2,"Front","Back")</f>
        <v>Back</v>
      </c>
      <c r="H807" s="4">
        <v>640</v>
      </c>
      <c r="I807" s="4" t="str">
        <f>IF(H807&lt;=Summary!$B$2,"Front","Back")</f>
        <v>Back</v>
      </c>
      <c r="J807" s="9">
        <f t="shared" si="97"/>
        <v>0</v>
      </c>
      <c r="K807" s="9">
        <f t="shared" si="98"/>
        <v>11.077083999999999</v>
      </c>
      <c r="L807" s="9">
        <f t="shared" si="99"/>
        <v>0</v>
      </c>
      <c r="M807" s="9">
        <f t="shared" si="100"/>
        <v>11.077083999999999</v>
      </c>
      <c r="N807" s="9">
        <v>8.1458379999999995</v>
      </c>
      <c r="O807" s="9">
        <v>10.577083999999999</v>
      </c>
      <c r="P807" s="9">
        <f t="shared" si="101"/>
        <v>1.2984648111096735</v>
      </c>
      <c r="Q807" s="4">
        <f>_xlfn.RANK.EQ(P807,$P$2:$P$1001,1)+COUNTIF($P$2:P807,P807)-1</f>
        <v>886</v>
      </c>
      <c r="R807" s="4" t="str">
        <f>IF(Q807&lt;=Summary!$B$20,"Front","Back")</f>
        <v>Back</v>
      </c>
      <c r="S807" s="9">
        <f t="shared" si="102"/>
        <v>0</v>
      </c>
      <c r="T807" s="9">
        <f t="shared" si="103"/>
        <v>10.577083999999999</v>
      </c>
    </row>
    <row r="808" spans="1:20" x14ac:dyDescent="0.2">
      <c r="A808" s="4">
        <v>807</v>
      </c>
      <c r="B808" s="4" t="s">
        <v>25</v>
      </c>
      <c r="C808" s="9">
        <v>8.9535540000000005</v>
      </c>
      <c r="D808" s="9">
        <v>9.9708170000000003</v>
      </c>
      <c r="E808" s="9">
        <f t="shared" si="96"/>
        <v>1.1136155542257298</v>
      </c>
      <c r="F808" s="4">
        <f>_xlfn.RANK.EQ(E808,$E$2:$E$1001,1)+COUNTIF($E$2:E808,E808)-1</f>
        <v>663</v>
      </c>
      <c r="G808" s="4" t="str">
        <f>IF(F808&lt;=Summary!$B$2,"Front","Back")</f>
        <v>Back</v>
      </c>
      <c r="H808" s="4">
        <v>462</v>
      </c>
      <c r="I808" s="4" t="str">
        <f>IF(H808&lt;=Summary!$B$2,"Front","Back")</f>
        <v>Front</v>
      </c>
      <c r="J808" s="9">
        <f t="shared" si="97"/>
        <v>0</v>
      </c>
      <c r="K808" s="9">
        <f t="shared" si="98"/>
        <v>9.9708170000000003</v>
      </c>
      <c r="L808" s="9">
        <f t="shared" si="99"/>
        <v>8.9535540000000005</v>
      </c>
      <c r="M808" s="9">
        <f t="shared" si="100"/>
        <v>0</v>
      </c>
      <c r="N808" s="9">
        <v>9.4535540000000005</v>
      </c>
      <c r="O808" s="9">
        <v>9.4708170000000003</v>
      </c>
      <c r="P808" s="9">
        <f t="shared" si="101"/>
        <v>1.0018260857239509</v>
      </c>
      <c r="Q808" s="4">
        <f>_xlfn.RANK.EQ(P808,$P$2:$P$1001,1)+COUNTIF($P$2:P808,P808)-1</f>
        <v>498</v>
      </c>
      <c r="R808" s="4" t="str">
        <f>IF(Q808&lt;=Summary!$B$20,"Front","Back")</f>
        <v>Front</v>
      </c>
      <c r="S808" s="9">
        <f t="shared" si="102"/>
        <v>9.4535540000000005</v>
      </c>
      <c r="T808" s="9">
        <f t="shared" si="103"/>
        <v>0</v>
      </c>
    </row>
    <row r="809" spans="1:20" x14ac:dyDescent="0.2">
      <c r="A809" s="4">
        <v>808</v>
      </c>
      <c r="B809" s="4" t="s">
        <v>25</v>
      </c>
      <c r="C809" s="9">
        <v>9.0967800000000008</v>
      </c>
      <c r="D809" s="9">
        <v>10.280858</v>
      </c>
      <c r="E809" s="9">
        <f t="shared" si="96"/>
        <v>1.1301645197531434</v>
      </c>
      <c r="F809" s="4">
        <f>_xlfn.RANK.EQ(E809,$E$2:$E$1001,1)+COUNTIF($E$2:E809,E809)-1</f>
        <v>687</v>
      </c>
      <c r="G809" s="4" t="str">
        <f>IF(F809&lt;=Summary!$B$2,"Front","Back")</f>
        <v>Back</v>
      </c>
      <c r="H809" s="4">
        <v>70</v>
      </c>
      <c r="I809" s="4" t="str">
        <f>IF(H809&lt;=Summary!$B$2,"Front","Back")</f>
        <v>Front</v>
      </c>
      <c r="J809" s="9">
        <f t="shared" si="97"/>
        <v>0</v>
      </c>
      <c r="K809" s="9">
        <f t="shared" si="98"/>
        <v>10.280858</v>
      </c>
      <c r="L809" s="9">
        <f t="shared" si="99"/>
        <v>9.0967800000000008</v>
      </c>
      <c r="M809" s="9">
        <f t="shared" si="100"/>
        <v>0</v>
      </c>
      <c r="N809" s="9">
        <v>9.5967800000000008</v>
      </c>
      <c r="O809" s="9">
        <v>9.7808580000000003</v>
      </c>
      <c r="P809" s="9">
        <f t="shared" si="101"/>
        <v>1.0191812253693426</v>
      </c>
      <c r="Q809" s="4">
        <f>_xlfn.RANK.EQ(P809,$P$2:$P$1001,1)+COUNTIF($P$2:P809,P809)-1</f>
        <v>527</v>
      </c>
      <c r="R809" s="4" t="str">
        <f>IF(Q809&lt;=Summary!$B$20,"Front","Back")</f>
        <v>Back</v>
      </c>
      <c r="S809" s="9">
        <f t="shared" si="102"/>
        <v>0</v>
      </c>
      <c r="T809" s="9">
        <f t="shared" si="103"/>
        <v>9.7808580000000003</v>
      </c>
    </row>
    <row r="810" spans="1:20" x14ac:dyDescent="0.2">
      <c r="A810" s="4">
        <v>809</v>
      </c>
      <c r="B810" s="4" t="s">
        <v>25</v>
      </c>
      <c r="C810" s="9">
        <v>10.592886</v>
      </c>
      <c r="D810" s="9">
        <v>11.259736999999999</v>
      </c>
      <c r="E810" s="9">
        <f t="shared" si="96"/>
        <v>1.0629527212886081</v>
      </c>
      <c r="F810" s="4">
        <f>_xlfn.RANK.EQ(E810,$E$2:$E$1001,1)+COUNTIF($E$2:E810,E810)-1</f>
        <v>600</v>
      </c>
      <c r="G810" s="4" t="str">
        <f>IF(F810&lt;=Summary!$B$2,"Front","Back")</f>
        <v>Back</v>
      </c>
      <c r="H810" s="4">
        <v>563</v>
      </c>
      <c r="I810" s="4" t="str">
        <f>IF(H810&lt;=Summary!$B$2,"Front","Back")</f>
        <v>Back</v>
      </c>
      <c r="J810" s="9">
        <f t="shared" si="97"/>
        <v>0</v>
      </c>
      <c r="K810" s="9">
        <f t="shared" si="98"/>
        <v>11.259736999999999</v>
      </c>
      <c r="L810" s="9">
        <f t="shared" si="99"/>
        <v>0</v>
      </c>
      <c r="M810" s="9">
        <f t="shared" si="100"/>
        <v>11.259736999999999</v>
      </c>
      <c r="N810" s="9">
        <v>11.092886</v>
      </c>
      <c r="O810" s="9">
        <v>10.759736999999999</v>
      </c>
      <c r="P810" s="9">
        <f t="shared" si="101"/>
        <v>0.96996732861042645</v>
      </c>
      <c r="Q810" s="4">
        <f>_xlfn.RANK.EQ(P810,$P$2:$P$1001,1)+COUNTIF($P$2:P810,P810)-1</f>
        <v>434</v>
      </c>
      <c r="R810" s="4" t="str">
        <f>IF(Q810&lt;=Summary!$B$20,"Front","Back")</f>
        <v>Front</v>
      </c>
      <c r="S810" s="9">
        <f t="shared" si="102"/>
        <v>11.092886</v>
      </c>
      <c r="T810" s="9">
        <f t="shared" si="103"/>
        <v>0</v>
      </c>
    </row>
    <row r="811" spans="1:20" x14ac:dyDescent="0.2">
      <c r="A811" s="4">
        <v>810</v>
      </c>
      <c r="B811" s="4" t="s">
        <v>25</v>
      </c>
      <c r="C811" s="9">
        <v>10.556087</v>
      </c>
      <c r="D811" s="9">
        <v>10.795836</v>
      </c>
      <c r="E811" s="9">
        <f t="shared" si="96"/>
        <v>1.0227119196725074</v>
      </c>
      <c r="F811" s="4">
        <f>_xlfn.RANK.EQ(E811,$E$2:$E$1001,1)+COUNTIF($E$2:E811,E811)-1</f>
        <v>540</v>
      </c>
      <c r="G811" s="4" t="str">
        <f>IF(F811&lt;=Summary!$B$2,"Front","Back")</f>
        <v>Back</v>
      </c>
      <c r="H811" s="4">
        <v>430</v>
      </c>
      <c r="I811" s="4" t="str">
        <f>IF(H811&lt;=Summary!$B$2,"Front","Back")</f>
        <v>Front</v>
      </c>
      <c r="J811" s="9">
        <f t="shared" si="97"/>
        <v>0</v>
      </c>
      <c r="K811" s="9">
        <f t="shared" si="98"/>
        <v>10.795836</v>
      </c>
      <c r="L811" s="9">
        <f t="shared" si="99"/>
        <v>10.556087</v>
      </c>
      <c r="M811" s="9">
        <f t="shared" si="100"/>
        <v>0</v>
      </c>
      <c r="N811" s="9">
        <v>11.056087</v>
      </c>
      <c r="O811" s="9">
        <v>10.295836</v>
      </c>
      <c r="P811" s="9">
        <f t="shared" si="101"/>
        <v>0.93123688335665233</v>
      </c>
      <c r="Q811" s="4">
        <f>_xlfn.RANK.EQ(P811,$P$2:$P$1001,1)+COUNTIF($P$2:P811,P811)-1</f>
        <v>360</v>
      </c>
      <c r="R811" s="4" t="str">
        <f>IF(Q811&lt;=Summary!$B$20,"Front","Back")</f>
        <v>Front</v>
      </c>
      <c r="S811" s="9">
        <f t="shared" si="102"/>
        <v>11.056087</v>
      </c>
      <c r="T811" s="9">
        <f t="shared" si="103"/>
        <v>0</v>
      </c>
    </row>
    <row r="812" spans="1:20" x14ac:dyDescent="0.2">
      <c r="A812" s="4">
        <v>811</v>
      </c>
      <c r="B812" s="4" t="s">
        <v>25</v>
      </c>
      <c r="C812" s="9">
        <v>10.243433</v>
      </c>
      <c r="D812" s="9">
        <v>7.8143079999999996</v>
      </c>
      <c r="E812" s="9">
        <f t="shared" si="96"/>
        <v>0.76286026374165772</v>
      </c>
      <c r="F812" s="4">
        <f>_xlfn.RANK.EQ(E812,$E$2:$E$1001,1)+COUNTIF($E$2:E812,E812)-1</f>
        <v>107</v>
      </c>
      <c r="G812" s="4" t="str">
        <f>IF(F812&lt;=Summary!$B$2,"Front","Back")</f>
        <v>Front</v>
      </c>
      <c r="H812" s="4">
        <v>178</v>
      </c>
      <c r="I812" s="4" t="str">
        <f>IF(H812&lt;=Summary!$B$2,"Front","Back")</f>
        <v>Front</v>
      </c>
      <c r="J812" s="9">
        <f t="shared" si="97"/>
        <v>10.243433</v>
      </c>
      <c r="K812" s="9">
        <f t="shared" si="98"/>
        <v>0</v>
      </c>
      <c r="L812" s="9">
        <f t="shared" si="99"/>
        <v>10.243433</v>
      </c>
      <c r="M812" s="9">
        <f t="shared" si="100"/>
        <v>0</v>
      </c>
      <c r="N812" s="9">
        <v>10.743433</v>
      </c>
      <c r="O812" s="9">
        <v>7.3143079999999996</v>
      </c>
      <c r="P812" s="9">
        <f t="shared" si="101"/>
        <v>0.68081664399079889</v>
      </c>
      <c r="Q812" s="4">
        <f>_xlfn.RANK.EQ(P812,$P$2:$P$1001,1)+COUNTIF($P$2:P812,P812)-1</f>
        <v>48</v>
      </c>
      <c r="R812" s="4" t="str">
        <f>IF(Q812&lt;=Summary!$B$20,"Front","Back")</f>
        <v>Front</v>
      </c>
      <c r="S812" s="9">
        <f t="shared" si="102"/>
        <v>10.743433</v>
      </c>
      <c r="T812" s="9">
        <f t="shared" si="103"/>
        <v>0</v>
      </c>
    </row>
    <row r="813" spans="1:20" x14ac:dyDescent="0.2">
      <c r="A813" s="4">
        <v>812</v>
      </c>
      <c r="B813" s="4" t="s">
        <v>25</v>
      </c>
      <c r="C813" s="9">
        <v>4.6228100000000003</v>
      </c>
      <c r="D813" s="9">
        <v>12.052578</v>
      </c>
      <c r="E813" s="9">
        <f t="shared" si="96"/>
        <v>2.6071973539903217</v>
      </c>
      <c r="F813" s="4">
        <f>_xlfn.RANK.EQ(E813,$E$2:$E$1001,1)+COUNTIF($E$2:E813,E813)-1</f>
        <v>1000</v>
      </c>
      <c r="G813" s="4" t="str">
        <f>IF(F813&lt;=Summary!$B$2,"Front","Back")</f>
        <v>Back</v>
      </c>
      <c r="H813" s="4">
        <v>877</v>
      </c>
      <c r="I813" s="4" t="str">
        <f>IF(H813&lt;=Summary!$B$2,"Front","Back")</f>
        <v>Back</v>
      </c>
      <c r="J813" s="9">
        <f t="shared" si="97"/>
        <v>0</v>
      </c>
      <c r="K813" s="9">
        <f t="shared" si="98"/>
        <v>12.052578</v>
      </c>
      <c r="L813" s="9">
        <f t="shared" si="99"/>
        <v>0</v>
      </c>
      <c r="M813" s="9">
        <f t="shared" si="100"/>
        <v>12.052578</v>
      </c>
      <c r="N813" s="9">
        <v>5.1228100000000003</v>
      </c>
      <c r="O813" s="9">
        <v>11.552578</v>
      </c>
      <c r="P813" s="9">
        <f t="shared" si="101"/>
        <v>2.2551252144818958</v>
      </c>
      <c r="Q813" s="4">
        <f>_xlfn.RANK.EQ(P813,$P$2:$P$1001,1)+COUNTIF($P$2:P813,P813)-1</f>
        <v>1000</v>
      </c>
      <c r="R813" s="4" t="str">
        <f>IF(Q813&lt;=Summary!$B$20,"Front","Back")</f>
        <v>Back</v>
      </c>
      <c r="S813" s="9">
        <f t="shared" si="102"/>
        <v>0</v>
      </c>
      <c r="T813" s="9">
        <f t="shared" si="103"/>
        <v>11.552578</v>
      </c>
    </row>
    <row r="814" spans="1:20" x14ac:dyDescent="0.2">
      <c r="A814" s="4">
        <v>813</v>
      </c>
      <c r="B814" s="4" t="s">
        <v>25</v>
      </c>
      <c r="C814" s="9">
        <v>10.904911</v>
      </c>
      <c r="D814" s="9">
        <v>7.7865029999999997</v>
      </c>
      <c r="E814" s="9">
        <f t="shared" si="96"/>
        <v>0.71403636398316317</v>
      </c>
      <c r="F814" s="4">
        <f>_xlfn.RANK.EQ(E814,$E$2:$E$1001,1)+COUNTIF($E$2:E814,E814)-1</f>
        <v>65</v>
      </c>
      <c r="G814" s="4" t="str">
        <f>IF(F814&lt;=Summary!$B$2,"Front","Back")</f>
        <v>Front</v>
      </c>
      <c r="H814" s="4">
        <v>952</v>
      </c>
      <c r="I814" s="4" t="str">
        <f>IF(H814&lt;=Summary!$B$2,"Front","Back")</f>
        <v>Back</v>
      </c>
      <c r="J814" s="9">
        <f t="shared" si="97"/>
        <v>10.904911</v>
      </c>
      <c r="K814" s="9">
        <f t="shared" si="98"/>
        <v>0</v>
      </c>
      <c r="L814" s="9">
        <f t="shared" si="99"/>
        <v>0</v>
      </c>
      <c r="M814" s="9">
        <f t="shared" si="100"/>
        <v>7.7865029999999997</v>
      </c>
      <c r="N814" s="9">
        <v>11.404911</v>
      </c>
      <c r="O814" s="9">
        <v>7.2865029999999997</v>
      </c>
      <c r="P814" s="9">
        <f t="shared" si="101"/>
        <v>0.63889170200451362</v>
      </c>
      <c r="Q814" s="4">
        <f>_xlfn.RANK.EQ(P814,$P$2:$P$1001,1)+COUNTIF($P$2:P814,P814)-1</f>
        <v>26</v>
      </c>
      <c r="R814" s="4" t="str">
        <f>IF(Q814&lt;=Summary!$B$20,"Front","Back")</f>
        <v>Front</v>
      </c>
      <c r="S814" s="9">
        <f t="shared" si="102"/>
        <v>11.404911</v>
      </c>
      <c r="T814" s="9">
        <f t="shared" si="103"/>
        <v>0</v>
      </c>
    </row>
    <row r="815" spans="1:20" x14ac:dyDescent="0.2">
      <c r="A815" s="4">
        <v>814</v>
      </c>
      <c r="B815" s="4" t="s">
        <v>25</v>
      </c>
      <c r="C815" s="9">
        <v>9.6911419999999993</v>
      </c>
      <c r="D815" s="9">
        <v>9.7081289999999996</v>
      </c>
      <c r="E815" s="9">
        <f t="shared" si="96"/>
        <v>1.0017528377976508</v>
      </c>
      <c r="F815" s="4">
        <f>_xlfn.RANK.EQ(E815,$E$2:$E$1001,1)+COUNTIF($E$2:E815,E815)-1</f>
        <v>504</v>
      </c>
      <c r="G815" s="4" t="str">
        <f>IF(F815&lt;=Summary!$B$2,"Front","Back")</f>
        <v>Back</v>
      </c>
      <c r="H815" s="4">
        <v>909</v>
      </c>
      <c r="I815" s="4" t="str">
        <f>IF(H815&lt;=Summary!$B$2,"Front","Back")</f>
        <v>Back</v>
      </c>
      <c r="J815" s="9">
        <f t="shared" si="97"/>
        <v>0</v>
      </c>
      <c r="K815" s="9">
        <f t="shared" si="98"/>
        <v>9.7081289999999996</v>
      </c>
      <c r="L815" s="9">
        <f t="shared" si="99"/>
        <v>0</v>
      </c>
      <c r="M815" s="9">
        <f t="shared" si="100"/>
        <v>9.7081289999999996</v>
      </c>
      <c r="N815" s="9">
        <v>10.191141999999999</v>
      </c>
      <c r="O815" s="9">
        <v>9.2081289999999996</v>
      </c>
      <c r="P815" s="9">
        <f t="shared" si="101"/>
        <v>0.90354240967302779</v>
      </c>
      <c r="Q815" s="4">
        <f>_xlfn.RANK.EQ(P815,$P$2:$P$1001,1)+COUNTIF($P$2:P815,P815)-1</f>
        <v>310</v>
      </c>
      <c r="R815" s="4" t="str">
        <f>IF(Q815&lt;=Summary!$B$20,"Front","Back")</f>
        <v>Front</v>
      </c>
      <c r="S815" s="9">
        <f t="shared" si="102"/>
        <v>10.191141999999999</v>
      </c>
      <c r="T815" s="9">
        <f t="shared" si="103"/>
        <v>0</v>
      </c>
    </row>
    <row r="816" spans="1:20" x14ac:dyDescent="0.2">
      <c r="A816" s="4">
        <v>815</v>
      </c>
      <c r="B816" s="4" t="s">
        <v>25</v>
      </c>
      <c r="C816" s="9">
        <v>9.2181390000000007</v>
      </c>
      <c r="D816" s="9">
        <v>9.2230620000000005</v>
      </c>
      <c r="E816" s="9">
        <f t="shared" si="96"/>
        <v>1.000534055735111</v>
      </c>
      <c r="F816" s="4">
        <f>_xlfn.RANK.EQ(E816,$E$2:$E$1001,1)+COUNTIF($E$2:E816,E816)-1</f>
        <v>501</v>
      </c>
      <c r="G816" s="4" t="str">
        <f>IF(F816&lt;=Summary!$B$2,"Front","Back")</f>
        <v>Front</v>
      </c>
      <c r="H816" s="4">
        <v>135</v>
      </c>
      <c r="I816" s="4" t="str">
        <f>IF(H816&lt;=Summary!$B$2,"Front","Back")</f>
        <v>Front</v>
      </c>
      <c r="J816" s="9">
        <f t="shared" si="97"/>
        <v>9.2181390000000007</v>
      </c>
      <c r="K816" s="9">
        <f t="shared" si="98"/>
        <v>0</v>
      </c>
      <c r="L816" s="9">
        <f t="shared" si="99"/>
        <v>9.2181390000000007</v>
      </c>
      <c r="M816" s="9">
        <f t="shared" si="100"/>
        <v>0</v>
      </c>
      <c r="N816" s="9">
        <v>9.7181390000000007</v>
      </c>
      <c r="O816" s="9">
        <v>8.7230620000000005</v>
      </c>
      <c r="P816" s="9">
        <f t="shared" si="101"/>
        <v>0.89760621863918599</v>
      </c>
      <c r="Q816" s="4">
        <f>_xlfn.RANK.EQ(P816,$P$2:$P$1001,1)+COUNTIF($P$2:P816,P816)-1</f>
        <v>300</v>
      </c>
      <c r="R816" s="4" t="str">
        <f>IF(Q816&lt;=Summary!$B$20,"Front","Back")</f>
        <v>Front</v>
      </c>
      <c r="S816" s="9">
        <f t="shared" si="102"/>
        <v>9.7181390000000007</v>
      </c>
      <c r="T816" s="9">
        <f t="shared" si="103"/>
        <v>0</v>
      </c>
    </row>
    <row r="817" spans="1:20" x14ac:dyDescent="0.2">
      <c r="A817" s="4">
        <v>816</v>
      </c>
      <c r="B817" s="4" t="s">
        <v>25</v>
      </c>
      <c r="C817" s="9">
        <v>10.706467</v>
      </c>
      <c r="D817" s="9">
        <v>7.4716469999999999</v>
      </c>
      <c r="E817" s="9">
        <f t="shared" si="96"/>
        <v>0.69786298318576989</v>
      </c>
      <c r="F817" s="4">
        <f>_xlfn.RANK.EQ(E817,$E$2:$E$1001,1)+COUNTIF($E$2:E817,E817)-1</f>
        <v>56</v>
      </c>
      <c r="G817" s="4" t="str">
        <f>IF(F817&lt;=Summary!$B$2,"Front","Back")</f>
        <v>Front</v>
      </c>
      <c r="H817" s="4">
        <v>295</v>
      </c>
      <c r="I817" s="4" t="str">
        <f>IF(H817&lt;=Summary!$B$2,"Front","Back")</f>
        <v>Front</v>
      </c>
      <c r="J817" s="9">
        <f t="shared" si="97"/>
        <v>10.706467</v>
      </c>
      <c r="K817" s="9">
        <f t="shared" si="98"/>
        <v>0</v>
      </c>
      <c r="L817" s="9">
        <f t="shared" si="99"/>
        <v>10.706467</v>
      </c>
      <c r="M817" s="9">
        <f t="shared" si="100"/>
        <v>0</v>
      </c>
      <c r="N817" s="9">
        <v>11.206467</v>
      </c>
      <c r="O817" s="9">
        <v>6.9716469999999999</v>
      </c>
      <c r="P817" s="9">
        <f t="shared" si="101"/>
        <v>0.62210926958514223</v>
      </c>
      <c r="Q817" s="4">
        <f>_xlfn.RANK.EQ(P817,$P$2:$P$1001,1)+COUNTIF($P$2:P817,P817)-1</f>
        <v>16</v>
      </c>
      <c r="R817" s="4" t="str">
        <f>IF(Q817&lt;=Summary!$B$20,"Front","Back")</f>
        <v>Front</v>
      </c>
      <c r="S817" s="9">
        <f t="shared" si="102"/>
        <v>11.206467</v>
      </c>
      <c r="T817" s="9">
        <f t="shared" si="103"/>
        <v>0</v>
      </c>
    </row>
    <row r="818" spans="1:20" x14ac:dyDescent="0.2">
      <c r="A818" s="4">
        <v>817</v>
      </c>
      <c r="B818" s="4" t="s">
        <v>25</v>
      </c>
      <c r="C818" s="9">
        <v>9.2526869999999999</v>
      </c>
      <c r="D818" s="9">
        <v>9.0183710000000001</v>
      </c>
      <c r="E818" s="9">
        <f t="shared" si="96"/>
        <v>0.97467589685028799</v>
      </c>
      <c r="F818" s="4">
        <f>_xlfn.RANK.EQ(E818,$E$2:$E$1001,1)+COUNTIF($E$2:E818,E818)-1</f>
        <v>456</v>
      </c>
      <c r="G818" s="4" t="str">
        <f>IF(F818&lt;=Summary!$B$2,"Front","Back")</f>
        <v>Front</v>
      </c>
      <c r="H818" s="4">
        <v>289</v>
      </c>
      <c r="I818" s="4" t="str">
        <f>IF(H818&lt;=Summary!$B$2,"Front","Back")</f>
        <v>Front</v>
      </c>
      <c r="J818" s="9">
        <f t="shared" si="97"/>
        <v>9.2526869999999999</v>
      </c>
      <c r="K818" s="9">
        <f t="shared" si="98"/>
        <v>0</v>
      </c>
      <c r="L818" s="9">
        <f t="shared" si="99"/>
        <v>9.2526869999999999</v>
      </c>
      <c r="M818" s="9">
        <f t="shared" si="100"/>
        <v>0</v>
      </c>
      <c r="N818" s="9">
        <v>9.7526869999999999</v>
      </c>
      <c r="O818" s="9">
        <v>8.5183710000000001</v>
      </c>
      <c r="P818" s="9">
        <f t="shared" si="101"/>
        <v>0.87343836626767579</v>
      </c>
      <c r="Q818" s="4">
        <f>_xlfn.RANK.EQ(P818,$P$2:$P$1001,1)+COUNTIF($P$2:P818,P818)-1</f>
        <v>259</v>
      </c>
      <c r="R818" s="4" t="str">
        <f>IF(Q818&lt;=Summary!$B$20,"Front","Back")</f>
        <v>Front</v>
      </c>
      <c r="S818" s="9">
        <f t="shared" si="102"/>
        <v>9.7526869999999999</v>
      </c>
      <c r="T818" s="9">
        <f t="shared" si="103"/>
        <v>0</v>
      </c>
    </row>
    <row r="819" spans="1:20" x14ac:dyDescent="0.2">
      <c r="A819" s="4">
        <v>818</v>
      </c>
      <c r="B819" s="4" t="s">
        <v>25</v>
      </c>
      <c r="C819" s="9">
        <v>6.3799029999999997</v>
      </c>
      <c r="D819" s="9">
        <v>8.7129480000000008</v>
      </c>
      <c r="E819" s="9">
        <f t="shared" si="96"/>
        <v>1.3656865942946157</v>
      </c>
      <c r="F819" s="4">
        <f>_xlfn.RANK.EQ(E819,$E$2:$E$1001,1)+COUNTIF($E$2:E819,E819)-1</f>
        <v>913</v>
      </c>
      <c r="G819" s="4" t="str">
        <f>IF(F819&lt;=Summary!$B$2,"Front","Back")</f>
        <v>Back</v>
      </c>
      <c r="H819" s="4">
        <v>457</v>
      </c>
      <c r="I819" s="4" t="str">
        <f>IF(H819&lt;=Summary!$B$2,"Front","Back")</f>
        <v>Front</v>
      </c>
      <c r="J819" s="9">
        <f t="shared" si="97"/>
        <v>0</v>
      </c>
      <c r="K819" s="9">
        <f t="shared" si="98"/>
        <v>8.7129480000000008</v>
      </c>
      <c r="L819" s="9">
        <f t="shared" si="99"/>
        <v>6.3799029999999997</v>
      </c>
      <c r="M819" s="9">
        <f t="shared" si="100"/>
        <v>0</v>
      </c>
      <c r="N819" s="9">
        <v>6.8799029999999997</v>
      </c>
      <c r="O819" s="9">
        <v>8.2129480000000008</v>
      </c>
      <c r="P819" s="9">
        <f t="shared" si="101"/>
        <v>1.193759272478115</v>
      </c>
      <c r="Q819" s="4">
        <f>_xlfn.RANK.EQ(P819,$P$2:$P$1001,1)+COUNTIF($P$2:P819,P819)-1</f>
        <v>777</v>
      </c>
      <c r="R819" s="4" t="str">
        <f>IF(Q819&lt;=Summary!$B$20,"Front","Back")</f>
        <v>Back</v>
      </c>
      <c r="S819" s="9">
        <f t="shared" si="102"/>
        <v>0</v>
      </c>
      <c r="T819" s="9">
        <f t="shared" si="103"/>
        <v>8.2129480000000008</v>
      </c>
    </row>
    <row r="820" spans="1:20" x14ac:dyDescent="0.2">
      <c r="A820" s="4">
        <v>819</v>
      </c>
      <c r="B820" s="4" t="s">
        <v>25</v>
      </c>
      <c r="C820" s="9">
        <v>9.1810360000000006</v>
      </c>
      <c r="D820" s="9">
        <v>11.162686000000001</v>
      </c>
      <c r="E820" s="9">
        <f t="shared" si="96"/>
        <v>1.2158416544712383</v>
      </c>
      <c r="F820" s="4">
        <f>_xlfn.RANK.EQ(E820,$E$2:$E$1001,1)+COUNTIF($E$2:E820,E820)-1</f>
        <v>806</v>
      </c>
      <c r="G820" s="4" t="str">
        <f>IF(F820&lt;=Summary!$B$2,"Front","Back")</f>
        <v>Back</v>
      </c>
      <c r="H820" s="4">
        <v>496</v>
      </c>
      <c r="I820" s="4" t="str">
        <f>IF(H820&lt;=Summary!$B$2,"Front","Back")</f>
        <v>Front</v>
      </c>
      <c r="J820" s="9">
        <f t="shared" si="97"/>
        <v>0</v>
      </c>
      <c r="K820" s="9">
        <f t="shared" si="98"/>
        <v>11.162686000000001</v>
      </c>
      <c r="L820" s="9">
        <f t="shared" si="99"/>
        <v>9.1810360000000006</v>
      </c>
      <c r="M820" s="9">
        <f t="shared" si="100"/>
        <v>0</v>
      </c>
      <c r="N820" s="9">
        <v>9.6810360000000006</v>
      </c>
      <c r="O820" s="9">
        <v>10.662686000000001</v>
      </c>
      <c r="P820" s="9">
        <f t="shared" si="101"/>
        <v>1.1013992717308354</v>
      </c>
      <c r="Q820" s="4">
        <f>_xlfn.RANK.EQ(P820,$P$2:$P$1001,1)+COUNTIF($P$2:P820,P820)-1</f>
        <v>663</v>
      </c>
      <c r="R820" s="4" t="str">
        <f>IF(Q820&lt;=Summary!$B$20,"Front","Back")</f>
        <v>Back</v>
      </c>
      <c r="S820" s="9">
        <f t="shared" si="102"/>
        <v>0</v>
      </c>
      <c r="T820" s="9">
        <f t="shared" si="103"/>
        <v>10.662686000000001</v>
      </c>
    </row>
    <row r="821" spans="1:20" x14ac:dyDescent="0.2">
      <c r="A821" s="4">
        <v>820</v>
      </c>
      <c r="B821" s="4" t="s">
        <v>25</v>
      </c>
      <c r="C821" s="9">
        <v>11.650891</v>
      </c>
      <c r="D821" s="9">
        <v>12.513127000000001</v>
      </c>
      <c r="E821" s="9">
        <f t="shared" si="96"/>
        <v>1.0740060137889884</v>
      </c>
      <c r="F821" s="4">
        <f>_xlfn.RANK.EQ(E821,$E$2:$E$1001,1)+COUNTIF($E$2:E821,E821)-1</f>
        <v>615</v>
      </c>
      <c r="G821" s="4" t="str">
        <f>IF(F821&lt;=Summary!$B$2,"Front","Back")</f>
        <v>Back</v>
      </c>
      <c r="H821" s="4">
        <v>633</v>
      </c>
      <c r="I821" s="4" t="str">
        <f>IF(H821&lt;=Summary!$B$2,"Front","Back")</f>
        <v>Back</v>
      </c>
      <c r="J821" s="9">
        <f t="shared" si="97"/>
        <v>0</v>
      </c>
      <c r="K821" s="9">
        <f t="shared" si="98"/>
        <v>12.513127000000001</v>
      </c>
      <c r="L821" s="9">
        <f t="shared" si="99"/>
        <v>0</v>
      </c>
      <c r="M821" s="9">
        <f t="shared" si="100"/>
        <v>12.513127000000001</v>
      </c>
      <c r="N821" s="9">
        <v>12.150891</v>
      </c>
      <c r="O821" s="9">
        <v>12.013127000000001</v>
      </c>
      <c r="P821" s="9">
        <f t="shared" si="101"/>
        <v>0.98866223061337655</v>
      </c>
      <c r="Q821" s="4">
        <f>_xlfn.RANK.EQ(P821,$P$2:$P$1001,1)+COUNTIF($P$2:P821,P821)-1</f>
        <v>466</v>
      </c>
      <c r="R821" s="4" t="str">
        <f>IF(Q821&lt;=Summary!$B$20,"Front","Back")</f>
        <v>Front</v>
      </c>
      <c r="S821" s="9">
        <f t="shared" si="102"/>
        <v>12.150891</v>
      </c>
      <c r="T821" s="9">
        <f t="shared" si="103"/>
        <v>0</v>
      </c>
    </row>
    <row r="822" spans="1:20" x14ac:dyDescent="0.2">
      <c r="A822" s="4">
        <v>821</v>
      </c>
      <c r="B822" s="4" t="s">
        <v>25</v>
      </c>
      <c r="C822" s="9">
        <v>10.244695999999999</v>
      </c>
      <c r="D822" s="9">
        <v>10.109003</v>
      </c>
      <c r="E822" s="9">
        <f t="shared" si="96"/>
        <v>0.98675480463256304</v>
      </c>
      <c r="F822" s="4">
        <f>_xlfn.RANK.EQ(E822,$E$2:$E$1001,1)+COUNTIF($E$2:E822,E822)-1</f>
        <v>481</v>
      </c>
      <c r="G822" s="4" t="str">
        <f>IF(F822&lt;=Summary!$B$2,"Front","Back")</f>
        <v>Front</v>
      </c>
      <c r="H822" s="4">
        <v>163</v>
      </c>
      <c r="I822" s="4" t="str">
        <f>IF(H822&lt;=Summary!$B$2,"Front","Back")</f>
        <v>Front</v>
      </c>
      <c r="J822" s="9">
        <f t="shared" si="97"/>
        <v>10.244695999999999</v>
      </c>
      <c r="K822" s="9">
        <f t="shared" si="98"/>
        <v>0</v>
      </c>
      <c r="L822" s="9">
        <f t="shared" si="99"/>
        <v>10.244695999999999</v>
      </c>
      <c r="M822" s="9">
        <f t="shared" si="100"/>
        <v>0</v>
      </c>
      <c r="N822" s="9">
        <v>10.744695999999999</v>
      </c>
      <c r="O822" s="9">
        <v>9.6090029999999995</v>
      </c>
      <c r="P822" s="9">
        <f t="shared" si="101"/>
        <v>0.89430198862769128</v>
      </c>
      <c r="Q822" s="4">
        <f>_xlfn.RANK.EQ(P822,$P$2:$P$1001,1)+COUNTIF($P$2:P822,P822)-1</f>
        <v>297</v>
      </c>
      <c r="R822" s="4" t="str">
        <f>IF(Q822&lt;=Summary!$B$20,"Front","Back")</f>
        <v>Front</v>
      </c>
      <c r="S822" s="9">
        <f t="shared" si="102"/>
        <v>10.744695999999999</v>
      </c>
      <c r="T822" s="9">
        <f t="shared" si="103"/>
        <v>0</v>
      </c>
    </row>
    <row r="823" spans="1:20" x14ac:dyDescent="0.2">
      <c r="A823" s="4">
        <v>822</v>
      </c>
      <c r="B823" s="4" t="s">
        <v>25</v>
      </c>
      <c r="C823" s="9">
        <v>11.996072</v>
      </c>
      <c r="D823" s="9">
        <v>10.383823</v>
      </c>
      <c r="E823" s="9">
        <f t="shared" si="96"/>
        <v>0.86560192369635658</v>
      </c>
      <c r="F823" s="4">
        <f>_xlfn.RANK.EQ(E823,$E$2:$E$1001,1)+COUNTIF($E$2:E823,E823)-1</f>
        <v>246</v>
      </c>
      <c r="G823" s="4" t="str">
        <f>IF(F823&lt;=Summary!$B$2,"Front","Back")</f>
        <v>Front</v>
      </c>
      <c r="H823" s="4">
        <v>663</v>
      </c>
      <c r="I823" s="4" t="str">
        <f>IF(H823&lt;=Summary!$B$2,"Front","Back")</f>
        <v>Back</v>
      </c>
      <c r="J823" s="9">
        <f t="shared" si="97"/>
        <v>11.996072</v>
      </c>
      <c r="K823" s="9">
        <f t="shared" si="98"/>
        <v>0</v>
      </c>
      <c r="L823" s="9">
        <f t="shared" si="99"/>
        <v>0</v>
      </c>
      <c r="M823" s="9">
        <f t="shared" si="100"/>
        <v>10.383823</v>
      </c>
      <c r="N823" s="9">
        <v>12.496072</v>
      </c>
      <c r="O823" s="9">
        <v>9.8838229999999996</v>
      </c>
      <c r="P823" s="9">
        <f t="shared" si="101"/>
        <v>0.79095438950735875</v>
      </c>
      <c r="Q823" s="4">
        <f>_xlfn.RANK.EQ(P823,$P$2:$P$1001,1)+COUNTIF($P$2:P823,P823)-1</f>
        <v>132</v>
      </c>
      <c r="R823" s="4" t="str">
        <f>IF(Q823&lt;=Summary!$B$20,"Front","Back")</f>
        <v>Front</v>
      </c>
      <c r="S823" s="9">
        <f t="shared" si="102"/>
        <v>12.496072</v>
      </c>
      <c r="T823" s="9">
        <f t="shared" si="103"/>
        <v>0</v>
      </c>
    </row>
    <row r="824" spans="1:20" x14ac:dyDescent="0.2">
      <c r="A824" s="4">
        <v>823</v>
      </c>
      <c r="B824" s="4" t="s">
        <v>25</v>
      </c>
      <c r="C824" s="9">
        <v>8.7900220000000004</v>
      </c>
      <c r="D824" s="9">
        <v>11.764761999999999</v>
      </c>
      <c r="E824" s="9">
        <f t="shared" si="96"/>
        <v>1.3384223611727022</v>
      </c>
      <c r="F824" s="4">
        <f>_xlfn.RANK.EQ(E824,$E$2:$E$1001,1)+COUNTIF($E$2:E824,E824)-1</f>
        <v>900</v>
      </c>
      <c r="G824" s="4" t="str">
        <f>IF(F824&lt;=Summary!$B$2,"Front","Back")</f>
        <v>Back</v>
      </c>
      <c r="H824" s="4">
        <v>521</v>
      </c>
      <c r="I824" s="4" t="str">
        <f>IF(H824&lt;=Summary!$B$2,"Front","Back")</f>
        <v>Back</v>
      </c>
      <c r="J824" s="9">
        <f t="shared" si="97"/>
        <v>0</v>
      </c>
      <c r="K824" s="9">
        <f t="shared" si="98"/>
        <v>11.764761999999999</v>
      </c>
      <c r="L824" s="9">
        <f t="shared" si="99"/>
        <v>0</v>
      </c>
      <c r="M824" s="9">
        <f t="shared" si="100"/>
        <v>11.764761999999999</v>
      </c>
      <c r="N824" s="9">
        <v>9.2900220000000004</v>
      </c>
      <c r="O824" s="9">
        <v>11.264761999999999</v>
      </c>
      <c r="P824" s="9">
        <f t="shared" si="101"/>
        <v>1.2125656968304273</v>
      </c>
      <c r="Q824" s="4">
        <f>_xlfn.RANK.EQ(P824,$P$2:$P$1001,1)+COUNTIF($P$2:P824,P824)-1</f>
        <v>805</v>
      </c>
      <c r="R824" s="4" t="str">
        <f>IF(Q824&lt;=Summary!$B$20,"Front","Back")</f>
        <v>Back</v>
      </c>
      <c r="S824" s="9">
        <f t="shared" si="102"/>
        <v>0</v>
      </c>
      <c r="T824" s="9">
        <f t="shared" si="103"/>
        <v>11.264761999999999</v>
      </c>
    </row>
    <row r="825" spans="1:20" x14ac:dyDescent="0.2">
      <c r="A825" s="4">
        <v>824</v>
      </c>
      <c r="B825" s="4" t="s">
        <v>25</v>
      </c>
      <c r="C825" s="9">
        <v>7.7897530000000001</v>
      </c>
      <c r="D825" s="9">
        <v>9.8979949999999999</v>
      </c>
      <c r="E825" s="9">
        <f t="shared" si="96"/>
        <v>1.2706429844437943</v>
      </c>
      <c r="F825" s="4">
        <f>_xlfn.RANK.EQ(E825,$E$2:$E$1001,1)+COUNTIF($E$2:E825,E825)-1</f>
        <v>854</v>
      </c>
      <c r="G825" s="4" t="str">
        <f>IF(F825&lt;=Summary!$B$2,"Front","Back")</f>
        <v>Back</v>
      </c>
      <c r="H825" s="4">
        <v>834</v>
      </c>
      <c r="I825" s="4" t="str">
        <f>IF(H825&lt;=Summary!$B$2,"Front","Back")</f>
        <v>Back</v>
      </c>
      <c r="J825" s="9">
        <f t="shared" si="97"/>
        <v>0</v>
      </c>
      <c r="K825" s="9">
        <f t="shared" si="98"/>
        <v>9.8979949999999999</v>
      </c>
      <c r="L825" s="9">
        <f t="shared" si="99"/>
        <v>0</v>
      </c>
      <c r="M825" s="9">
        <f t="shared" si="100"/>
        <v>9.8979949999999999</v>
      </c>
      <c r="N825" s="9">
        <v>8.2897529999999993</v>
      </c>
      <c r="O825" s="9">
        <v>9.3979949999999999</v>
      </c>
      <c r="P825" s="9">
        <f t="shared" si="101"/>
        <v>1.1336881810591946</v>
      </c>
      <c r="Q825" s="4">
        <f>_xlfn.RANK.EQ(P825,$P$2:$P$1001,1)+COUNTIF($P$2:P825,P825)-1</f>
        <v>697</v>
      </c>
      <c r="R825" s="4" t="str">
        <f>IF(Q825&lt;=Summary!$B$20,"Front","Back")</f>
        <v>Back</v>
      </c>
      <c r="S825" s="9">
        <f t="shared" si="102"/>
        <v>0</v>
      </c>
      <c r="T825" s="9">
        <f t="shared" si="103"/>
        <v>9.3979949999999999</v>
      </c>
    </row>
    <row r="826" spans="1:20" x14ac:dyDescent="0.2">
      <c r="A826" s="4">
        <v>825</v>
      </c>
      <c r="B826" s="4" t="s">
        <v>25</v>
      </c>
      <c r="C826" s="9">
        <v>9.1738479999999996</v>
      </c>
      <c r="D826" s="9">
        <v>11.245032999999999</v>
      </c>
      <c r="E826" s="9">
        <f t="shared" si="96"/>
        <v>1.2257705817667788</v>
      </c>
      <c r="F826" s="4">
        <f>_xlfn.RANK.EQ(E826,$E$2:$E$1001,1)+COUNTIF($E$2:E826,E826)-1</f>
        <v>818</v>
      </c>
      <c r="G826" s="4" t="str">
        <f>IF(F826&lt;=Summary!$B$2,"Front","Back")</f>
        <v>Back</v>
      </c>
      <c r="H826" s="4">
        <v>175</v>
      </c>
      <c r="I826" s="4" t="str">
        <f>IF(H826&lt;=Summary!$B$2,"Front","Back")</f>
        <v>Front</v>
      </c>
      <c r="J826" s="9">
        <f t="shared" si="97"/>
        <v>0</v>
      </c>
      <c r="K826" s="9">
        <f t="shared" si="98"/>
        <v>11.245032999999999</v>
      </c>
      <c r="L826" s="9">
        <f t="shared" si="99"/>
        <v>9.1738479999999996</v>
      </c>
      <c r="M826" s="9">
        <f t="shared" si="100"/>
        <v>0</v>
      </c>
      <c r="N826" s="9">
        <v>9.6738479999999996</v>
      </c>
      <c r="O826" s="9">
        <v>10.745032999999999</v>
      </c>
      <c r="P826" s="9">
        <f t="shared" si="101"/>
        <v>1.110729980458655</v>
      </c>
      <c r="Q826" s="4">
        <f>_xlfn.RANK.EQ(P826,$P$2:$P$1001,1)+COUNTIF($P$2:P826,P826)-1</f>
        <v>671</v>
      </c>
      <c r="R826" s="4" t="str">
        <f>IF(Q826&lt;=Summary!$B$20,"Front","Back")</f>
        <v>Back</v>
      </c>
      <c r="S826" s="9">
        <f t="shared" si="102"/>
        <v>0</v>
      </c>
      <c r="T826" s="9">
        <f t="shared" si="103"/>
        <v>10.745032999999999</v>
      </c>
    </row>
    <row r="827" spans="1:20" x14ac:dyDescent="0.2">
      <c r="A827" s="4">
        <v>826</v>
      </c>
      <c r="B827" s="4" t="s">
        <v>25</v>
      </c>
      <c r="C827" s="9">
        <v>8.2537859999999998</v>
      </c>
      <c r="D827" s="9">
        <v>11.307468</v>
      </c>
      <c r="E827" s="9">
        <f t="shared" si="96"/>
        <v>1.369973488529991</v>
      </c>
      <c r="F827" s="4">
        <f>_xlfn.RANK.EQ(E827,$E$2:$E$1001,1)+COUNTIF($E$2:E827,E827)-1</f>
        <v>914</v>
      </c>
      <c r="G827" s="4" t="str">
        <f>IF(F827&lt;=Summary!$B$2,"Front","Back")</f>
        <v>Back</v>
      </c>
      <c r="H827" s="4">
        <v>887</v>
      </c>
      <c r="I827" s="4" t="str">
        <f>IF(H827&lt;=Summary!$B$2,"Front","Back")</f>
        <v>Back</v>
      </c>
      <c r="J827" s="9">
        <f t="shared" si="97"/>
        <v>0</v>
      </c>
      <c r="K827" s="9">
        <f t="shared" si="98"/>
        <v>11.307468</v>
      </c>
      <c r="L827" s="9">
        <f t="shared" si="99"/>
        <v>0</v>
      </c>
      <c r="M827" s="9">
        <f t="shared" si="100"/>
        <v>11.307468</v>
      </c>
      <c r="N827" s="9">
        <v>8.7537859999999998</v>
      </c>
      <c r="O827" s="9">
        <v>10.807468</v>
      </c>
      <c r="P827" s="9">
        <f t="shared" si="101"/>
        <v>1.2346050040519612</v>
      </c>
      <c r="Q827" s="4">
        <f>_xlfn.RANK.EQ(P827,$P$2:$P$1001,1)+COUNTIF($P$2:P827,P827)-1</f>
        <v>836</v>
      </c>
      <c r="R827" s="4" t="str">
        <f>IF(Q827&lt;=Summary!$B$20,"Front","Back")</f>
        <v>Back</v>
      </c>
      <c r="S827" s="9">
        <f t="shared" si="102"/>
        <v>0</v>
      </c>
      <c r="T827" s="9">
        <f t="shared" si="103"/>
        <v>10.807468</v>
      </c>
    </row>
    <row r="828" spans="1:20" x14ac:dyDescent="0.2">
      <c r="A828" s="4">
        <v>827</v>
      </c>
      <c r="B828" s="4" t="s">
        <v>25</v>
      </c>
      <c r="C828" s="9">
        <v>10.706217000000001</v>
      </c>
      <c r="D828" s="9">
        <v>10.584688999999999</v>
      </c>
      <c r="E828" s="9">
        <f t="shared" si="96"/>
        <v>0.98864883833383899</v>
      </c>
      <c r="F828" s="4">
        <f>_xlfn.RANK.EQ(E828,$E$2:$E$1001,1)+COUNTIF($E$2:E828,E828)-1</f>
        <v>483</v>
      </c>
      <c r="G828" s="4" t="str">
        <f>IF(F828&lt;=Summary!$B$2,"Front","Back")</f>
        <v>Front</v>
      </c>
      <c r="H828" s="4">
        <v>749</v>
      </c>
      <c r="I828" s="4" t="str">
        <f>IF(H828&lt;=Summary!$B$2,"Front","Back")</f>
        <v>Back</v>
      </c>
      <c r="J828" s="9">
        <f t="shared" si="97"/>
        <v>10.706217000000001</v>
      </c>
      <c r="K828" s="9">
        <f t="shared" si="98"/>
        <v>0</v>
      </c>
      <c r="L828" s="9">
        <f t="shared" si="99"/>
        <v>0</v>
      </c>
      <c r="M828" s="9">
        <f t="shared" si="100"/>
        <v>10.584688999999999</v>
      </c>
      <c r="N828" s="9">
        <v>11.206217000000001</v>
      </c>
      <c r="O828" s="9">
        <v>10.084688999999999</v>
      </c>
      <c r="P828" s="9">
        <f t="shared" si="101"/>
        <v>0.89991912524985007</v>
      </c>
      <c r="Q828" s="4">
        <f>_xlfn.RANK.EQ(P828,$P$2:$P$1001,1)+COUNTIF($P$2:P828,P828)-1</f>
        <v>302</v>
      </c>
      <c r="R828" s="4" t="str">
        <f>IF(Q828&lt;=Summary!$B$20,"Front","Back")</f>
        <v>Front</v>
      </c>
      <c r="S828" s="9">
        <f t="shared" si="102"/>
        <v>11.206217000000001</v>
      </c>
      <c r="T828" s="9">
        <f t="shared" si="103"/>
        <v>0</v>
      </c>
    </row>
    <row r="829" spans="1:20" x14ac:dyDescent="0.2">
      <c r="A829" s="4">
        <v>828</v>
      </c>
      <c r="B829" s="4" t="s">
        <v>25</v>
      </c>
      <c r="C829" s="9">
        <v>7.9711990000000004</v>
      </c>
      <c r="D829" s="9">
        <v>10.854393999999999</v>
      </c>
      <c r="E829" s="9">
        <f t="shared" si="96"/>
        <v>1.3617015457774921</v>
      </c>
      <c r="F829" s="4">
        <f>_xlfn.RANK.EQ(E829,$E$2:$E$1001,1)+COUNTIF($E$2:E829,E829)-1</f>
        <v>910</v>
      </c>
      <c r="G829" s="4" t="str">
        <f>IF(F829&lt;=Summary!$B$2,"Front","Back")</f>
        <v>Back</v>
      </c>
      <c r="H829" s="4">
        <v>183</v>
      </c>
      <c r="I829" s="4" t="str">
        <f>IF(H829&lt;=Summary!$B$2,"Front","Back")</f>
        <v>Front</v>
      </c>
      <c r="J829" s="9">
        <f t="shared" si="97"/>
        <v>0</v>
      </c>
      <c r="K829" s="9">
        <f t="shared" si="98"/>
        <v>10.854393999999999</v>
      </c>
      <c r="L829" s="9">
        <f t="shared" si="99"/>
        <v>7.9711990000000004</v>
      </c>
      <c r="M829" s="9">
        <f t="shared" si="100"/>
        <v>0</v>
      </c>
      <c r="N829" s="9">
        <v>8.4711990000000004</v>
      </c>
      <c r="O829" s="9">
        <v>10.354393999999999</v>
      </c>
      <c r="P829" s="9">
        <f t="shared" si="101"/>
        <v>1.2223056027842103</v>
      </c>
      <c r="Q829" s="4">
        <f>_xlfn.RANK.EQ(P829,$P$2:$P$1001,1)+COUNTIF($P$2:P829,P829)-1</f>
        <v>815</v>
      </c>
      <c r="R829" s="4" t="str">
        <f>IF(Q829&lt;=Summary!$B$20,"Front","Back")</f>
        <v>Back</v>
      </c>
      <c r="S829" s="9">
        <f t="shared" si="102"/>
        <v>0</v>
      </c>
      <c r="T829" s="9">
        <f t="shared" si="103"/>
        <v>10.354393999999999</v>
      </c>
    </row>
    <row r="830" spans="1:20" x14ac:dyDescent="0.2">
      <c r="A830" s="4">
        <v>829</v>
      </c>
      <c r="B830" s="4" t="s">
        <v>25</v>
      </c>
      <c r="C830" s="9">
        <v>14.374658999999999</v>
      </c>
      <c r="D830" s="9">
        <v>11.339814000000001</v>
      </c>
      <c r="E830" s="9">
        <f t="shared" si="96"/>
        <v>0.78887533958196854</v>
      </c>
      <c r="F830" s="4">
        <f>_xlfn.RANK.EQ(E830,$E$2:$E$1001,1)+COUNTIF($E$2:E830,E830)-1</f>
        <v>139</v>
      </c>
      <c r="G830" s="4" t="str">
        <f>IF(F830&lt;=Summary!$B$2,"Front","Back")</f>
        <v>Front</v>
      </c>
      <c r="H830" s="4">
        <v>576</v>
      </c>
      <c r="I830" s="4" t="str">
        <f>IF(H830&lt;=Summary!$B$2,"Front","Back")</f>
        <v>Back</v>
      </c>
      <c r="J830" s="9">
        <f t="shared" si="97"/>
        <v>14.374658999999999</v>
      </c>
      <c r="K830" s="9">
        <f t="shared" si="98"/>
        <v>0</v>
      </c>
      <c r="L830" s="9">
        <f t="shared" si="99"/>
        <v>0</v>
      </c>
      <c r="M830" s="9">
        <f t="shared" si="100"/>
        <v>11.339814000000001</v>
      </c>
      <c r="N830" s="9">
        <v>14.874658999999999</v>
      </c>
      <c r="O830" s="9">
        <v>10.839814000000001</v>
      </c>
      <c r="P830" s="9">
        <f t="shared" si="101"/>
        <v>0.72874369758661361</v>
      </c>
      <c r="Q830" s="4">
        <f>_xlfn.RANK.EQ(P830,$P$2:$P$1001,1)+COUNTIF($P$2:P830,P830)-1</f>
        <v>76</v>
      </c>
      <c r="R830" s="4" t="str">
        <f>IF(Q830&lt;=Summary!$B$20,"Front","Back")</f>
        <v>Front</v>
      </c>
      <c r="S830" s="9">
        <f t="shared" si="102"/>
        <v>14.874658999999999</v>
      </c>
      <c r="T830" s="9">
        <f t="shared" si="103"/>
        <v>0</v>
      </c>
    </row>
    <row r="831" spans="1:20" x14ac:dyDescent="0.2">
      <c r="A831" s="4">
        <v>830</v>
      </c>
      <c r="B831" s="4" t="s">
        <v>25</v>
      </c>
      <c r="C831" s="9">
        <v>11.435877</v>
      </c>
      <c r="D831" s="9">
        <v>10.058636</v>
      </c>
      <c r="E831" s="9">
        <f t="shared" si="96"/>
        <v>0.87956839689688859</v>
      </c>
      <c r="F831" s="4">
        <f>_xlfn.RANK.EQ(E831,$E$2:$E$1001,1)+COUNTIF($E$2:E831,E831)-1</f>
        <v>270</v>
      </c>
      <c r="G831" s="4" t="str">
        <f>IF(F831&lt;=Summary!$B$2,"Front","Back")</f>
        <v>Front</v>
      </c>
      <c r="H831" s="4">
        <v>194</v>
      </c>
      <c r="I831" s="4" t="str">
        <f>IF(H831&lt;=Summary!$B$2,"Front","Back")</f>
        <v>Front</v>
      </c>
      <c r="J831" s="9">
        <f t="shared" si="97"/>
        <v>11.435877</v>
      </c>
      <c r="K831" s="9">
        <f t="shared" si="98"/>
        <v>0</v>
      </c>
      <c r="L831" s="9">
        <f t="shared" si="99"/>
        <v>11.435877</v>
      </c>
      <c r="M831" s="9">
        <f t="shared" si="100"/>
        <v>0</v>
      </c>
      <c r="N831" s="9">
        <v>11.935877</v>
      </c>
      <c r="O831" s="9">
        <v>9.5586359999999999</v>
      </c>
      <c r="P831" s="9">
        <f t="shared" si="101"/>
        <v>0.8008323142069913</v>
      </c>
      <c r="Q831" s="4">
        <f>_xlfn.RANK.EQ(P831,$P$2:$P$1001,1)+COUNTIF($P$2:P831,P831)-1</f>
        <v>143</v>
      </c>
      <c r="R831" s="4" t="str">
        <f>IF(Q831&lt;=Summary!$B$20,"Front","Back")</f>
        <v>Front</v>
      </c>
      <c r="S831" s="9">
        <f t="shared" si="102"/>
        <v>11.935877</v>
      </c>
      <c r="T831" s="9">
        <f t="shared" si="103"/>
        <v>0</v>
      </c>
    </row>
    <row r="832" spans="1:20" x14ac:dyDescent="0.2">
      <c r="A832" s="4">
        <v>831</v>
      </c>
      <c r="B832" s="4" t="s">
        <v>25</v>
      </c>
      <c r="C832" s="9">
        <v>8.3493790000000008</v>
      </c>
      <c r="D832" s="9">
        <v>10.474314</v>
      </c>
      <c r="E832" s="9">
        <f t="shared" si="96"/>
        <v>1.2545021611786935</v>
      </c>
      <c r="F832" s="4">
        <f>_xlfn.RANK.EQ(E832,$E$2:$E$1001,1)+COUNTIF($E$2:E832,E832)-1</f>
        <v>845</v>
      </c>
      <c r="G832" s="4" t="str">
        <f>IF(F832&lt;=Summary!$B$2,"Front","Back")</f>
        <v>Back</v>
      </c>
      <c r="H832" s="4">
        <v>192</v>
      </c>
      <c r="I832" s="4" t="str">
        <f>IF(H832&lt;=Summary!$B$2,"Front","Back")</f>
        <v>Front</v>
      </c>
      <c r="J832" s="9">
        <f t="shared" si="97"/>
        <v>0</v>
      </c>
      <c r="K832" s="9">
        <f t="shared" si="98"/>
        <v>10.474314</v>
      </c>
      <c r="L832" s="9">
        <f t="shared" si="99"/>
        <v>8.3493790000000008</v>
      </c>
      <c r="M832" s="9">
        <f t="shared" si="100"/>
        <v>0</v>
      </c>
      <c r="N832" s="9">
        <v>8.8493790000000008</v>
      </c>
      <c r="O832" s="9">
        <v>9.9743139999999997</v>
      </c>
      <c r="P832" s="9">
        <f t="shared" si="101"/>
        <v>1.1271202193961858</v>
      </c>
      <c r="Q832" s="4">
        <f>_xlfn.RANK.EQ(P832,$P$2:$P$1001,1)+COUNTIF($P$2:P832,P832)-1</f>
        <v>689</v>
      </c>
      <c r="R832" s="4" t="str">
        <f>IF(Q832&lt;=Summary!$B$20,"Front","Back")</f>
        <v>Back</v>
      </c>
      <c r="S832" s="9">
        <f t="shared" si="102"/>
        <v>0</v>
      </c>
      <c r="T832" s="9">
        <f t="shared" si="103"/>
        <v>9.9743139999999997</v>
      </c>
    </row>
    <row r="833" spans="1:20" x14ac:dyDescent="0.2">
      <c r="A833" s="4">
        <v>832</v>
      </c>
      <c r="B833" s="4" t="s">
        <v>25</v>
      </c>
      <c r="C833" s="9">
        <v>9.8874910000000007</v>
      </c>
      <c r="D833" s="9">
        <v>10.574273</v>
      </c>
      <c r="E833" s="9">
        <f t="shared" si="96"/>
        <v>1.0694596839582458</v>
      </c>
      <c r="F833" s="4">
        <f>_xlfn.RANK.EQ(E833,$E$2:$E$1001,1)+COUNTIF($E$2:E833,E833)-1</f>
        <v>607</v>
      </c>
      <c r="G833" s="4" t="str">
        <f>IF(F833&lt;=Summary!$B$2,"Front","Back")</f>
        <v>Back</v>
      </c>
      <c r="H833" s="4">
        <v>602</v>
      </c>
      <c r="I833" s="4" t="str">
        <f>IF(H833&lt;=Summary!$B$2,"Front","Back")</f>
        <v>Back</v>
      </c>
      <c r="J833" s="9">
        <f t="shared" si="97"/>
        <v>0</v>
      </c>
      <c r="K833" s="9">
        <f t="shared" si="98"/>
        <v>10.574273</v>
      </c>
      <c r="L833" s="9">
        <f t="shared" si="99"/>
        <v>0</v>
      </c>
      <c r="M833" s="9">
        <f t="shared" si="100"/>
        <v>10.574273</v>
      </c>
      <c r="N833" s="9">
        <v>10.387491000000001</v>
      </c>
      <c r="O833" s="9">
        <v>10.074273</v>
      </c>
      <c r="P833" s="9">
        <f t="shared" si="101"/>
        <v>0.9698466164736026</v>
      </c>
      <c r="Q833" s="4">
        <f>_xlfn.RANK.EQ(P833,$P$2:$P$1001,1)+COUNTIF($P$2:P833,P833)-1</f>
        <v>432</v>
      </c>
      <c r="R833" s="4" t="str">
        <f>IF(Q833&lt;=Summary!$B$20,"Front","Back")</f>
        <v>Front</v>
      </c>
      <c r="S833" s="9">
        <f t="shared" si="102"/>
        <v>10.387491000000001</v>
      </c>
      <c r="T833" s="9">
        <f t="shared" si="103"/>
        <v>0</v>
      </c>
    </row>
    <row r="834" spans="1:20" x14ac:dyDescent="0.2">
      <c r="A834" s="4">
        <v>833</v>
      </c>
      <c r="B834" s="4" t="s">
        <v>25</v>
      </c>
      <c r="C834" s="9">
        <v>9.5042539999999995</v>
      </c>
      <c r="D834" s="9">
        <v>9.3168070000000007</v>
      </c>
      <c r="E834" s="9">
        <f t="shared" si="96"/>
        <v>0.9802775683393985</v>
      </c>
      <c r="F834" s="4">
        <f>_xlfn.RANK.EQ(E834,$E$2:$E$1001,1)+COUNTIF($E$2:E834,E834)-1</f>
        <v>466</v>
      </c>
      <c r="G834" s="4" t="str">
        <f>IF(F834&lt;=Summary!$B$2,"Front","Back")</f>
        <v>Front</v>
      </c>
      <c r="H834" s="4">
        <v>237</v>
      </c>
      <c r="I834" s="4" t="str">
        <f>IF(H834&lt;=Summary!$B$2,"Front","Back")</f>
        <v>Front</v>
      </c>
      <c r="J834" s="9">
        <f t="shared" si="97"/>
        <v>9.5042539999999995</v>
      </c>
      <c r="K834" s="9">
        <f t="shared" si="98"/>
        <v>0</v>
      </c>
      <c r="L834" s="9">
        <f t="shared" si="99"/>
        <v>9.5042539999999995</v>
      </c>
      <c r="M834" s="9">
        <f t="shared" si="100"/>
        <v>0</v>
      </c>
      <c r="N834" s="9">
        <v>10.004254</v>
      </c>
      <c r="O834" s="9">
        <v>8.8168070000000007</v>
      </c>
      <c r="P834" s="9">
        <f t="shared" si="101"/>
        <v>0.88130579251586383</v>
      </c>
      <c r="Q834" s="4">
        <f>_xlfn.RANK.EQ(P834,$P$2:$P$1001,1)+COUNTIF($P$2:P834,P834)-1</f>
        <v>275</v>
      </c>
      <c r="R834" s="4" t="str">
        <f>IF(Q834&lt;=Summary!$B$20,"Front","Back")</f>
        <v>Front</v>
      </c>
      <c r="S834" s="9">
        <f t="shared" si="102"/>
        <v>10.004254</v>
      </c>
      <c r="T834" s="9">
        <f t="shared" si="103"/>
        <v>0</v>
      </c>
    </row>
    <row r="835" spans="1:20" x14ac:dyDescent="0.2">
      <c r="A835" s="4">
        <v>834</v>
      </c>
      <c r="B835" s="4" t="s">
        <v>25</v>
      </c>
      <c r="C835" s="9">
        <v>5.3846410000000002</v>
      </c>
      <c r="D835" s="9">
        <v>10.932629</v>
      </c>
      <c r="E835" s="9">
        <f t="shared" ref="E835:E898" si="104">D835/C835</f>
        <v>2.0303357271171838</v>
      </c>
      <c r="F835" s="4">
        <f>_xlfn.RANK.EQ(E835,$E$2:$E$1001,1)+COUNTIF($E$2:E835,E835)-1</f>
        <v>996</v>
      </c>
      <c r="G835" s="4" t="str">
        <f>IF(F835&lt;=Summary!$B$2,"Front","Back")</f>
        <v>Back</v>
      </c>
      <c r="H835" s="4">
        <v>979</v>
      </c>
      <c r="I835" s="4" t="str">
        <f>IF(H835&lt;=Summary!$B$2,"Front","Back")</f>
        <v>Back</v>
      </c>
      <c r="J835" s="9">
        <f t="shared" ref="J835:J898" si="105">IF(G835="Front",C835,0)</f>
        <v>0</v>
      </c>
      <c r="K835" s="9">
        <f t="shared" ref="K835:K898" si="106">IF(G835="Back",D835,0)</f>
        <v>10.932629</v>
      </c>
      <c r="L835" s="9">
        <f t="shared" ref="L835:L898" si="107">IF(I835="Front",C835,0)</f>
        <v>0</v>
      </c>
      <c r="M835" s="9">
        <f t="shared" ref="M835:M898" si="108">IF(I835="Back",D835,0)</f>
        <v>10.932629</v>
      </c>
      <c r="N835" s="9">
        <v>5.8846410000000002</v>
      </c>
      <c r="O835" s="9">
        <v>10.432629</v>
      </c>
      <c r="P835" s="9">
        <f t="shared" ref="P835:P898" si="109">O835/N835</f>
        <v>1.7728573416798068</v>
      </c>
      <c r="Q835" s="4">
        <f>_xlfn.RANK.EQ(P835,$P$2:$P$1001,1)+COUNTIF($P$2:P835,P835)-1</f>
        <v>995</v>
      </c>
      <c r="R835" s="4" t="str">
        <f>IF(Q835&lt;=Summary!$B$20,"Front","Back")</f>
        <v>Back</v>
      </c>
      <c r="S835" s="9">
        <f t="shared" ref="S835:S898" si="110">IF(R835="Front",N835,0)</f>
        <v>0</v>
      </c>
      <c r="T835" s="9">
        <f t="shared" ref="T835:T898" si="111">IF(R835="Back",O835,0)</f>
        <v>10.432629</v>
      </c>
    </row>
    <row r="836" spans="1:20" x14ac:dyDescent="0.2">
      <c r="A836" s="4">
        <v>835</v>
      </c>
      <c r="B836" s="4" t="s">
        <v>25</v>
      </c>
      <c r="C836" s="9">
        <v>8.7268139999999992</v>
      </c>
      <c r="D836" s="9">
        <v>11.647956000000001</v>
      </c>
      <c r="E836" s="9">
        <f t="shared" si="104"/>
        <v>1.3347317818392832</v>
      </c>
      <c r="F836" s="4">
        <f>_xlfn.RANK.EQ(E836,$E$2:$E$1001,1)+COUNTIF($E$2:E836,E836)-1</f>
        <v>898</v>
      </c>
      <c r="G836" s="4" t="str">
        <f>IF(F836&lt;=Summary!$B$2,"Front","Back")</f>
        <v>Back</v>
      </c>
      <c r="H836" s="4">
        <v>830</v>
      </c>
      <c r="I836" s="4" t="str">
        <f>IF(H836&lt;=Summary!$B$2,"Front","Back")</f>
        <v>Back</v>
      </c>
      <c r="J836" s="9">
        <f t="shared" si="105"/>
        <v>0</v>
      </c>
      <c r="K836" s="9">
        <f t="shared" si="106"/>
        <v>11.647956000000001</v>
      </c>
      <c r="L836" s="9">
        <f t="shared" si="107"/>
        <v>0</v>
      </c>
      <c r="M836" s="9">
        <f t="shared" si="108"/>
        <v>11.647956000000001</v>
      </c>
      <c r="N836" s="9">
        <v>9.2268139999999992</v>
      </c>
      <c r="O836" s="9">
        <v>11.147956000000001</v>
      </c>
      <c r="P836" s="9">
        <f t="shared" si="109"/>
        <v>1.2082129324380011</v>
      </c>
      <c r="Q836" s="4">
        <f>_xlfn.RANK.EQ(P836,$P$2:$P$1001,1)+COUNTIF($P$2:P836,P836)-1</f>
        <v>798</v>
      </c>
      <c r="R836" s="4" t="str">
        <f>IF(Q836&lt;=Summary!$B$20,"Front","Back")</f>
        <v>Back</v>
      </c>
      <c r="S836" s="9">
        <f t="shared" si="110"/>
        <v>0</v>
      </c>
      <c r="T836" s="9">
        <f t="shared" si="111"/>
        <v>11.147956000000001</v>
      </c>
    </row>
    <row r="837" spans="1:20" x14ac:dyDescent="0.2">
      <c r="A837" s="4">
        <v>836</v>
      </c>
      <c r="B837" s="4" t="s">
        <v>25</v>
      </c>
      <c r="C837" s="9">
        <v>7.7417449999999999</v>
      </c>
      <c r="D837" s="9">
        <v>10.420400000000001</v>
      </c>
      <c r="E837" s="9">
        <f t="shared" si="104"/>
        <v>1.346001450577357</v>
      </c>
      <c r="F837" s="4">
        <f>_xlfn.RANK.EQ(E837,$E$2:$E$1001,1)+COUNTIF($E$2:E837,E837)-1</f>
        <v>902</v>
      </c>
      <c r="G837" s="4" t="str">
        <f>IF(F837&lt;=Summary!$B$2,"Front","Back")</f>
        <v>Back</v>
      </c>
      <c r="H837" s="4">
        <v>867</v>
      </c>
      <c r="I837" s="4" t="str">
        <f>IF(H837&lt;=Summary!$B$2,"Front","Back")</f>
        <v>Back</v>
      </c>
      <c r="J837" s="9">
        <f t="shared" si="105"/>
        <v>0</v>
      </c>
      <c r="K837" s="9">
        <f t="shared" si="106"/>
        <v>10.420400000000001</v>
      </c>
      <c r="L837" s="9">
        <f t="shared" si="107"/>
        <v>0</v>
      </c>
      <c r="M837" s="9">
        <f t="shared" si="108"/>
        <v>10.420400000000001</v>
      </c>
      <c r="N837" s="9">
        <v>8.2417449999999999</v>
      </c>
      <c r="O837" s="9">
        <v>9.9204000000000008</v>
      </c>
      <c r="P837" s="9">
        <f t="shared" si="109"/>
        <v>1.2036771339079286</v>
      </c>
      <c r="Q837" s="4">
        <f>_xlfn.RANK.EQ(P837,$P$2:$P$1001,1)+COUNTIF($P$2:P837,P837)-1</f>
        <v>788</v>
      </c>
      <c r="R837" s="4" t="str">
        <f>IF(Q837&lt;=Summary!$B$20,"Front","Back")</f>
        <v>Back</v>
      </c>
      <c r="S837" s="9">
        <f t="shared" si="110"/>
        <v>0</v>
      </c>
      <c r="T837" s="9">
        <f t="shared" si="111"/>
        <v>9.9204000000000008</v>
      </c>
    </row>
    <row r="838" spans="1:20" x14ac:dyDescent="0.2">
      <c r="A838" s="4">
        <v>837</v>
      </c>
      <c r="B838" s="4" t="s">
        <v>25</v>
      </c>
      <c r="C838" s="9">
        <v>10.713801999999999</v>
      </c>
      <c r="D838" s="9">
        <v>11.299477</v>
      </c>
      <c r="E838" s="9">
        <f t="shared" si="104"/>
        <v>1.0546654679636605</v>
      </c>
      <c r="F838" s="4">
        <f>_xlfn.RANK.EQ(E838,$E$2:$E$1001,1)+COUNTIF($E$2:E838,E838)-1</f>
        <v>586</v>
      </c>
      <c r="G838" s="4" t="str">
        <f>IF(F838&lt;=Summary!$B$2,"Front","Back")</f>
        <v>Back</v>
      </c>
      <c r="H838" s="4">
        <v>263</v>
      </c>
      <c r="I838" s="4" t="str">
        <f>IF(H838&lt;=Summary!$B$2,"Front","Back")</f>
        <v>Front</v>
      </c>
      <c r="J838" s="9">
        <f t="shared" si="105"/>
        <v>0</v>
      </c>
      <c r="K838" s="9">
        <f t="shared" si="106"/>
        <v>11.299477</v>
      </c>
      <c r="L838" s="9">
        <f t="shared" si="107"/>
        <v>10.713801999999999</v>
      </c>
      <c r="M838" s="9">
        <f t="shared" si="108"/>
        <v>0</v>
      </c>
      <c r="N838" s="9">
        <v>11.213801999999999</v>
      </c>
      <c r="O838" s="9">
        <v>10.799477</v>
      </c>
      <c r="P838" s="9">
        <f t="shared" si="109"/>
        <v>0.9630522279597945</v>
      </c>
      <c r="Q838" s="4">
        <f>_xlfn.RANK.EQ(P838,$P$2:$P$1001,1)+COUNTIF($P$2:P838,P838)-1</f>
        <v>427</v>
      </c>
      <c r="R838" s="4" t="str">
        <f>IF(Q838&lt;=Summary!$B$20,"Front","Back")</f>
        <v>Front</v>
      </c>
      <c r="S838" s="9">
        <f t="shared" si="110"/>
        <v>11.213801999999999</v>
      </c>
      <c r="T838" s="9">
        <f t="shared" si="111"/>
        <v>0</v>
      </c>
    </row>
    <row r="839" spans="1:20" x14ac:dyDescent="0.2">
      <c r="A839" s="4">
        <v>838</v>
      </c>
      <c r="B839" s="4" t="s">
        <v>25</v>
      </c>
      <c r="C839" s="9">
        <v>12.855542</v>
      </c>
      <c r="D839" s="9">
        <v>9.4463489999999997</v>
      </c>
      <c r="E839" s="9">
        <f t="shared" si="104"/>
        <v>0.73480752503472824</v>
      </c>
      <c r="F839" s="4">
        <f>_xlfn.RANK.EQ(E839,$E$2:$E$1001,1)+COUNTIF($E$2:E839,E839)-1</f>
        <v>84</v>
      </c>
      <c r="G839" s="4" t="str">
        <f>IF(F839&lt;=Summary!$B$2,"Front","Back")</f>
        <v>Front</v>
      </c>
      <c r="H839" s="4">
        <v>927</v>
      </c>
      <c r="I839" s="4" t="str">
        <f>IF(H839&lt;=Summary!$B$2,"Front","Back")</f>
        <v>Back</v>
      </c>
      <c r="J839" s="9">
        <f t="shared" si="105"/>
        <v>12.855542</v>
      </c>
      <c r="K839" s="9">
        <f t="shared" si="106"/>
        <v>0</v>
      </c>
      <c r="L839" s="9">
        <f t="shared" si="107"/>
        <v>0</v>
      </c>
      <c r="M839" s="9">
        <f t="shared" si="108"/>
        <v>9.4463489999999997</v>
      </c>
      <c r="N839" s="9">
        <v>13.355542</v>
      </c>
      <c r="O839" s="9">
        <v>8.9463489999999997</v>
      </c>
      <c r="P839" s="9">
        <f t="shared" si="109"/>
        <v>0.66986042198811546</v>
      </c>
      <c r="Q839" s="4">
        <f>_xlfn.RANK.EQ(P839,$P$2:$P$1001,1)+COUNTIF($P$2:P839,P839)-1</f>
        <v>40</v>
      </c>
      <c r="R839" s="4" t="str">
        <f>IF(Q839&lt;=Summary!$B$20,"Front","Back")</f>
        <v>Front</v>
      </c>
      <c r="S839" s="9">
        <f t="shared" si="110"/>
        <v>13.355542</v>
      </c>
      <c r="T839" s="9">
        <f t="shared" si="111"/>
        <v>0</v>
      </c>
    </row>
    <row r="840" spans="1:20" x14ac:dyDescent="0.2">
      <c r="A840" s="4">
        <v>839</v>
      </c>
      <c r="B840" s="4" t="s">
        <v>25</v>
      </c>
      <c r="C840" s="9">
        <v>7.5022640000000003</v>
      </c>
      <c r="D840" s="9">
        <v>10.330765</v>
      </c>
      <c r="E840" s="9">
        <f t="shared" si="104"/>
        <v>1.3770196569995403</v>
      </c>
      <c r="F840" s="4">
        <f>_xlfn.RANK.EQ(E840,$E$2:$E$1001,1)+COUNTIF($E$2:E840,E840)-1</f>
        <v>919</v>
      </c>
      <c r="G840" s="4" t="str">
        <f>IF(F840&lt;=Summary!$B$2,"Front","Back")</f>
        <v>Back</v>
      </c>
      <c r="H840" s="4">
        <v>703</v>
      </c>
      <c r="I840" s="4" t="str">
        <f>IF(H840&lt;=Summary!$B$2,"Front","Back")</f>
        <v>Back</v>
      </c>
      <c r="J840" s="9">
        <f t="shared" si="105"/>
        <v>0</v>
      </c>
      <c r="K840" s="9">
        <f t="shared" si="106"/>
        <v>10.330765</v>
      </c>
      <c r="L840" s="9">
        <f t="shared" si="107"/>
        <v>0</v>
      </c>
      <c r="M840" s="9">
        <f t="shared" si="108"/>
        <v>10.330765</v>
      </c>
      <c r="N840" s="9">
        <v>8.0022640000000003</v>
      </c>
      <c r="O840" s="9">
        <v>9.8307649999999995</v>
      </c>
      <c r="P840" s="9">
        <f t="shared" si="109"/>
        <v>1.2284979600772981</v>
      </c>
      <c r="Q840" s="4">
        <f>_xlfn.RANK.EQ(P840,$P$2:$P$1001,1)+COUNTIF($P$2:P840,P840)-1</f>
        <v>823</v>
      </c>
      <c r="R840" s="4" t="str">
        <f>IF(Q840&lt;=Summary!$B$20,"Front","Back")</f>
        <v>Back</v>
      </c>
      <c r="S840" s="9">
        <f t="shared" si="110"/>
        <v>0</v>
      </c>
      <c r="T840" s="9">
        <f t="shared" si="111"/>
        <v>9.8307649999999995</v>
      </c>
    </row>
    <row r="841" spans="1:20" x14ac:dyDescent="0.2">
      <c r="A841" s="4">
        <v>840</v>
      </c>
      <c r="B841" s="4" t="s">
        <v>25</v>
      </c>
      <c r="C841" s="9">
        <v>8.5971550000000008</v>
      </c>
      <c r="D841" s="9">
        <v>9.6808979999999991</v>
      </c>
      <c r="E841" s="9">
        <f t="shared" si="104"/>
        <v>1.1260583297614151</v>
      </c>
      <c r="F841" s="4">
        <f>_xlfn.RANK.EQ(E841,$E$2:$E$1001,1)+COUNTIF($E$2:E841,E841)-1</f>
        <v>680</v>
      </c>
      <c r="G841" s="4" t="str">
        <f>IF(F841&lt;=Summary!$B$2,"Front","Back")</f>
        <v>Back</v>
      </c>
      <c r="H841" s="4">
        <v>556</v>
      </c>
      <c r="I841" s="4" t="str">
        <f>IF(H841&lt;=Summary!$B$2,"Front","Back")</f>
        <v>Back</v>
      </c>
      <c r="J841" s="9">
        <f t="shared" si="105"/>
        <v>0</v>
      </c>
      <c r="K841" s="9">
        <f t="shared" si="106"/>
        <v>9.6808979999999991</v>
      </c>
      <c r="L841" s="9">
        <f t="shared" si="107"/>
        <v>0</v>
      </c>
      <c r="M841" s="9">
        <f t="shared" si="108"/>
        <v>9.6808979999999991</v>
      </c>
      <c r="N841" s="9">
        <v>9.0971550000000008</v>
      </c>
      <c r="O841" s="9">
        <v>9.1808979999999991</v>
      </c>
      <c r="P841" s="9">
        <f t="shared" si="109"/>
        <v>1.0092054054262019</v>
      </c>
      <c r="Q841" s="4">
        <f>_xlfn.RANK.EQ(P841,$P$2:$P$1001,1)+COUNTIF($P$2:P841,P841)-1</f>
        <v>509</v>
      </c>
      <c r="R841" s="4" t="str">
        <f>IF(Q841&lt;=Summary!$B$20,"Front","Back")</f>
        <v>Back</v>
      </c>
      <c r="S841" s="9">
        <f t="shared" si="110"/>
        <v>0</v>
      </c>
      <c r="T841" s="9">
        <f t="shared" si="111"/>
        <v>9.1808979999999991</v>
      </c>
    </row>
    <row r="842" spans="1:20" x14ac:dyDescent="0.2">
      <c r="A842" s="4">
        <v>841</v>
      </c>
      <c r="B842" s="4" t="s">
        <v>25</v>
      </c>
      <c r="C842" s="9">
        <v>9.4342410000000001</v>
      </c>
      <c r="D842" s="9">
        <v>9.7120580000000007</v>
      </c>
      <c r="E842" s="9">
        <f t="shared" si="104"/>
        <v>1.0294477319373123</v>
      </c>
      <c r="F842" s="4">
        <f>_xlfn.RANK.EQ(E842,$E$2:$E$1001,1)+COUNTIF($E$2:E842,E842)-1</f>
        <v>547</v>
      </c>
      <c r="G842" s="4" t="str">
        <f>IF(F842&lt;=Summary!$B$2,"Front","Back")</f>
        <v>Back</v>
      </c>
      <c r="H842" s="4">
        <v>324</v>
      </c>
      <c r="I842" s="4" t="str">
        <f>IF(H842&lt;=Summary!$B$2,"Front","Back")</f>
        <v>Front</v>
      </c>
      <c r="J842" s="9">
        <f t="shared" si="105"/>
        <v>0</v>
      </c>
      <c r="K842" s="9">
        <f t="shared" si="106"/>
        <v>9.7120580000000007</v>
      </c>
      <c r="L842" s="9">
        <f t="shared" si="107"/>
        <v>9.4342410000000001</v>
      </c>
      <c r="M842" s="9">
        <f t="shared" si="108"/>
        <v>0</v>
      </c>
      <c r="N842" s="9">
        <v>9.9342410000000001</v>
      </c>
      <c r="O842" s="9">
        <v>9.2120580000000007</v>
      </c>
      <c r="P842" s="9">
        <f t="shared" si="109"/>
        <v>0.92730365611222842</v>
      </c>
      <c r="Q842" s="4">
        <f>_xlfn.RANK.EQ(P842,$P$2:$P$1001,1)+COUNTIF($P$2:P842,P842)-1</f>
        <v>354</v>
      </c>
      <c r="R842" s="4" t="str">
        <f>IF(Q842&lt;=Summary!$B$20,"Front","Back")</f>
        <v>Front</v>
      </c>
      <c r="S842" s="9">
        <f t="shared" si="110"/>
        <v>9.9342410000000001</v>
      </c>
      <c r="T842" s="9">
        <f t="shared" si="111"/>
        <v>0</v>
      </c>
    </row>
    <row r="843" spans="1:20" x14ac:dyDescent="0.2">
      <c r="A843" s="4">
        <v>842</v>
      </c>
      <c r="B843" s="4" t="s">
        <v>25</v>
      </c>
      <c r="C843" s="9">
        <v>12.212987999999999</v>
      </c>
      <c r="D843" s="9">
        <v>9.6071960000000001</v>
      </c>
      <c r="E843" s="9">
        <f t="shared" si="104"/>
        <v>0.78663763527811548</v>
      </c>
      <c r="F843" s="4">
        <f>_xlfn.RANK.EQ(E843,$E$2:$E$1001,1)+COUNTIF($E$2:E843,E843)-1</f>
        <v>134</v>
      </c>
      <c r="G843" s="4" t="str">
        <f>IF(F843&lt;=Summary!$B$2,"Front","Back")</f>
        <v>Front</v>
      </c>
      <c r="H843" s="4">
        <v>690</v>
      </c>
      <c r="I843" s="4" t="str">
        <f>IF(H843&lt;=Summary!$B$2,"Front","Back")</f>
        <v>Back</v>
      </c>
      <c r="J843" s="9">
        <f t="shared" si="105"/>
        <v>12.212987999999999</v>
      </c>
      <c r="K843" s="9">
        <f t="shared" si="106"/>
        <v>0</v>
      </c>
      <c r="L843" s="9">
        <f t="shared" si="107"/>
        <v>0</v>
      </c>
      <c r="M843" s="9">
        <f t="shared" si="108"/>
        <v>9.6071960000000001</v>
      </c>
      <c r="N843" s="9">
        <v>12.712987999999999</v>
      </c>
      <c r="O843" s="9">
        <v>9.1071960000000001</v>
      </c>
      <c r="P843" s="9">
        <f t="shared" si="109"/>
        <v>0.71636943258343366</v>
      </c>
      <c r="Q843" s="4">
        <f>_xlfn.RANK.EQ(P843,$P$2:$P$1001,1)+COUNTIF($P$2:P843,P843)-1</f>
        <v>68</v>
      </c>
      <c r="R843" s="4" t="str">
        <f>IF(Q843&lt;=Summary!$B$20,"Front","Back")</f>
        <v>Front</v>
      </c>
      <c r="S843" s="9">
        <f t="shared" si="110"/>
        <v>12.712987999999999</v>
      </c>
      <c r="T843" s="9">
        <f t="shared" si="111"/>
        <v>0</v>
      </c>
    </row>
    <row r="844" spans="1:20" x14ac:dyDescent="0.2">
      <c r="A844" s="4">
        <v>843</v>
      </c>
      <c r="B844" s="4" t="s">
        <v>25</v>
      </c>
      <c r="C844" s="9">
        <v>8.1785689999999995</v>
      </c>
      <c r="D844" s="9">
        <v>10.277286</v>
      </c>
      <c r="E844" s="9">
        <f t="shared" si="104"/>
        <v>1.2566117617886454</v>
      </c>
      <c r="F844" s="4">
        <f>_xlfn.RANK.EQ(E844,$E$2:$E$1001,1)+COUNTIF($E$2:E844,E844)-1</f>
        <v>849</v>
      </c>
      <c r="G844" s="4" t="str">
        <f>IF(F844&lt;=Summary!$B$2,"Front","Back")</f>
        <v>Back</v>
      </c>
      <c r="H844" s="4">
        <v>139</v>
      </c>
      <c r="I844" s="4" t="str">
        <f>IF(H844&lt;=Summary!$B$2,"Front","Back")</f>
        <v>Front</v>
      </c>
      <c r="J844" s="9">
        <f t="shared" si="105"/>
        <v>0</v>
      </c>
      <c r="K844" s="9">
        <f t="shared" si="106"/>
        <v>10.277286</v>
      </c>
      <c r="L844" s="9">
        <f t="shared" si="107"/>
        <v>8.1785689999999995</v>
      </c>
      <c r="M844" s="9">
        <f t="shared" si="108"/>
        <v>0</v>
      </c>
      <c r="N844" s="9">
        <v>8.6785689999999995</v>
      </c>
      <c r="O844" s="9">
        <v>9.7772860000000001</v>
      </c>
      <c r="P844" s="9">
        <f t="shared" si="109"/>
        <v>1.1266011712299575</v>
      </c>
      <c r="Q844" s="4">
        <f>_xlfn.RANK.EQ(P844,$P$2:$P$1001,1)+COUNTIF($P$2:P844,P844)-1</f>
        <v>688</v>
      </c>
      <c r="R844" s="4" t="str">
        <f>IF(Q844&lt;=Summary!$B$20,"Front","Back")</f>
        <v>Back</v>
      </c>
      <c r="S844" s="9">
        <f t="shared" si="110"/>
        <v>0</v>
      </c>
      <c r="T844" s="9">
        <f t="shared" si="111"/>
        <v>9.7772860000000001</v>
      </c>
    </row>
    <row r="845" spans="1:20" x14ac:dyDescent="0.2">
      <c r="A845" s="4">
        <v>844</v>
      </c>
      <c r="B845" s="4" t="s">
        <v>25</v>
      </c>
      <c r="C845" s="9">
        <v>9.0378699999999998</v>
      </c>
      <c r="D845" s="9">
        <v>11.403819</v>
      </c>
      <c r="E845" s="9">
        <f t="shared" si="104"/>
        <v>1.2617817029897531</v>
      </c>
      <c r="F845" s="4">
        <f>_xlfn.RANK.EQ(E845,$E$2:$E$1001,1)+COUNTIF($E$2:E845,E845)-1</f>
        <v>851</v>
      </c>
      <c r="G845" s="4" t="str">
        <f>IF(F845&lt;=Summary!$B$2,"Front","Back")</f>
        <v>Back</v>
      </c>
      <c r="H845" s="4">
        <v>202</v>
      </c>
      <c r="I845" s="4" t="str">
        <f>IF(H845&lt;=Summary!$B$2,"Front","Back")</f>
        <v>Front</v>
      </c>
      <c r="J845" s="9">
        <f t="shared" si="105"/>
        <v>0</v>
      </c>
      <c r="K845" s="9">
        <f t="shared" si="106"/>
        <v>11.403819</v>
      </c>
      <c r="L845" s="9">
        <f t="shared" si="107"/>
        <v>9.0378699999999998</v>
      </c>
      <c r="M845" s="9">
        <f t="shared" si="108"/>
        <v>0</v>
      </c>
      <c r="N845" s="9">
        <v>9.5378699999999998</v>
      </c>
      <c r="O845" s="9">
        <v>10.903819</v>
      </c>
      <c r="P845" s="9">
        <f t="shared" si="109"/>
        <v>1.1432132121742067</v>
      </c>
      <c r="Q845" s="4">
        <f>_xlfn.RANK.EQ(P845,$P$2:$P$1001,1)+COUNTIF($P$2:P845,P845)-1</f>
        <v>707</v>
      </c>
      <c r="R845" s="4" t="str">
        <f>IF(Q845&lt;=Summary!$B$20,"Front","Back")</f>
        <v>Back</v>
      </c>
      <c r="S845" s="9">
        <f t="shared" si="110"/>
        <v>0</v>
      </c>
      <c r="T845" s="9">
        <f t="shared" si="111"/>
        <v>10.903819</v>
      </c>
    </row>
    <row r="846" spans="1:20" x14ac:dyDescent="0.2">
      <c r="A846" s="4">
        <v>845</v>
      </c>
      <c r="B846" s="4" t="s">
        <v>25</v>
      </c>
      <c r="C846" s="9">
        <v>10.087263</v>
      </c>
      <c r="D846" s="9">
        <v>10.599337999999999</v>
      </c>
      <c r="E846" s="9">
        <f t="shared" si="104"/>
        <v>1.0507645136247563</v>
      </c>
      <c r="F846" s="4">
        <f>_xlfn.RANK.EQ(E846,$E$2:$E$1001,1)+COUNTIF($E$2:E846,E846)-1</f>
        <v>578</v>
      </c>
      <c r="G846" s="4" t="str">
        <f>IF(F846&lt;=Summary!$B$2,"Front","Back")</f>
        <v>Back</v>
      </c>
      <c r="H846" s="4">
        <v>634</v>
      </c>
      <c r="I846" s="4" t="str">
        <f>IF(H846&lt;=Summary!$B$2,"Front","Back")</f>
        <v>Back</v>
      </c>
      <c r="J846" s="9">
        <f t="shared" si="105"/>
        <v>0</v>
      </c>
      <c r="K846" s="9">
        <f t="shared" si="106"/>
        <v>10.599337999999999</v>
      </c>
      <c r="L846" s="9">
        <f t="shared" si="107"/>
        <v>0</v>
      </c>
      <c r="M846" s="9">
        <f t="shared" si="108"/>
        <v>10.599337999999999</v>
      </c>
      <c r="N846" s="9">
        <v>10.587263</v>
      </c>
      <c r="O846" s="9">
        <v>10.099337999999999</v>
      </c>
      <c r="P846" s="9">
        <f t="shared" si="109"/>
        <v>0.95391396246603111</v>
      </c>
      <c r="Q846" s="4">
        <f>_xlfn.RANK.EQ(P846,$P$2:$P$1001,1)+COUNTIF($P$2:P846,P846)-1</f>
        <v>403</v>
      </c>
      <c r="R846" s="4" t="str">
        <f>IF(Q846&lt;=Summary!$B$20,"Front","Back")</f>
        <v>Front</v>
      </c>
      <c r="S846" s="9">
        <f t="shared" si="110"/>
        <v>10.587263</v>
      </c>
      <c r="T846" s="9">
        <f t="shared" si="111"/>
        <v>0</v>
      </c>
    </row>
    <row r="847" spans="1:20" x14ac:dyDescent="0.2">
      <c r="A847" s="4">
        <v>846</v>
      </c>
      <c r="B847" s="4" t="s">
        <v>25</v>
      </c>
      <c r="C847" s="9">
        <v>7.5698879999999997</v>
      </c>
      <c r="D847" s="9">
        <v>9.642868</v>
      </c>
      <c r="E847" s="9">
        <f t="shared" si="104"/>
        <v>1.2738455311359957</v>
      </c>
      <c r="F847" s="4">
        <f>_xlfn.RANK.EQ(E847,$E$2:$E$1001,1)+COUNTIF($E$2:E847,E847)-1</f>
        <v>858</v>
      </c>
      <c r="G847" s="4" t="str">
        <f>IF(F847&lt;=Summary!$B$2,"Front","Back")</f>
        <v>Back</v>
      </c>
      <c r="H847" s="4">
        <v>78</v>
      </c>
      <c r="I847" s="4" t="str">
        <f>IF(H847&lt;=Summary!$B$2,"Front","Back")</f>
        <v>Front</v>
      </c>
      <c r="J847" s="9">
        <f t="shared" si="105"/>
        <v>0</v>
      </c>
      <c r="K847" s="9">
        <f t="shared" si="106"/>
        <v>9.642868</v>
      </c>
      <c r="L847" s="9">
        <f t="shared" si="107"/>
        <v>7.5698879999999997</v>
      </c>
      <c r="M847" s="9">
        <f t="shared" si="108"/>
        <v>0</v>
      </c>
      <c r="N847" s="9">
        <v>8.0698880000000006</v>
      </c>
      <c r="O847" s="9">
        <v>9.142868</v>
      </c>
      <c r="P847" s="9">
        <f t="shared" si="109"/>
        <v>1.1329609531135996</v>
      </c>
      <c r="Q847" s="4">
        <f>_xlfn.RANK.EQ(P847,$P$2:$P$1001,1)+COUNTIF($P$2:P847,P847)-1</f>
        <v>695</v>
      </c>
      <c r="R847" s="4" t="str">
        <f>IF(Q847&lt;=Summary!$B$20,"Front","Back")</f>
        <v>Back</v>
      </c>
      <c r="S847" s="9">
        <f t="shared" si="110"/>
        <v>0</v>
      </c>
      <c r="T847" s="9">
        <f t="shared" si="111"/>
        <v>9.142868</v>
      </c>
    </row>
    <row r="848" spans="1:20" x14ac:dyDescent="0.2">
      <c r="A848" s="4">
        <v>847</v>
      </c>
      <c r="B848" s="4" t="s">
        <v>25</v>
      </c>
      <c r="C848" s="9">
        <v>8.1358309999999996</v>
      </c>
      <c r="D848" s="9">
        <v>9.9299590000000002</v>
      </c>
      <c r="E848" s="9">
        <f t="shared" si="104"/>
        <v>1.2205217881246551</v>
      </c>
      <c r="F848" s="4">
        <f>_xlfn.RANK.EQ(E848,$E$2:$E$1001,1)+COUNTIF($E$2:E848,E848)-1</f>
        <v>811</v>
      </c>
      <c r="G848" s="4" t="str">
        <f>IF(F848&lt;=Summary!$B$2,"Front","Back")</f>
        <v>Back</v>
      </c>
      <c r="H848" s="4">
        <v>45</v>
      </c>
      <c r="I848" s="4" t="str">
        <f>IF(H848&lt;=Summary!$B$2,"Front","Back")</f>
        <v>Front</v>
      </c>
      <c r="J848" s="9">
        <f t="shared" si="105"/>
        <v>0</v>
      </c>
      <c r="K848" s="9">
        <f t="shared" si="106"/>
        <v>9.9299590000000002</v>
      </c>
      <c r="L848" s="9">
        <f t="shared" si="107"/>
        <v>8.1358309999999996</v>
      </c>
      <c r="M848" s="9">
        <f t="shared" si="108"/>
        <v>0</v>
      </c>
      <c r="N848" s="9">
        <v>8.6358309999999996</v>
      </c>
      <c r="O848" s="9">
        <v>9.4299590000000002</v>
      </c>
      <c r="P848" s="9">
        <f t="shared" si="109"/>
        <v>1.091957334505504</v>
      </c>
      <c r="Q848" s="4">
        <f>_xlfn.RANK.EQ(P848,$P$2:$P$1001,1)+COUNTIF($P$2:P848,P848)-1</f>
        <v>652</v>
      </c>
      <c r="R848" s="4" t="str">
        <f>IF(Q848&lt;=Summary!$B$20,"Front","Back")</f>
        <v>Back</v>
      </c>
      <c r="S848" s="9">
        <f t="shared" si="110"/>
        <v>0</v>
      </c>
      <c r="T848" s="9">
        <f t="shared" si="111"/>
        <v>9.4299590000000002</v>
      </c>
    </row>
    <row r="849" spans="1:20" x14ac:dyDescent="0.2">
      <c r="A849" s="4">
        <v>848</v>
      </c>
      <c r="B849" s="4" t="s">
        <v>25</v>
      </c>
      <c r="C849" s="9">
        <v>8.8563299999999998</v>
      </c>
      <c r="D849" s="9">
        <v>7.8921919999999997</v>
      </c>
      <c r="E849" s="9">
        <f t="shared" si="104"/>
        <v>0.891135718745801</v>
      </c>
      <c r="F849" s="4">
        <f>_xlfn.RANK.EQ(E849,$E$2:$E$1001,1)+COUNTIF($E$2:E849,E849)-1</f>
        <v>288</v>
      </c>
      <c r="G849" s="4" t="str">
        <f>IF(F849&lt;=Summary!$B$2,"Front","Back")</f>
        <v>Front</v>
      </c>
      <c r="H849" s="4">
        <v>103</v>
      </c>
      <c r="I849" s="4" t="str">
        <f>IF(H849&lt;=Summary!$B$2,"Front","Back")</f>
        <v>Front</v>
      </c>
      <c r="J849" s="9">
        <f t="shared" si="105"/>
        <v>8.8563299999999998</v>
      </c>
      <c r="K849" s="9">
        <f t="shared" si="106"/>
        <v>0</v>
      </c>
      <c r="L849" s="9">
        <f t="shared" si="107"/>
        <v>8.8563299999999998</v>
      </c>
      <c r="M849" s="9">
        <f t="shared" si="108"/>
        <v>0</v>
      </c>
      <c r="N849" s="9">
        <v>9.3563299999999998</v>
      </c>
      <c r="O849" s="9">
        <v>7.3921919999999997</v>
      </c>
      <c r="P849" s="9">
        <f t="shared" si="109"/>
        <v>0.79007388580779003</v>
      </c>
      <c r="Q849" s="4">
        <f>_xlfn.RANK.EQ(P849,$P$2:$P$1001,1)+COUNTIF($P$2:P849,P849)-1</f>
        <v>129</v>
      </c>
      <c r="R849" s="4" t="str">
        <f>IF(Q849&lt;=Summary!$B$20,"Front","Back")</f>
        <v>Front</v>
      </c>
      <c r="S849" s="9">
        <f t="shared" si="110"/>
        <v>9.3563299999999998</v>
      </c>
      <c r="T849" s="9">
        <f t="shared" si="111"/>
        <v>0</v>
      </c>
    </row>
    <row r="850" spans="1:20" x14ac:dyDescent="0.2">
      <c r="A850" s="4">
        <v>849</v>
      </c>
      <c r="B850" s="4" t="s">
        <v>25</v>
      </c>
      <c r="C850" s="9">
        <v>11.989727999999999</v>
      </c>
      <c r="D850" s="9">
        <v>12.501016</v>
      </c>
      <c r="E850" s="9">
        <f t="shared" si="104"/>
        <v>1.0426438364573409</v>
      </c>
      <c r="F850" s="4">
        <f>_xlfn.RANK.EQ(E850,$E$2:$E$1001,1)+COUNTIF($E$2:E850,E850)-1</f>
        <v>564</v>
      </c>
      <c r="G850" s="4" t="str">
        <f>IF(F850&lt;=Summary!$B$2,"Front","Back")</f>
        <v>Back</v>
      </c>
      <c r="H850" s="4">
        <v>636</v>
      </c>
      <c r="I850" s="4" t="str">
        <f>IF(H850&lt;=Summary!$B$2,"Front","Back")</f>
        <v>Back</v>
      </c>
      <c r="J850" s="9">
        <f t="shared" si="105"/>
        <v>0</v>
      </c>
      <c r="K850" s="9">
        <f t="shared" si="106"/>
        <v>12.501016</v>
      </c>
      <c r="L850" s="9">
        <f t="shared" si="107"/>
        <v>0</v>
      </c>
      <c r="M850" s="9">
        <f t="shared" si="108"/>
        <v>12.501016</v>
      </c>
      <c r="N850" s="9">
        <v>12.489727999999999</v>
      </c>
      <c r="O850" s="9">
        <v>12.001016</v>
      </c>
      <c r="P850" s="9">
        <f t="shared" si="109"/>
        <v>0.96087088525867015</v>
      </c>
      <c r="Q850" s="4">
        <f>_xlfn.RANK.EQ(P850,$P$2:$P$1001,1)+COUNTIF($P$2:P850,P850)-1</f>
        <v>423</v>
      </c>
      <c r="R850" s="4" t="str">
        <f>IF(Q850&lt;=Summary!$B$20,"Front","Back")</f>
        <v>Front</v>
      </c>
      <c r="S850" s="9">
        <f t="shared" si="110"/>
        <v>12.489727999999999</v>
      </c>
      <c r="T850" s="9">
        <f t="shared" si="111"/>
        <v>0</v>
      </c>
    </row>
    <row r="851" spans="1:20" x14ac:dyDescent="0.2">
      <c r="A851" s="4">
        <v>850</v>
      </c>
      <c r="B851" s="4" t="s">
        <v>25</v>
      </c>
      <c r="C851" s="9">
        <v>8.1989380000000001</v>
      </c>
      <c r="D851" s="9">
        <v>9.2539490000000004</v>
      </c>
      <c r="E851" s="9">
        <f t="shared" si="104"/>
        <v>1.1286765432303549</v>
      </c>
      <c r="F851" s="4">
        <f>_xlfn.RANK.EQ(E851,$E$2:$E$1001,1)+COUNTIF($E$2:E851,E851)-1</f>
        <v>684</v>
      </c>
      <c r="G851" s="4" t="str">
        <f>IF(F851&lt;=Summary!$B$2,"Front","Back")</f>
        <v>Back</v>
      </c>
      <c r="H851" s="4">
        <v>80</v>
      </c>
      <c r="I851" s="4" t="str">
        <f>IF(H851&lt;=Summary!$B$2,"Front","Back")</f>
        <v>Front</v>
      </c>
      <c r="J851" s="9">
        <f t="shared" si="105"/>
        <v>0</v>
      </c>
      <c r="K851" s="9">
        <f t="shared" si="106"/>
        <v>9.2539490000000004</v>
      </c>
      <c r="L851" s="9">
        <f t="shared" si="107"/>
        <v>8.1989380000000001</v>
      </c>
      <c r="M851" s="9">
        <f t="shared" si="108"/>
        <v>0</v>
      </c>
      <c r="N851" s="9">
        <v>8.6989380000000001</v>
      </c>
      <c r="O851" s="9">
        <v>8.7539490000000004</v>
      </c>
      <c r="P851" s="9">
        <f t="shared" si="109"/>
        <v>1.0063238753972037</v>
      </c>
      <c r="Q851" s="4">
        <f>_xlfn.RANK.EQ(P851,$P$2:$P$1001,1)+COUNTIF($P$2:P851,P851)-1</f>
        <v>507</v>
      </c>
      <c r="R851" s="4" t="str">
        <f>IF(Q851&lt;=Summary!$B$20,"Front","Back")</f>
        <v>Back</v>
      </c>
      <c r="S851" s="9">
        <f t="shared" si="110"/>
        <v>0</v>
      </c>
      <c r="T851" s="9">
        <f t="shared" si="111"/>
        <v>8.7539490000000004</v>
      </c>
    </row>
    <row r="852" spans="1:20" x14ac:dyDescent="0.2">
      <c r="A852" s="4">
        <v>851</v>
      </c>
      <c r="B852" s="4" t="s">
        <v>25</v>
      </c>
      <c r="C852" s="9">
        <v>8.1235669999999995</v>
      </c>
      <c r="D852" s="9">
        <v>9.657375</v>
      </c>
      <c r="E852" s="9">
        <f t="shared" si="104"/>
        <v>1.1888096694469314</v>
      </c>
      <c r="F852" s="4">
        <f>_xlfn.RANK.EQ(E852,$E$2:$E$1001,1)+COUNTIF($E$2:E852,E852)-1</f>
        <v>777</v>
      </c>
      <c r="G852" s="4" t="str">
        <f>IF(F852&lt;=Summary!$B$2,"Front","Back")</f>
        <v>Back</v>
      </c>
      <c r="H852" s="4">
        <v>440</v>
      </c>
      <c r="I852" s="4" t="str">
        <f>IF(H852&lt;=Summary!$B$2,"Front","Back")</f>
        <v>Front</v>
      </c>
      <c r="J852" s="9">
        <f t="shared" si="105"/>
        <v>0</v>
      </c>
      <c r="K852" s="9">
        <f t="shared" si="106"/>
        <v>9.657375</v>
      </c>
      <c r="L852" s="9">
        <f t="shared" si="107"/>
        <v>8.1235669999999995</v>
      </c>
      <c r="M852" s="9">
        <f t="shared" si="108"/>
        <v>0</v>
      </c>
      <c r="N852" s="9">
        <v>8.6235669999999995</v>
      </c>
      <c r="O852" s="9">
        <v>9.157375</v>
      </c>
      <c r="P852" s="9">
        <f t="shared" si="109"/>
        <v>1.0619010671570128</v>
      </c>
      <c r="Q852" s="4">
        <f>_xlfn.RANK.EQ(P852,$P$2:$P$1001,1)+COUNTIF($P$2:P852,P852)-1</f>
        <v>600</v>
      </c>
      <c r="R852" s="4" t="str">
        <f>IF(Q852&lt;=Summary!$B$20,"Front","Back")</f>
        <v>Back</v>
      </c>
      <c r="S852" s="9">
        <f t="shared" si="110"/>
        <v>0</v>
      </c>
      <c r="T852" s="9">
        <f t="shared" si="111"/>
        <v>9.157375</v>
      </c>
    </row>
    <row r="853" spans="1:20" x14ac:dyDescent="0.2">
      <c r="A853" s="4">
        <v>852</v>
      </c>
      <c r="B853" s="4" t="s">
        <v>25</v>
      </c>
      <c r="C853" s="9">
        <v>13.234617</v>
      </c>
      <c r="D853" s="9">
        <v>9.9092690000000001</v>
      </c>
      <c r="E853" s="9">
        <f t="shared" si="104"/>
        <v>0.74873862991275075</v>
      </c>
      <c r="F853" s="4">
        <f>_xlfn.RANK.EQ(E853,$E$2:$E$1001,1)+COUNTIF($E$2:E853,E853)-1</f>
        <v>94</v>
      </c>
      <c r="G853" s="4" t="str">
        <f>IF(F853&lt;=Summary!$B$2,"Front","Back")</f>
        <v>Front</v>
      </c>
      <c r="H853" s="4">
        <v>876</v>
      </c>
      <c r="I853" s="4" t="str">
        <f>IF(H853&lt;=Summary!$B$2,"Front","Back")</f>
        <v>Back</v>
      </c>
      <c r="J853" s="9">
        <f t="shared" si="105"/>
        <v>13.234617</v>
      </c>
      <c r="K853" s="9">
        <f t="shared" si="106"/>
        <v>0</v>
      </c>
      <c r="L853" s="9">
        <f t="shared" si="107"/>
        <v>0</v>
      </c>
      <c r="M853" s="9">
        <f t="shared" si="108"/>
        <v>9.9092690000000001</v>
      </c>
      <c r="N853" s="9">
        <v>13.734617</v>
      </c>
      <c r="O853" s="9">
        <v>9.4092690000000001</v>
      </c>
      <c r="P853" s="9">
        <f t="shared" si="109"/>
        <v>0.68507691186437891</v>
      </c>
      <c r="Q853" s="4">
        <f>_xlfn.RANK.EQ(P853,$P$2:$P$1001,1)+COUNTIF($P$2:P853,P853)-1</f>
        <v>49</v>
      </c>
      <c r="R853" s="4" t="str">
        <f>IF(Q853&lt;=Summary!$B$20,"Front","Back")</f>
        <v>Front</v>
      </c>
      <c r="S853" s="9">
        <f t="shared" si="110"/>
        <v>13.734617</v>
      </c>
      <c r="T853" s="9">
        <f t="shared" si="111"/>
        <v>0</v>
      </c>
    </row>
    <row r="854" spans="1:20" x14ac:dyDescent="0.2">
      <c r="A854" s="4">
        <v>853</v>
      </c>
      <c r="B854" s="4" t="s">
        <v>25</v>
      </c>
      <c r="C854" s="9">
        <v>10.565664999999999</v>
      </c>
      <c r="D854" s="9">
        <v>9.3134209999999999</v>
      </c>
      <c r="E854" s="9">
        <f t="shared" si="104"/>
        <v>0.8814798689907356</v>
      </c>
      <c r="F854" s="4">
        <f>_xlfn.RANK.EQ(E854,$E$2:$E$1001,1)+COUNTIF($E$2:E854,E854)-1</f>
        <v>273</v>
      </c>
      <c r="G854" s="4" t="str">
        <f>IF(F854&lt;=Summary!$B$2,"Front","Back")</f>
        <v>Front</v>
      </c>
      <c r="H854" s="4">
        <v>584</v>
      </c>
      <c r="I854" s="4" t="str">
        <f>IF(H854&lt;=Summary!$B$2,"Front","Back")</f>
        <v>Back</v>
      </c>
      <c r="J854" s="9">
        <f t="shared" si="105"/>
        <v>10.565664999999999</v>
      </c>
      <c r="K854" s="9">
        <f t="shared" si="106"/>
        <v>0</v>
      </c>
      <c r="L854" s="9">
        <f t="shared" si="107"/>
        <v>0</v>
      </c>
      <c r="M854" s="9">
        <f t="shared" si="108"/>
        <v>9.3134209999999999</v>
      </c>
      <c r="N854" s="9">
        <v>11.065664999999999</v>
      </c>
      <c r="O854" s="9">
        <v>8.8134209999999999</v>
      </c>
      <c r="P854" s="9">
        <f t="shared" si="109"/>
        <v>0.79646555358399163</v>
      </c>
      <c r="Q854" s="4">
        <f>_xlfn.RANK.EQ(P854,$P$2:$P$1001,1)+COUNTIF($P$2:P854,P854)-1</f>
        <v>138</v>
      </c>
      <c r="R854" s="4" t="str">
        <f>IF(Q854&lt;=Summary!$B$20,"Front","Back")</f>
        <v>Front</v>
      </c>
      <c r="S854" s="9">
        <f t="shared" si="110"/>
        <v>11.065664999999999</v>
      </c>
      <c r="T854" s="9">
        <f t="shared" si="111"/>
        <v>0</v>
      </c>
    </row>
    <row r="855" spans="1:20" x14ac:dyDescent="0.2">
      <c r="A855" s="4">
        <v>854</v>
      </c>
      <c r="B855" s="4" t="s">
        <v>25</v>
      </c>
      <c r="C855" s="9">
        <v>10.793614</v>
      </c>
      <c r="D855" s="9">
        <v>10.952273999999999</v>
      </c>
      <c r="E855" s="9">
        <f t="shared" si="104"/>
        <v>1.0146994324607124</v>
      </c>
      <c r="F855" s="4">
        <f>_xlfn.RANK.EQ(E855,$E$2:$E$1001,1)+COUNTIF($E$2:E855,E855)-1</f>
        <v>528</v>
      </c>
      <c r="G855" s="4" t="str">
        <f>IF(F855&lt;=Summary!$B$2,"Front","Back")</f>
        <v>Back</v>
      </c>
      <c r="H855" s="4">
        <v>931</v>
      </c>
      <c r="I855" s="4" t="str">
        <f>IF(H855&lt;=Summary!$B$2,"Front","Back")</f>
        <v>Back</v>
      </c>
      <c r="J855" s="9">
        <f t="shared" si="105"/>
        <v>0</v>
      </c>
      <c r="K855" s="9">
        <f t="shared" si="106"/>
        <v>10.952273999999999</v>
      </c>
      <c r="L855" s="9">
        <f t="shared" si="107"/>
        <v>0</v>
      </c>
      <c r="M855" s="9">
        <f t="shared" si="108"/>
        <v>10.952273999999999</v>
      </c>
      <c r="N855" s="9">
        <v>11.293614</v>
      </c>
      <c r="O855" s="9">
        <v>10.452273999999999</v>
      </c>
      <c r="P855" s="9">
        <f t="shared" si="109"/>
        <v>0.92550303206750284</v>
      </c>
      <c r="Q855" s="4">
        <f>_xlfn.RANK.EQ(P855,$P$2:$P$1001,1)+COUNTIF($P$2:P855,P855)-1</f>
        <v>349</v>
      </c>
      <c r="R855" s="4" t="str">
        <f>IF(Q855&lt;=Summary!$B$20,"Front","Back")</f>
        <v>Front</v>
      </c>
      <c r="S855" s="9">
        <f t="shared" si="110"/>
        <v>11.293614</v>
      </c>
      <c r="T855" s="9">
        <f t="shared" si="111"/>
        <v>0</v>
      </c>
    </row>
    <row r="856" spans="1:20" x14ac:dyDescent="0.2">
      <c r="A856" s="4">
        <v>855</v>
      </c>
      <c r="B856" s="4" t="s">
        <v>25</v>
      </c>
      <c r="C856" s="9">
        <v>7.2746690000000003</v>
      </c>
      <c r="D856" s="9">
        <v>13.209075</v>
      </c>
      <c r="E856" s="9">
        <f t="shared" si="104"/>
        <v>1.8157630264689706</v>
      </c>
      <c r="F856" s="4">
        <f>_xlfn.RANK.EQ(E856,$E$2:$E$1001,1)+COUNTIF($E$2:E856,E856)-1</f>
        <v>993</v>
      </c>
      <c r="G856" s="4" t="str">
        <f>IF(F856&lt;=Summary!$B$2,"Front","Back")</f>
        <v>Back</v>
      </c>
      <c r="H856" s="4">
        <v>107</v>
      </c>
      <c r="I856" s="4" t="str">
        <f>IF(H856&lt;=Summary!$B$2,"Front","Back")</f>
        <v>Front</v>
      </c>
      <c r="J856" s="9">
        <f t="shared" si="105"/>
        <v>0</v>
      </c>
      <c r="K856" s="9">
        <f t="shared" si="106"/>
        <v>13.209075</v>
      </c>
      <c r="L856" s="9">
        <f t="shared" si="107"/>
        <v>7.2746690000000003</v>
      </c>
      <c r="M856" s="9">
        <f t="shared" si="108"/>
        <v>0</v>
      </c>
      <c r="N856" s="9">
        <v>7.7746690000000003</v>
      </c>
      <c r="O856" s="9">
        <v>12.709075</v>
      </c>
      <c r="P856" s="9">
        <f t="shared" si="109"/>
        <v>1.6346773090918725</v>
      </c>
      <c r="Q856" s="4">
        <f>_xlfn.RANK.EQ(P856,$P$2:$P$1001,1)+COUNTIF($P$2:P856,P856)-1</f>
        <v>983</v>
      </c>
      <c r="R856" s="4" t="str">
        <f>IF(Q856&lt;=Summary!$B$20,"Front","Back")</f>
        <v>Back</v>
      </c>
      <c r="S856" s="9">
        <f t="shared" si="110"/>
        <v>0</v>
      </c>
      <c r="T856" s="9">
        <f t="shared" si="111"/>
        <v>12.709075</v>
      </c>
    </row>
    <row r="857" spans="1:20" x14ac:dyDescent="0.2">
      <c r="A857" s="4">
        <v>856</v>
      </c>
      <c r="B857" s="4" t="s">
        <v>25</v>
      </c>
      <c r="C857" s="9">
        <v>9.3907399999999992</v>
      </c>
      <c r="D857" s="9">
        <v>8.8431499999999996</v>
      </c>
      <c r="E857" s="9">
        <f t="shared" si="104"/>
        <v>0.94168830145441151</v>
      </c>
      <c r="F857" s="4">
        <f>_xlfn.RANK.EQ(E857,$E$2:$E$1001,1)+COUNTIF($E$2:E857,E857)-1</f>
        <v>384</v>
      </c>
      <c r="G857" s="4" t="str">
        <f>IF(F857&lt;=Summary!$B$2,"Front","Back")</f>
        <v>Front</v>
      </c>
      <c r="H857" s="4">
        <v>622</v>
      </c>
      <c r="I857" s="4" t="str">
        <f>IF(H857&lt;=Summary!$B$2,"Front","Back")</f>
        <v>Back</v>
      </c>
      <c r="J857" s="9">
        <f t="shared" si="105"/>
        <v>9.3907399999999992</v>
      </c>
      <c r="K857" s="9">
        <f t="shared" si="106"/>
        <v>0</v>
      </c>
      <c r="L857" s="9">
        <f t="shared" si="107"/>
        <v>0</v>
      </c>
      <c r="M857" s="9">
        <f t="shared" si="108"/>
        <v>8.8431499999999996</v>
      </c>
      <c r="N857" s="9">
        <v>9.8907399999999992</v>
      </c>
      <c r="O857" s="9">
        <v>8.3431499999999996</v>
      </c>
      <c r="P857" s="9">
        <f t="shared" si="109"/>
        <v>0.84353142434236472</v>
      </c>
      <c r="Q857" s="4">
        <f>_xlfn.RANK.EQ(P857,$P$2:$P$1001,1)+COUNTIF($P$2:P857,P857)-1</f>
        <v>202</v>
      </c>
      <c r="R857" s="4" t="str">
        <f>IF(Q857&lt;=Summary!$B$20,"Front","Back")</f>
        <v>Front</v>
      </c>
      <c r="S857" s="9">
        <f t="shared" si="110"/>
        <v>9.8907399999999992</v>
      </c>
      <c r="T857" s="9">
        <f t="shared" si="111"/>
        <v>0</v>
      </c>
    </row>
    <row r="858" spans="1:20" x14ac:dyDescent="0.2">
      <c r="A858" s="4">
        <v>857</v>
      </c>
      <c r="B858" s="4" t="s">
        <v>25</v>
      </c>
      <c r="C858" s="9">
        <v>9.7673369999999995</v>
      </c>
      <c r="D858" s="9">
        <v>9.1024030000000007</v>
      </c>
      <c r="E858" s="9">
        <f t="shared" si="104"/>
        <v>0.93192269295100616</v>
      </c>
      <c r="F858" s="4">
        <f>_xlfn.RANK.EQ(E858,$E$2:$E$1001,1)+COUNTIF($E$2:E858,E858)-1</f>
        <v>371</v>
      </c>
      <c r="G858" s="4" t="str">
        <f>IF(F858&lt;=Summary!$B$2,"Front","Back")</f>
        <v>Front</v>
      </c>
      <c r="H858" s="4">
        <v>30</v>
      </c>
      <c r="I858" s="4" t="str">
        <f>IF(H858&lt;=Summary!$B$2,"Front","Back")</f>
        <v>Front</v>
      </c>
      <c r="J858" s="9">
        <f t="shared" si="105"/>
        <v>9.7673369999999995</v>
      </c>
      <c r="K858" s="9">
        <f t="shared" si="106"/>
        <v>0</v>
      </c>
      <c r="L858" s="9">
        <f t="shared" si="107"/>
        <v>9.7673369999999995</v>
      </c>
      <c r="M858" s="9">
        <f t="shared" si="108"/>
        <v>0</v>
      </c>
      <c r="N858" s="9">
        <v>10.267336999999999</v>
      </c>
      <c r="O858" s="9">
        <v>8.6024030000000007</v>
      </c>
      <c r="P858" s="9">
        <f t="shared" si="109"/>
        <v>0.83784169157007327</v>
      </c>
      <c r="Q858" s="4">
        <f>_xlfn.RANK.EQ(P858,$P$2:$P$1001,1)+COUNTIF($P$2:P858,P858)-1</f>
        <v>188</v>
      </c>
      <c r="R858" s="4" t="str">
        <f>IF(Q858&lt;=Summary!$B$20,"Front","Back")</f>
        <v>Front</v>
      </c>
      <c r="S858" s="9">
        <f t="shared" si="110"/>
        <v>10.267336999999999</v>
      </c>
      <c r="T858" s="9">
        <f t="shared" si="111"/>
        <v>0</v>
      </c>
    </row>
    <row r="859" spans="1:20" x14ac:dyDescent="0.2">
      <c r="A859" s="4">
        <v>858</v>
      </c>
      <c r="B859" s="4" t="s">
        <v>25</v>
      </c>
      <c r="C859" s="9">
        <v>11.444921000000001</v>
      </c>
      <c r="D859" s="9">
        <v>10.41033</v>
      </c>
      <c r="E859" s="9">
        <f t="shared" si="104"/>
        <v>0.909602608877772</v>
      </c>
      <c r="F859" s="4">
        <f>_xlfn.RANK.EQ(E859,$E$2:$E$1001,1)+COUNTIF($E$2:E859,E859)-1</f>
        <v>322</v>
      </c>
      <c r="G859" s="4" t="str">
        <f>IF(F859&lt;=Summary!$B$2,"Front","Back")</f>
        <v>Front</v>
      </c>
      <c r="H859" s="4">
        <v>11</v>
      </c>
      <c r="I859" s="4" t="str">
        <f>IF(H859&lt;=Summary!$B$2,"Front","Back")</f>
        <v>Front</v>
      </c>
      <c r="J859" s="9">
        <f t="shared" si="105"/>
        <v>11.444921000000001</v>
      </c>
      <c r="K859" s="9">
        <f t="shared" si="106"/>
        <v>0</v>
      </c>
      <c r="L859" s="9">
        <f t="shared" si="107"/>
        <v>11.444921000000001</v>
      </c>
      <c r="M859" s="9">
        <f t="shared" si="108"/>
        <v>0</v>
      </c>
      <c r="N859" s="9">
        <v>11.944921000000001</v>
      </c>
      <c r="O859" s="9">
        <v>9.9103300000000001</v>
      </c>
      <c r="P859" s="9">
        <f t="shared" si="109"/>
        <v>0.82966894465019903</v>
      </c>
      <c r="Q859" s="4">
        <f>_xlfn.RANK.EQ(P859,$P$2:$P$1001,1)+COUNTIF($P$2:P859,P859)-1</f>
        <v>180</v>
      </c>
      <c r="R859" s="4" t="str">
        <f>IF(Q859&lt;=Summary!$B$20,"Front","Back")</f>
        <v>Front</v>
      </c>
      <c r="S859" s="9">
        <f t="shared" si="110"/>
        <v>11.944921000000001</v>
      </c>
      <c r="T859" s="9">
        <f t="shared" si="111"/>
        <v>0</v>
      </c>
    </row>
    <row r="860" spans="1:20" x14ac:dyDescent="0.2">
      <c r="A860" s="4">
        <v>859</v>
      </c>
      <c r="B860" s="4" t="s">
        <v>25</v>
      </c>
      <c r="C860" s="9">
        <v>12.168732</v>
      </c>
      <c r="D860" s="9">
        <v>9.3710730000000009</v>
      </c>
      <c r="E860" s="9">
        <f t="shared" si="104"/>
        <v>0.77009445191167003</v>
      </c>
      <c r="F860" s="4">
        <f>_xlfn.RANK.EQ(E860,$E$2:$E$1001,1)+COUNTIF($E$2:E860,E860)-1</f>
        <v>114</v>
      </c>
      <c r="G860" s="4" t="str">
        <f>IF(F860&lt;=Summary!$B$2,"Front","Back")</f>
        <v>Front</v>
      </c>
      <c r="H860" s="4">
        <v>450</v>
      </c>
      <c r="I860" s="4" t="str">
        <f>IF(H860&lt;=Summary!$B$2,"Front","Back")</f>
        <v>Front</v>
      </c>
      <c r="J860" s="9">
        <f t="shared" si="105"/>
        <v>12.168732</v>
      </c>
      <c r="K860" s="9">
        <f t="shared" si="106"/>
        <v>0</v>
      </c>
      <c r="L860" s="9">
        <f t="shared" si="107"/>
        <v>12.168732</v>
      </c>
      <c r="M860" s="9">
        <f t="shared" si="108"/>
        <v>0</v>
      </c>
      <c r="N860" s="9">
        <v>12.668732</v>
      </c>
      <c r="O860" s="9">
        <v>8.8710730000000009</v>
      </c>
      <c r="P860" s="9">
        <f t="shared" si="109"/>
        <v>0.7002336934746114</v>
      </c>
      <c r="Q860" s="4">
        <f>_xlfn.RANK.EQ(P860,$P$2:$P$1001,1)+COUNTIF($P$2:P860,P860)-1</f>
        <v>57</v>
      </c>
      <c r="R860" s="4" t="str">
        <f>IF(Q860&lt;=Summary!$B$20,"Front","Back")</f>
        <v>Front</v>
      </c>
      <c r="S860" s="9">
        <f t="shared" si="110"/>
        <v>12.668732</v>
      </c>
      <c r="T860" s="9">
        <f t="shared" si="111"/>
        <v>0</v>
      </c>
    </row>
    <row r="861" spans="1:20" x14ac:dyDescent="0.2">
      <c r="A861" s="4">
        <v>860</v>
      </c>
      <c r="B861" s="4" t="s">
        <v>25</v>
      </c>
      <c r="C861" s="9">
        <v>9.5136059999999993</v>
      </c>
      <c r="D861" s="9">
        <v>10.254638</v>
      </c>
      <c r="E861" s="9">
        <f t="shared" si="104"/>
        <v>1.077891810949497</v>
      </c>
      <c r="F861" s="4">
        <f>_xlfn.RANK.EQ(E861,$E$2:$E$1001,1)+COUNTIF($E$2:E861,E861)-1</f>
        <v>621</v>
      </c>
      <c r="G861" s="4" t="str">
        <f>IF(F861&lt;=Summary!$B$2,"Front","Back")</f>
        <v>Back</v>
      </c>
      <c r="H861" s="4">
        <v>13</v>
      </c>
      <c r="I861" s="4" t="str">
        <f>IF(H861&lt;=Summary!$B$2,"Front","Back")</f>
        <v>Front</v>
      </c>
      <c r="J861" s="9">
        <f t="shared" si="105"/>
        <v>0</v>
      </c>
      <c r="K861" s="9">
        <f t="shared" si="106"/>
        <v>10.254638</v>
      </c>
      <c r="L861" s="9">
        <f t="shared" si="107"/>
        <v>9.5136059999999993</v>
      </c>
      <c r="M861" s="9">
        <f t="shared" si="108"/>
        <v>0</v>
      </c>
      <c r="N861" s="9">
        <v>10.013605999999999</v>
      </c>
      <c r="O861" s="9">
        <v>9.7546379999999999</v>
      </c>
      <c r="P861" s="9">
        <f t="shared" si="109"/>
        <v>0.97413838731022573</v>
      </c>
      <c r="Q861" s="4">
        <f>_xlfn.RANK.EQ(P861,$P$2:$P$1001,1)+COUNTIF($P$2:P861,P861)-1</f>
        <v>441</v>
      </c>
      <c r="R861" s="4" t="str">
        <f>IF(Q861&lt;=Summary!$B$20,"Front","Back")</f>
        <v>Front</v>
      </c>
      <c r="S861" s="9">
        <f t="shared" si="110"/>
        <v>10.013605999999999</v>
      </c>
      <c r="T861" s="9">
        <f t="shared" si="111"/>
        <v>0</v>
      </c>
    </row>
    <row r="862" spans="1:20" x14ac:dyDescent="0.2">
      <c r="A862" s="4">
        <v>861</v>
      </c>
      <c r="B862" s="4" t="s">
        <v>25</v>
      </c>
      <c r="C862" s="9">
        <v>9.2736169999999998</v>
      </c>
      <c r="D862" s="9">
        <v>8.7809259999999991</v>
      </c>
      <c r="E862" s="9">
        <f t="shared" si="104"/>
        <v>0.94687175456998052</v>
      </c>
      <c r="F862" s="4">
        <f>_xlfn.RANK.EQ(E862,$E$2:$E$1001,1)+COUNTIF($E$2:E862,E862)-1</f>
        <v>395</v>
      </c>
      <c r="G862" s="4" t="str">
        <f>IF(F862&lt;=Summary!$B$2,"Front","Back")</f>
        <v>Front</v>
      </c>
      <c r="H862" s="4">
        <v>764</v>
      </c>
      <c r="I862" s="4" t="str">
        <f>IF(H862&lt;=Summary!$B$2,"Front","Back")</f>
        <v>Back</v>
      </c>
      <c r="J862" s="9">
        <f t="shared" si="105"/>
        <v>9.2736169999999998</v>
      </c>
      <c r="K862" s="9">
        <f t="shared" si="106"/>
        <v>0</v>
      </c>
      <c r="L862" s="9">
        <f t="shared" si="107"/>
        <v>0</v>
      </c>
      <c r="M862" s="9">
        <f t="shared" si="108"/>
        <v>8.7809259999999991</v>
      </c>
      <c r="N862" s="9">
        <v>9.7736169999999998</v>
      </c>
      <c r="O862" s="9">
        <v>8.2809259999999991</v>
      </c>
      <c r="P862" s="9">
        <f t="shared" si="109"/>
        <v>0.84727343009246214</v>
      </c>
      <c r="Q862" s="4">
        <f>_xlfn.RANK.EQ(P862,$P$2:$P$1001,1)+COUNTIF($P$2:P862,P862)-1</f>
        <v>211</v>
      </c>
      <c r="R862" s="4" t="str">
        <f>IF(Q862&lt;=Summary!$B$20,"Front","Back")</f>
        <v>Front</v>
      </c>
      <c r="S862" s="9">
        <f t="shared" si="110"/>
        <v>9.7736169999999998</v>
      </c>
      <c r="T862" s="9">
        <f t="shared" si="111"/>
        <v>0</v>
      </c>
    </row>
    <row r="863" spans="1:20" x14ac:dyDescent="0.2">
      <c r="A863" s="4">
        <v>862</v>
      </c>
      <c r="B863" s="4" t="s">
        <v>25</v>
      </c>
      <c r="C863" s="9">
        <v>7.9127239999999999</v>
      </c>
      <c r="D863" s="9">
        <v>10.409654</v>
      </c>
      <c r="E863" s="9">
        <f t="shared" si="104"/>
        <v>1.3155588391557698</v>
      </c>
      <c r="F863" s="4">
        <f>_xlfn.RANK.EQ(E863,$E$2:$E$1001,1)+COUNTIF($E$2:E863,E863)-1</f>
        <v>889</v>
      </c>
      <c r="G863" s="4" t="str">
        <f>IF(F863&lt;=Summary!$B$2,"Front","Back")</f>
        <v>Back</v>
      </c>
      <c r="H863" s="4">
        <v>445</v>
      </c>
      <c r="I863" s="4" t="str">
        <f>IF(H863&lt;=Summary!$B$2,"Front","Back")</f>
        <v>Front</v>
      </c>
      <c r="J863" s="9">
        <f t="shared" si="105"/>
        <v>0</v>
      </c>
      <c r="K863" s="9">
        <f t="shared" si="106"/>
        <v>10.409654</v>
      </c>
      <c r="L863" s="9">
        <f t="shared" si="107"/>
        <v>7.9127239999999999</v>
      </c>
      <c r="M863" s="9">
        <f t="shared" si="108"/>
        <v>0</v>
      </c>
      <c r="N863" s="9">
        <v>8.4127240000000008</v>
      </c>
      <c r="O863" s="9">
        <v>9.9096539999999997</v>
      </c>
      <c r="P863" s="9">
        <f t="shared" si="109"/>
        <v>1.1779364210688474</v>
      </c>
      <c r="Q863" s="4">
        <f>_xlfn.RANK.EQ(P863,$P$2:$P$1001,1)+COUNTIF($P$2:P863,P863)-1</f>
        <v>758</v>
      </c>
      <c r="R863" s="4" t="str">
        <f>IF(Q863&lt;=Summary!$B$20,"Front","Back")</f>
        <v>Back</v>
      </c>
      <c r="S863" s="9">
        <f t="shared" si="110"/>
        <v>0</v>
      </c>
      <c r="T863" s="9">
        <f t="shared" si="111"/>
        <v>9.9096539999999997</v>
      </c>
    </row>
    <row r="864" spans="1:20" x14ac:dyDescent="0.2">
      <c r="A864" s="4">
        <v>863</v>
      </c>
      <c r="B864" s="4" t="s">
        <v>25</v>
      </c>
      <c r="C864" s="9">
        <v>8.8951720000000005</v>
      </c>
      <c r="D864" s="9">
        <v>11.541904000000001</v>
      </c>
      <c r="E864" s="9">
        <f t="shared" si="104"/>
        <v>1.2975470288826343</v>
      </c>
      <c r="F864" s="4">
        <f>_xlfn.RANK.EQ(E864,$E$2:$E$1001,1)+COUNTIF($E$2:E864,E864)-1</f>
        <v>882</v>
      </c>
      <c r="G864" s="4" t="str">
        <f>IF(F864&lt;=Summary!$B$2,"Front","Back")</f>
        <v>Back</v>
      </c>
      <c r="H864" s="4">
        <v>148</v>
      </c>
      <c r="I864" s="4" t="str">
        <f>IF(H864&lt;=Summary!$B$2,"Front","Back")</f>
        <v>Front</v>
      </c>
      <c r="J864" s="9">
        <f t="shared" si="105"/>
        <v>0</v>
      </c>
      <c r="K864" s="9">
        <f t="shared" si="106"/>
        <v>11.541904000000001</v>
      </c>
      <c r="L864" s="9">
        <f t="shared" si="107"/>
        <v>8.8951720000000005</v>
      </c>
      <c r="M864" s="9">
        <f t="shared" si="108"/>
        <v>0</v>
      </c>
      <c r="N864" s="9">
        <v>9.3951720000000005</v>
      </c>
      <c r="O864" s="9">
        <v>11.041904000000001</v>
      </c>
      <c r="P864" s="9">
        <f t="shared" si="109"/>
        <v>1.1752742791723239</v>
      </c>
      <c r="Q864" s="4">
        <f>_xlfn.RANK.EQ(P864,$P$2:$P$1001,1)+COUNTIF($P$2:P864,P864)-1</f>
        <v>754</v>
      </c>
      <c r="R864" s="4" t="str">
        <f>IF(Q864&lt;=Summary!$B$20,"Front","Back")</f>
        <v>Back</v>
      </c>
      <c r="S864" s="9">
        <f t="shared" si="110"/>
        <v>0</v>
      </c>
      <c r="T864" s="9">
        <f t="shared" si="111"/>
        <v>11.041904000000001</v>
      </c>
    </row>
    <row r="865" spans="1:20" x14ac:dyDescent="0.2">
      <c r="A865" s="4">
        <v>864</v>
      </c>
      <c r="B865" s="4" t="s">
        <v>25</v>
      </c>
      <c r="C865" s="9">
        <v>9.5821710000000007</v>
      </c>
      <c r="D865" s="9">
        <v>10.442442</v>
      </c>
      <c r="E865" s="9">
        <f t="shared" si="104"/>
        <v>1.0897782976321335</v>
      </c>
      <c r="F865" s="4">
        <f>_xlfn.RANK.EQ(E865,$E$2:$E$1001,1)+COUNTIF($E$2:E865,E865)-1</f>
        <v>635</v>
      </c>
      <c r="G865" s="4" t="str">
        <f>IF(F865&lt;=Summary!$B$2,"Front","Back")</f>
        <v>Back</v>
      </c>
      <c r="H865" s="4">
        <v>171</v>
      </c>
      <c r="I865" s="4" t="str">
        <f>IF(H865&lt;=Summary!$B$2,"Front","Back")</f>
        <v>Front</v>
      </c>
      <c r="J865" s="9">
        <f t="shared" si="105"/>
        <v>0</v>
      </c>
      <c r="K865" s="9">
        <f t="shared" si="106"/>
        <v>10.442442</v>
      </c>
      <c r="L865" s="9">
        <f t="shared" si="107"/>
        <v>9.5821710000000007</v>
      </c>
      <c r="M865" s="9">
        <f t="shared" si="108"/>
        <v>0</v>
      </c>
      <c r="N865" s="9">
        <v>10.082171000000001</v>
      </c>
      <c r="O865" s="9">
        <v>9.9424419999999998</v>
      </c>
      <c r="P865" s="9">
        <f t="shared" si="109"/>
        <v>0.98614098094547287</v>
      </c>
      <c r="Q865" s="4">
        <f>_xlfn.RANK.EQ(P865,$P$2:$P$1001,1)+COUNTIF($P$2:P865,P865)-1</f>
        <v>461</v>
      </c>
      <c r="R865" s="4" t="str">
        <f>IF(Q865&lt;=Summary!$B$20,"Front","Back")</f>
        <v>Front</v>
      </c>
      <c r="S865" s="9">
        <f t="shared" si="110"/>
        <v>10.082171000000001</v>
      </c>
      <c r="T865" s="9">
        <f t="shared" si="111"/>
        <v>0</v>
      </c>
    </row>
    <row r="866" spans="1:20" x14ac:dyDescent="0.2">
      <c r="A866" s="4">
        <v>865</v>
      </c>
      <c r="B866" s="4" t="s">
        <v>25</v>
      </c>
      <c r="C866" s="9">
        <v>10.093914</v>
      </c>
      <c r="D866" s="9">
        <v>10.658639000000001</v>
      </c>
      <c r="E866" s="9">
        <f t="shared" si="104"/>
        <v>1.0559470786059799</v>
      </c>
      <c r="F866" s="4">
        <f>_xlfn.RANK.EQ(E866,$E$2:$E$1001,1)+COUNTIF($E$2:E866,E866)-1</f>
        <v>590</v>
      </c>
      <c r="G866" s="4" t="str">
        <f>IF(F866&lt;=Summary!$B$2,"Front","Back")</f>
        <v>Back</v>
      </c>
      <c r="H866" s="4">
        <v>755</v>
      </c>
      <c r="I866" s="4" t="str">
        <f>IF(H866&lt;=Summary!$B$2,"Front","Back")</f>
        <v>Back</v>
      </c>
      <c r="J866" s="9">
        <f t="shared" si="105"/>
        <v>0</v>
      </c>
      <c r="K866" s="9">
        <f t="shared" si="106"/>
        <v>10.658639000000001</v>
      </c>
      <c r="L866" s="9">
        <f t="shared" si="107"/>
        <v>0</v>
      </c>
      <c r="M866" s="9">
        <f t="shared" si="108"/>
        <v>10.658639000000001</v>
      </c>
      <c r="N866" s="9">
        <v>10.593914</v>
      </c>
      <c r="O866" s="9">
        <v>10.158639000000001</v>
      </c>
      <c r="P866" s="9">
        <f t="shared" si="109"/>
        <v>0.95891273046014924</v>
      </c>
      <c r="Q866" s="4">
        <f>_xlfn.RANK.EQ(P866,$P$2:$P$1001,1)+COUNTIF($P$2:P866,P866)-1</f>
        <v>419</v>
      </c>
      <c r="R866" s="4" t="str">
        <f>IF(Q866&lt;=Summary!$B$20,"Front","Back")</f>
        <v>Front</v>
      </c>
      <c r="S866" s="9">
        <f t="shared" si="110"/>
        <v>10.593914</v>
      </c>
      <c r="T866" s="9">
        <f t="shared" si="111"/>
        <v>0</v>
      </c>
    </row>
    <row r="867" spans="1:20" x14ac:dyDescent="0.2">
      <c r="A867" s="4">
        <v>866</v>
      </c>
      <c r="B867" s="4" t="s">
        <v>25</v>
      </c>
      <c r="C867" s="9">
        <v>11.581763</v>
      </c>
      <c r="D867" s="9">
        <v>9.0190400000000004</v>
      </c>
      <c r="E867" s="9">
        <f t="shared" si="104"/>
        <v>0.77872772910307353</v>
      </c>
      <c r="F867" s="4">
        <f>_xlfn.RANK.EQ(E867,$E$2:$E$1001,1)+COUNTIF($E$2:E867,E867)-1</f>
        <v>122</v>
      </c>
      <c r="G867" s="4" t="str">
        <f>IF(F867&lt;=Summary!$B$2,"Front","Back")</f>
        <v>Front</v>
      </c>
      <c r="H867" s="4">
        <v>130</v>
      </c>
      <c r="I867" s="4" t="str">
        <f>IF(H867&lt;=Summary!$B$2,"Front","Back")</f>
        <v>Front</v>
      </c>
      <c r="J867" s="9">
        <f t="shared" si="105"/>
        <v>11.581763</v>
      </c>
      <c r="K867" s="9">
        <f t="shared" si="106"/>
        <v>0</v>
      </c>
      <c r="L867" s="9">
        <f t="shared" si="107"/>
        <v>11.581763</v>
      </c>
      <c r="M867" s="9">
        <f t="shared" si="108"/>
        <v>0</v>
      </c>
      <c r="N867" s="9">
        <v>12.081763</v>
      </c>
      <c r="O867" s="9">
        <v>8.5190400000000004</v>
      </c>
      <c r="P867" s="9">
        <f t="shared" si="109"/>
        <v>0.70511563585546244</v>
      </c>
      <c r="Q867" s="4">
        <f>_xlfn.RANK.EQ(P867,$P$2:$P$1001,1)+COUNTIF($P$2:P867,P867)-1</f>
        <v>62</v>
      </c>
      <c r="R867" s="4" t="str">
        <f>IF(Q867&lt;=Summary!$B$20,"Front","Back")</f>
        <v>Front</v>
      </c>
      <c r="S867" s="9">
        <f t="shared" si="110"/>
        <v>12.081763</v>
      </c>
      <c r="T867" s="9">
        <f t="shared" si="111"/>
        <v>0</v>
      </c>
    </row>
    <row r="868" spans="1:20" x14ac:dyDescent="0.2">
      <c r="A868" s="4">
        <v>867</v>
      </c>
      <c r="B868" s="4" t="s">
        <v>25</v>
      </c>
      <c r="C868" s="9">
        <v>7.2030209999999997</v>
      </c>
      <c r="D868" s="9">
        <v>6.949446</v>
      </c>
      <c r="E868" s="9">
        <f t="shared" si="104"/>
        <v>0.96479602100285422</v>
      </c>
      <c r="F868" s="4">
        <f>_xlfn.RANK.EQ(E868,$E$2:$E$1001,1)+COUNTIF($E$2:E868,E868)-1</f>
        <v>435</v>
      </c>
      <c r="G868" s="4" t="str">
        <f>IF(F868&lt;=Summary!$B$2,"Front","Back")</f>
        <v>Front</v>
      </c>
      <c r="H868" s="4">
        <v>693</v>
      </c>
      <c r="I868" s="4" t="str">
        <f>IF(H868&lt;=Summary!$B$2,"Front","Back")</f>
        <v>Back</v>
      </c>
      <c r="J868" s="9">
        <f t="shared" si="105"/>
        <v>7.2030209999999997</v>
      </c>
      <c r="K868" s="9">
        <f t="shared" si="106"/>
        <v>0</v>
      </c>
      <c r="L868" s="9">
        <f t="shared" si="107"/>
        <v>0</v>
      </c>
      <c r="M868" s="9">
        <f t="shared" si="108"/>
        <v>6.949446</v>
      </c>
      <c r="N868" s="9">
        <v>7.7030209999999997</v>
      </c>
      <c r="O868" s="9">
        <v>6.449446</v>
      </c>
      <c r="P868" s="9">
        <f t="shared" si="109"/>
        <v>0.83726190023368763</v>
      </c>
      <c r="Q868" s="4">
        <f>_xlfn.RANK.EQ(P868,$P$2:$P$1001,1)+COUNTIF($P$2:P868,P868)-1</f>
        <v>186</v>
      </c>
      <c r="R868" s="4" t="str">
        <f>IF(Q868&lt;=Summary!$B$20,"Front","Back")</f>
        <v>Front</v>
      </c>
      <c r="S868" s="9">
        <f t="shared" si="110"/>
        <v>7.7030209999999997</v>
      </c>
      <c r="T868" s="9">
        <f t="shared" si="111"/>
        <v>0</v>
      </c>
    </row>
    <row r="869" spans="1:20" x14ac:dyDescent="0.2">
      <c r="A869" s="4">
        <v>868</v>
      </c>
      <c r="B869" s="4" t="s">
        <v>25</v>
      </c>
      <c r="C869" s="9">
        <v>8.0853540000000006</v>
      </c>
      <c r="D869" s="9">
        <v>9.6713249999999995</v>
      </c>
      <c r="E869" s="9">
        <f t="shared" si="104"/>
        <v>1.1961535635916496</v>
      </c>
      <c r="F869" s="4">
        <f>_xlfn.RANK.EQ(E869,$E$2:$E$1001,1)+COUNTIF($E$2:E869,E869)-1</f>
        <v>788</v>
      </c>
      <c r="G869" s="4" t="str">
        <f>IF(F869&lt;=Summary!$B$2,"Front","Back")</f>
        <v>Back</v>
      </c>
      <c r="H869" s="4">
        <v>463</v>
      </c>
      <c r="I869" s="4" t="str">
        <f>IF(H869&lt;=Summary!$B$2,"Front","Back")</f>
        <v>Front</v>
      </c>
      <c r="J869" s="9">
        <f t="shared" si="105"/>
        <v>0</v>
      </c>
      <c r="K869" s="9">
        <f t="shared" si="106"/>
        <v>9.6713249999999995</v>
      </c>
      <c r="L869" s="9">
        <f t="shared" si="107"/>
        <v>8.0853540000000006</v>
      </c>
      <c r="M869" s="9">
        <f t="shared" si="108"/>
        <v>0</v>
      </c>
      <c r="N869" s="9">
        <v>8.5853540000000006</v>
      </c>
      <c r="O869" s="9">
        <v>9.1713249999999995</v>
      </c>
      <c r="P869" s="9">
        <f t="shared" si="109"/>
        <v>1.0682523982121179</v>
      </c>
      <c r="Q869" s="4">
        <f>_xlfn.RANK.EQ(P869,$P$2:$P$1001,1)+COUNTIF($P$2:P869,P869)-1</f>
        <v>611</v>
      </c>
      <c r="R869" s="4" t="str">
        <f>IF(Q869&lt;=Summary!$B$20,"Front","Back")</f>
        <v>Back</v>
      </c>
      <c r="S869" s="9">
        <f t="shared" si="110"/>
        <v>0</v>
      </c>
      <c r="T869" s="9">
        <f t="shared" si="111"/>
        <v>9.1713249999999995</v>
      </c>
    </row>
    <row r="870" spans="1:20" x14ac:dyDescent="0.2">
      <c r="A870" s="4">
        <v>869</v>
      </c>
      <c r="B870" s="4" t="s">
        <v>25</v>
      </c>
      <c r="C870" s="9">
        <v>9.4255429999999993</v>
      </c>
      <c r="D870" s="9">
        <v>11.156288</v>
      </c>
      <c r="E870" s="9">
        <f t="shared" si="104"/>
        <v>1.1836228427370179</v>
      </c>
      <c r="F870" s="4">
        <f>_xlfn.RANK.EQ(E870,$E$2:$E$1001,1)+COUNTIF($E$2:E870,E870)-1</f>
        <v>770</v>
      </c>
      <c r="G870" s="4" t="str">
        <f>IF(F870&lt;=Summary!$B$2,"Front","Back")</f>
        <v>Back</v>
      </c>
      <c r="H870" s="4">
        <v>471</v>
      </c>
      <c r="I870" s="4" t="str">
        <f>IF(H870&lt;=Summary!$B$2,"Front","Back")</f>
        <v>Front</v>
      </c>
      <c r="J870" s="9">
        <f t="shared" si="105"/>
        <v>0</v>
      </c>
      <c r="K870" s="9">
        <f t="shared" si="106"/>
        <v>11.156288</v>
      </c>
      <c r="L870" s="9">
        <f t="shared" si="107"/>
        <v>9.4255429999999993</v>
      </c>
      <c r="M870" s="9">
        <f t="shared" si="108"/>
        <v>0</v>
      </c>
      <c r="N870" s="9">
        <v>9.9255429999999993</v>
      </c>
      <c r="O870" s="9">
        <v>10.656288</v>
      </c>
      <c r="P870" s="9">
        <f t="shared" si="109"/>
        <v>1.0736226723313778</v>
      </c>
      <c r="Q870" s="4">
        <f>_xlfn.RANK.EQ(P870,$P$2:$P$1001,1)+COUNTIF($P$2:P870,P870)-1</f>
        <v>620</v>
      </c>
      <c r="R870" s="4" t="str">
        <f>IF(Q870&lt;=Summary!$B$20,"Front","Back")</f>
        <v>Back</v>
      </c>
      <c r="S870" s="9">
        <f t="shared" si="110"/>
        <v>0</v>
      </c>
      <c r="T870" s="9">
        <f t="shared" si="111"/>
        <v>10.656288</v>
      </c>
    </row>
    <row r="871" spans="1:20" x14ac:dyDescent="0.2">
      <c r="A871" s="4">
        <v>870</v>
      </c>
      <c r="B871" s="4" t="s">
        <v>25</v>
      </c>
      <c r="C871" s="9">
        <v>9.5796519999999994</v>
      </c>
      <c r="D871" s="9">
        <v>8.5299060000000004</v>
      </c>
      <c r="E871" s="9">
        <f t="shared" si="104"/>
        <v>0.89041919268048575</v>
      </c>
      <c r="F871" s="4">
        <f>_xlfn.RANK.EQ(E871,$E$2:$E$1001,1)+COUNTIF($E$2:E871,E871)-1</f>
        <v>285</v>
      </c>
      <c r="G871" s="4" t="str">
        <f>IF(F871&lt;=Summary!$B$2,"Front","Back")</f>
        <v>Front</v>
      </c>
      <c r="H871" s="4">
        <v>580</v>
      </c>
      <c r="I871" s="4" t="str">
        <f>IF(H871&lt;=Summary!$B$2,"Front","Back")</f>
        <v>Back</v>
      </c>
      <c r="J871" s="9">
        <f t="shared" si="105"/>
        <v>9.5796519999999994</v>
      </c>
      <c r="K871" s="9">
        <f t="shared" si="106"/>
        <v>0</v>
      </c>
      <c r="L871" s="9">
        <f t="shared" si="107"/>
        <v>0</v>
      </c>
      <c r="M871" s="9">
        <f t="shared" si="108"/>
        <v>8.5299060000000004</v>
      </c>
      <c r="N871" s="9">
        <v>10.079651999999999</v>
      </c>
      <c r="O871" s="9">
        <v>8.0299060000000004</v>
      </c>
      <c r="P871" s="9">
        <f t="shared" si="109"/>
        <v>0.79664516195598822</v>
      </c>
      <c r="Q871" s="4">
        <f>_xlfn.RANK.EQ(P871,$P$2:$P$1001,1)+COUNTIF($P$2:P871,P871)-1</f>
        <v>140</v>
      </c>
      <c r="R871" s="4" t="str">
        <f>IF(Q871&lt;=Summary!$B$20,"Front","Back")</f>
        <v>Front</v>
      </c>
      <c r="S871" s="9">
        <f t="shared" si="110"/>
        <v>10.079651999999999</v>
      </c>
      <c r="T871" s="9">
        <f t="shared" si="111"/>
        <v>0</v>
      </c>
    </row>
    <row r="872" spans="1:20" x14ac:dyDescent="0.2">
      <c r="A872" s="4">
        <v>871</v>
      </c>
      <c r="B872" s="4" t="s">
        <v>25</v>
      </c>
      <c r="C872" s="9">
        <v>9.7066859999999995</v>
      </c>
      <c r="D872" s="9">
        <v>11.327014</v>
      </c>
      <c r="E872" s="9">
        <f t="shared" si="104"/>
        <v>1.1669290631220584</v>
      </c>
      <c r="F872" s="4">
        <f>_xlfn.RANK.EQ(E872,$E$2:$E$1001,1)+COUNTIF($E$2:E872,E872)-1</f>
        <v>744</v>
      </c>
      <c r="G872" s="4" t="str">
        <f>IF(F872&lt;=Summary!$B$2,"Front","Back")</f>
        <v>Back</v>
      </c>
      <c r="H872" s="4">
        <v>353</v>
      </c>
      <c r="I872" s="4" t="str">
        <f>IF(H872&lt;=Summary!$B$2,"Front","Back")</f>
        <v>Front</v>
      </c>
      <c r="J872" s="9">
        <f t="shared" si="105"/>
        <v>0</v>
      </c>
      <c r="K872" s="9">
        <f t="shared" si="106"/>
        <v>11.327014</v>
      </c>
      <c r="L872" s="9">
        <f t="shared" si="107"/>
        <v>9.7066859999999995</v>
      </c>
      <c r="M872" s="9">
        <f t="shared" si="108"/>
        <v>0</v>
      </c>
      <c r="N872" s="9">
        <v>10.206685999999999</v>
      </c>
      <c r="O872" s="9">
        <v>10.827014</v>
      </c>
      <c r="P872" s="9">
        <f t="shared" si="109"/>
        <v>1.060776632101742</v>
      </c>
      <c r="Q872" s="4">
        <f>_xlfn.RANK.EQ(P872,$P$2:$P$1001,1)+COUNTIF($P$2:P872,P872)-1</f>
        <v>599</v>
      </c>
      <c r="R872" s="4" t="str">
        <f>IF(Q872&lt;=Summary!$B$20,"Front","Back")</f>
        <v>Back</v>
      </c>
      <c r="S872" s="9">
        <f t="shared" si="110"/>
        <v>0</v>
      </c>
      <c r="T872" s="9">
        <f t="shared" si="111"/>
        <v>10.827014</v>
      </c>
    </row>
    <row r="873" spans="1:20" x14ac:dyDescent="0.2">
      <c r="A873" s="4">
        <v>872</v>
      </c>
      <c r="B873" s="4" t="s">
        <v>25</v>
      </c>
      <c r="C873" s="9">
        <v>10.546238000000001</v>
      </c>
      <c r="D873" s="9">
        <v>11.370914000000001</v>
      </c>
      <c r="E873" s="9">
        <f t="shared" si="104"/>
        <v>1.0781962250425223</v>
      </c>
      <c r="F873" s="4">
        <f>_xlfn.RANK.EQ(E873,$E$2:$E$1001,1)+COUNTIF($E$2:E873,E873)-1</f>
        <v>622</v>
      </c>
      <c r="G873" s="4" t="str">
        <f>IF(F873&lt;=Summary!$B$2,"Front","Back")</f>
        <v>Back</v>
      </c>
      <c r="H873" s="4">
        <v>395</v>
      </c>
      <c r="I873" s="4" t="str">
        <f>IF(H873&lt;=Summary!$B$2,"Front","Back")</f>
        <v>Front</v>
      </c>
      <c r="J873" s="9">
        <f t="shared" si="105"/>
        <v>0</v>
      </c>
      <c r="K873" s="9">
        <f t="shared" si="106"/>
        <v>11.370914000000001</v>
      </c>
      <c r="L873" s="9">
        <f t="shared" si="107"/>
        <v>10.546238000000001</v>
      </c>
      <c r="M873" s="9">
        <f t="shared" si="108"/>
        <v>0</v>
      </c>
      <c r="N873" s="9">
        <v>11.046238000000001</v>
      </c>
      <c r="O873" s="9">
        <v>10.870914000000001</v>
      </c>
      <c r="P873" s="9">
        <f t="shared" si="109"/>
        <v>0.98412817105696981</v>
      </c>
      <c r="Q873" s="4">
        <f>_xlfn.RANK.EQ(P873,$P$2:$P$1001,1)+COUNTIF($P$2:P873,P873)-1</f>
        <v>460</v>
      </c>
      <c r="R873" s="4" t="str">
        <f>IF(Q873&lt;=Summary!$B$20,"Front","Back")</f>
        <v>Front</v>
      </c>
      <c r="S873" s="9">
        <f t="shared" si="110"/>
        <v>11.046238000000001</v>
      </c>
      <c r="T873" s="9">
        <f t="shared" si="111"/>
        <v>0</v>
      </c>
    </row>
    <row r="874" spans="1:20" x14ac:dyDescent="0.2">
      <c r="A874" s="4">
        <v>873</v>
      </c>
      <c r="B874" s="4" t="s">
        <v>25</v>
      </c>
      <c r="C874" s="9">
        <v>10.914871</v>
      </c>
      <c r="D874" s="9">
        <v>12.494904</v>
      </c>
      <c r="E874" s="9">
        <f t="shared" si="104"/>
        <v>1.1447596586345363</v>
      </c>
      <c r="F874" s="4">
        <f>_xlfn.RANK.EQ(E874,$E$2:$E$1001,1)+COUNTIF($E$2:E874,E874)-1</f>
        <v>714</v>
      </c>
      <c r="G874" s="4" t="str">
        <f>IF(F874&lt;=Summary!$B$2,"Front","Back")</f>
        <v>Back</v>
      </c>
      <c r="H874" s="4">
        <v>210</v>
      </c>
      <c r="I874" s="4" t="str">
        <f>IF(H874&lt;=Summary!$B$2,"Front","Back")</f>
        <v>Front</v>
      </c>
      <c r="J874" s="9">
        <f t="shared" si="105"/>
        <v>0</v>
      </c>
      <c r="K874" s="9">
        <f t="shared" si="106"/>
        <v>12.494904</v>
      </c>
      <c r="L874" s="9">
        <f t="shared" si="107"/>
        <v>10.914871</v>
      </c>
      <c r="M874" s="9">
        <f t="shared" si="108"/>
        <v>0</v>
      </c>
      <c r="N874" s="9">
        <v>11.414871</v>
      </c>
      <c r="O874" s="9">
        <v>11.994904</v>
      </c>
      <c r="P874" s="9">
        <f t="shared" si="109"/>
        <v>1.0508138024512059</v>
      </c>
      <c r="Q874" s="4">
        <f>_xlfn.RANK.EQ(P874,$P$2:$P$1001,1)+COUNTIF($P$2:P874,P874)-1</f>
        <v>585</v>
      </c>
      <c r="R874" s="4" t="str">
        <f>IF(Q874&lt;=Summary!$B$20,"Front","Back")</f>
        <v>Back</v>
      </c>
      <c r="S874" s="9">
        <f t="shared" si="110"/>
        <v>0</v>
      </c>
      <c r="T874" s="9">
        <f t="shared" si="111"/>
        <v>11.994904</v>
      </c>
    </row>
    <row r="875" spans="1:20" x14ac:dyDescent="0.2">
      <c r="A875" s="4">
        <v>874</v>
      </c>
      <c r="B875" s="4" t="s">
        <v>25</v>
      </c>
      <c r="C875" s="9">
        <v>9.3442600000000002</v>
      </c>
      <c r="D875" s="9">
        <v>7.9168700000000003</v>
      </c>
      <c r="E875" s="9">
        <f t="shared" si="104"/>
        <v>0.8472441905512047</v>
      </c>
      <c r="F875" s="4">
        <f>_xlfn.RANK.EQ(E875,$E$2:$E$1001,1)+COUNTIF($E$2:E875,E875)-1</f>
        <v>216</v>
      </c>
      <c r="G875" s="4" t="str">
        <f>IF(F875&lt;=Summary!$B$2,"Front","Back")</f>
        <v>Front</v>
      </c>
      <c r="H875" s="4">
        <v>102</v>
      </c>
      <c r="I875" s="4" t="str">
        <f>IF(H875&lt;=Summary!$B$2,"Front","Back")</f>
        <v>Front</v>
      </c>
      <c r="J875" s="9">
        <f t="shared" si="105"/>
        <v>9.3442600000000002</v>
      </c>
      <c r="K875" s="9">
        <f t="shared" si="106"/>
        <v>0</v>
      </c>
      <c r="L875" s="9">
        <f t="shared" si="107"/>
        <v>9.3442600000000002</v>
      </c>
      <c r="M875" s="9">
        <f t="shared" si="108"/>
        <v>0</v>
      </c>
      <c r="N875" s="9">
        <v>9.8442600000000002</v>
      </c>
      <c r="O875" s="9">
        <v>7.4168700000000003</v>
      </c>
      <c r="P875" s="9">
        <f t="shared" si="109"/>
        <v>0.75342077515222072</v>
      </c>
      <c r="Q875" s="4">
        <f>_xlfn.RANK.EQ(P875,$P$2:$P$1001,1)+COUNTIF($P$2:P875,P875)-1</f>
        <v>96</v>
      </c>
      <c r="R875" s="4" t="str">
        <f>IF(Q875&lt;=Summary!$B$20,"Front","Back")</f>
        <v>Front</v>
      </c>
      <c r="S875" s="9">
        <f t="shared" si="110"/>
        <v>9.8442600000000002</v>
      </c>
      <c r="T875" s="9">
        <f t="shared" si="111"/>
        <v>0</v>
      </c>
    </row>
    <row r="876" spans="1:20" x14ac:dyDescent="0.2">
      <c r="A876" s="4">
        <v>875</v>
      </c>
      <c r="B876" s="4" t="s">
        <v>25</v>
      </c>
      <c r="C876" s="9">
        <v>11.105831999999999</v>
      </c>
      <c r="D876" s="9">
        <v>11.77778</v>
      </c>
      <c r="E876" s="9">
        <f t="shared" si="104"/>
        <v>1.0605040666921668</v>
      </c>
      <c r="F876" s="4">
        <f>_xlfn.RANK.EQ(E876,$E$2:$E$1001,1)+COUNTIF($E$2:E876,E876)-1</f>
        <v>596</v>
      </c>
      <c r="G876" s="4" t="str">
        <f>IF(F876&lt;=Summary!$B$2,"Front","Back")</f>
        <v>Back</v>
      </c>
      <c r="H876" s="4">
        <v>258</v>
      </c>
      <c r="I876" s="4" t="str">
        <f>IF(H876&lt;=Summary!$B$2,"Front","Back")</f>
        <v>Front</v>
      </c>
      <c r="J876" s="9">
        <f t="shared" si="105"/>
        <v>0</v>
      </c>
      <c r="K876" s="9">
        <f t="shared" si="106"/>
        <v>11.77778</v>
      </c>
      <c r="L876" s="9">
        <f t="shared" si="107"/>
        <v>11.105831999999999</v>
      </c>
      <c r="M876" s="9">
        <f t="shared" si="108"/>
        <v>0</v>
      </c>
      <c r="N876" s="9">
        <v>11.605831999999999</v>
      </c>
      <c r="O876" s="9">
        <v>11.27778</v>
      </c>
      <c r="P876" s="9">
        <f t="shared" si="109"/>
        <v>0.97173386621484792</v>
      </c>
      <c r="Q876" s="4">
        <f>_xlfn.RANK.EQ(P876,$P$2:$P$1001,1)+COUNTIF($P$2:P876,P876)-1</f>
        <v>437</v>
      </c>
      <c r="R876" s="4" t="str">
        <f>IF(Q876&lt;=Summary!$B$20,"Front","Back")</f>
        <v>Front</v>
      </c>
      <c r="S876" s="9">
        <f t="shared" si="110"/>
        <v>11.605831999999999</v>
      </c>
      <c r="T876" s="9">
        <f t="shared" si="111"/>
        <v>0</v>
      </c>
    </row>
    <row r="877" spans="1:20" x14ac:dyDescent="0.2">
      <c r="A877" s="4">
        <v>876</v>
      </c>
      <c r="B877" s="4" t="s">
        <v>25</v>
      </c>
      <c r="C877" s="9">
        <v>7.4978870000000004</v>
      </c>
      <c r="D877" s="9">
        <v>10.543519</v>
      </c>
      <c r="E877" s="9">
        <f t="shared" si="104"/>
        <v>1.4061987063822112</v>
      </c>
      <c r="F877" s="4">
        <f>_xlfn.RANK.EQ(E877,$E$2:$E$1001,1)+COUNTIF($E$2:E877,E877)-1</f>
        <v>926</v>
      </c>
      <c r="G877" s="4" t="str">
        <f>IF(F877&lt;=Summary!$B$2,"Front","Back")</f>
        <v>Back</v>
      </c>
      <c r="H877" s="4">
        <v>266</v>
      </c>
      <c r="I877" s="4" t="str">
        <f>IF(H877&lt;=Summary!$B$2,"Front","Back")</f>
        <v>Front</v>
      </c>
      <c r="J877" s="9">
        <f t="shared" si="105"/>
        <v>0</v>
      </c>
      <c r="K877" s="9">
        <f t="shared" si="106"/>
        <v>10.543519</v>
      </c>
      <c r="L877" s="9">
        <f t="shared" si="107"/>
        <v>7.4978870000000004</v>
      </c>
      <c r="M877" s="9">
        <f t="shared" si="108"/>
        <v>0</v>
      </c>
      <c r="N877" s="9">
        <v>7.9978870000000004</v>
      </c>
      <c r="O877" s="9">
        <v>10.043519</v>
      </c>
      <c r="P877" s="9">
        <f t="shared" si="109"/>
        <v>1.2557715556621392</v>
      </c>
      <c r="Q877" s="4">
        <f>_xlfn.RANK.EQ(P877,$P$2:$P$1001,1)+COUNTIF($P$2:P877,P877)-1</f>
        <v>851</v>
      </c>
      <c r="R877" s="4" t="str">
        <f>IF(Q877&lt;=Summary!$B$20,"Front","Back")</f>
        <v>Back</v>
      </c>
      <c r="S877" s="9">
        <f t="shared" si="110"/>
        <v>0</v>
      </c>
      <c r="T877" s="9">
        <f t="shared" si="111"/>
        <v>10.043519</v>
      </c>
    </row>
    <row r="878" spans="1:20" x14ac:dyDescent="0.2">
      <c r="A878" s="4">
        <v>877</v>
      </c>
      <c r="B878" s="4" t="s">
        <v>25</v>
      </c>
      <c r="C878" s="9">
        <v>6.6142560000000001</v>
      </c>
      <c r="D878" s="9">
        <v>14.006315000000001</v>
      </c>
      <c r="E878" s="9">
        <f t="shared" si="104"/>
        <v>2.1175949343357741</v>
      </c>
      <c r="F878" s="4">
        <f>_xlfn.RANK.EQ(E878,$E$2:$E$1001,1)+COUNTIF($E$2:E878,E878)-1</f>
        <v>998</v>
      </c>
      <c r="G878" s="4" t="str">
        <f>IF(F878&lt;=Summary!$B$2,"Front","Back")</f>
        <v>Back</v>
      </c>
      <c r="H878" s="4">
        <v>907</v>
      </c>
      <c r="I878" s="4" t="str">
        <f>IF(H878&lt;=Summary!$B$2,"Front","Back")</f>
        <v>Back</v>
      </c>
      <c r="J878" s="9">
        <f t="shared" si="105"/>
        <v>0</v>
      </c>
      <c r="K878" s="9">
        <f t="shared" si="106"/>
        <v>14.006315000000001</v>
      </c>
      <c r="L878" s="9">
        <f t="shared" si="107"/>
        <v>0</v>
      </c>
      <c r="M878" s="9">
        <f t="shared" si="108"/>
        <v>14.006315000000001</v>
      </c>
      <c r="N878" s="9">
        <v>7.1142560000000001</v>
      </c>
      <c r="O878" s="9">
        <v>13.506315000000001</v>
      </c>
      <c r="P878" s="9">
        <f t="shared" si="109"/>
        <v>1.898485941467386</v>
      </c>
      <c r="Q878" s="4">
        <f>_xlfn.RANK.EQ(P878,$P$2:$P$1001,1)+COUNTIF($P$2:P878,P878)-1</f>
        <v>998</v>
      </c>
      <c r="R878" s="4" t="str">
        <f>IF(Q878&lt;=Summary!$B$20,"Front","Back")</f>
        <v>Back</v>
      </c>
      <c r="S878" s="9">
        <f t="shared" si="110"/>
        <v>0</v>
      </c>
      <c r="T878" s="9">
        <f t="shared" si="111"/>
        <v>13.506315000000001</v>
      </c>
    </row>
    <row r="879" spans="1:20" x14ac:dyDescent="0.2">
      <c r="A879" s="4">
        <v>878</v>
      </c>
      <c r="B879" s="4" t="s">
        <v>25</v>
      </c>
      <c r="C879" s="9">
        <v>11.235953</v>
      </c>
      <c r="D879" s="9">
        <v>10.465287999999999</v>
      </c>
      <c r="E879" s="9">
        <f t="shared" si="104"/>
        <v>0.93141080244817676</v>
      </c>
      <c r="F879" s="4">
        <f>_xlfn.RANK.EQ(E879,$E$2:$E$1001,1)+COUNTIF($E$2:E879,E879)-1</f>
        <v>368</v>
      </c>
      <c r="G879" s="4" t="str">
        <f>IF(F879&lt;=Summary!$B$2,"Front","Back")</f>
        <v>Front</v>
      </c>
      <c r="H879" s="4">
        <v>938</v>
      </c>
      <c r="I879" s="4" t="str">
        <f>IF(H879&lt;=Summary!$B$2,"Front","Back")</f>
        <v>Back</v>
      </c>
      <c r="J879" s="9">
        <f t="shared" si="105"/>
        <v>11.235953</v>
      </c>
      <c r="K879" s="9">
        <f t="shared" si="106"/>
        <v>0</v>
      </c>
      <c r="L879" s="9">
        <f t="shared" si="107"/>
        <v>0</v>
      </c>
      <c r="M879" s="9">
        <f t="shared" si="108"/>
        <v>10.465287999999999</v>
      </c>
      <c r="N879" s="9">
        <v>11.735953</v>
      </c>
      <c r="O879" s="9">
        <v>9.9652879999999993</v>
      </c>
      <c r="P879" s="9">
        <f t="shared" si="109"/>
        <v>0.84912473661065269</v>
      </c>
      <c r="Q879" s="4">
        <f>_xlfn.RANK.EQ(P879,$P$2:$P$1001,1)+COUNTIF($P$2:P879,P879)-1</f>
        <v>215</v>
      </c>
      <c r="R879" s="4" t="str">
        <f>IF(Q879&lt;=Summary!$B$20,"Front","Back")</f>
        <v>Front</v>
      </c>
      <c r="S879" s="9">
        <f t="shared" si="110"/>
        <v>11.735953</v>
      </c>
      <c r="T879" s="9">
        <f t="shared" si="111"/>
        <v>0</v>
      </c>
    </row>
    <row r="880" spans="1:20" x14ac:dyDescent="0.2">
      <c r="A880" s="4">
        <v>879</v>
      </c>
      <c r="B880" s="4" t="s">
        <v>25</v>
      </c>
      <c r="C880" s="9">
        <v>12.388977000000001</v>
      </c>
      <c r="D880" s="9">
        <v>10.561332999999999</v>
      </c>
      <c r="E880" s="9">
        <f t="shared" si="104"/>
        <v>0.85247821511009336</v>
      </c>
      <c r="F880" s="4">
        <f>_xlfn.RANK.EQ(E880,$E$2:$E$1001,1)+COUNTIF($E$2:E880,E880)-1</f>
        <v>227</v>
      </c>
      <c r="G880" s="4" t="str">
        <f>IF(F880&lt;=Summary!$B$2,"Front","Back")</f>
        <v>Front</v>
      </c>
      <c r="H880" s="4">
        <v>853</v>
      </c>
      <c r="I880" s="4" t="str">
        <f>IF(H880&lt;=Summary!$B$2,"Front","Back")</f>
        <v>Back</v>
      </c>
      <c r="J880" s="9">
        <f t="shared" si="105"/>
        <v>12.388977000000001</v>
      </c>
      <c r="K880" s="9">
        <f t="shared" si="106"/>
        <v>0</v>
      </c>
      <c r="L880" s="9">
        <f t="shared" si="107"/>
        <v>0</v>
      </c>
      <c r="M880" s="9">
        <f t="shared" si="108"/>
        <v>10.561332999999999</v>
      </c>
      <c r="N880" s="9">
        <v>12.888977000000001</v>
      </c>
      <c r="O880" s="9">
        <v>10.061332999999999</v>
      </c>
      <c r="P880" s="9">
        <f t="shared" si="109"/>
        <v>0.78061532734521899</v>
      </c>
      <c r="Q880" s="4">
        <f>_xlfn.RANK.EQ(P880,$P$2:$P$1001,1)+COUNTIF($P$2:P880,P880)-1</f>
        <v>123</v>
      </c>
      <c r="R880" s="4" t="str">
        <f>IF(Q880&lt;=Summary!$B$20,"Front","Back")</f>
        <v>Front</v>
      </c>
      <c r="S880" s="9">
        <f t="shared" si="110"/>
        <v>12.888977000000001</v>
      </c>
      <c r="T880" s="9">
        <f t="shared" si="111"/>
        <v>0</v>
      </c>
    </row>
    <row r="881" spans="1:20" x14ac:dyDescent="0.2">
      <c r="A881" s="4">
        <v>880</v>
      </c>
      <c r="B881" s="4" t="s">
        <v>25</v>
      </c>
      <c r="C881" s="9">
        <v>9.6959289999999996</v>
      </c>
      <c r="D881" s="9">
        <v>9.2258530000000007</v>
      </c>
      <c r="E881" s="9">
        <f t="shared" si="104"/>
        <v>0.95151820934332354</v>
      </c>
      <c r="F881" s="4">
        <f>_xlfn.RANK.EQ(E881,$E$2:$E$1001,1)+COUNTIF($E$2:E881,E881)-1</f>
        <v>408</v>
      </c>
      <c r="G881" s="4" t="str">
        <f>IF(F881&lt;=Summary!$B$2,"Front","Back")</f>
        <v>Front</v>
      </c>
      <c r="H881" s="4">
        <v>498</v>
      </c>
      <c r="I881" s="4" t="str">
        <f>IF(H881&lt;=Summary!$B$2,"Front","Back")</f>
        <v>Front</v>
      </c>
      <c r="J881" s="9">
        <f t="shared" si="105"/>
        <v>9.6959289999999996</v>
      </c>
      <c r="K881" s="9">
        <f t="shared" si="106"/>
        <v>0</v>
      </c>
      <c r="L881" s="9">
        <f t="shared" si="107"/>
        <v>9.6959289999999996</v>
      </c>
      <c r="M881" s="9">
        <f t="shared" si="108"/>
        <v>0</v>
      </c>
      <c r="N881" s="9">
        <v>10.195929</v>
      </c>
      <c r="O881" s="9">
        <v>8.7258530000000007</v>
      </c>
      <c r="P881" s="9">
        <f t="shared" si="109"/>
        <v>0.85581735612321364</v>
      </c>
      <c r="Q881" s="4">
        <f>_xlfn.RANK.EQ(P881,$P$2:$P$1001,1)+COUNTIF($P$2:P881,P881)-1</f>
        <v>227</v>
      </c>
      <c r="R881" s="4" t="str">
        <f>IF(Q881&lt;=Summary!$B$20,"Front","Back")</f>
        <v>Front</v>
      </c>
      <c r="S881" s="9">
        <f t="shared" si="110"/>
        <v>10.195929</v>
      </c>
      <c r="T881" s="9">
        <f t="shared" si="111"/>
        <v>0</v>
      </c>
    </row>
    <row r="882" spans="1:20" x14ac:dyDescent="0.2">
      <c r="A882" s="4">
        <v>881</v>
      </c>
      <c r="B882" s="4" t="s">
        <v>25</v>
      </c>
      <c r="C882" s="9">
        <v>10.130972</v>
      </c>
      <c r="D882" s="9">
        <v>7.2933000000000003</v>
      </c>
      <c r="E882" s="9">
        <f t="shared" si="104"/>
        <v>0.71990130858124968</v>
      </c>
      <c r="F882" s="4">
        <f>_xlfn.RANK.EQ(E882,$E$2:$E$1001,1)+COUNTIF($E$2:E882,E882)-1</f>
        <v>69</v>
      </c>
      <c r="G882" s="4" t="str">
        <f>IF(F882&lt;=Summary!$B$2,"Front","Back")</f>
        <v>Front</v>
      </c>
      <c r="H882" s="4">
        <v>20</v>
      </c>
      <c r="I882" s="4" t="str">
        <f>IF(H882&lt;=Summary!$B$2,"Front","Back")</f>
        <v>Front</v>
      </c>
      <c r="J882" s="9">
        <f t="shared" si="105"/>
        <v>10.130972</v>
      </c>
      <c r="K882" s="9">
        <f t="shared" si="106"/>
        <v>0</v>
      </c>
      <c r="L882" s="9">
        <f t="shared" si="107"/>
        <v>10.130972</v>
      </c>
      <c r="M882" s="9">
        <f t="shared" si="108"/>
        <v>0</v>
      </c>
      <c r="N882" s="9">
        <v>10.630972</v>
      </c>
      <c r="O882" s="9">
        <v>6.7933000000000003</v>
      </c>
      <c r="P882" s="9">
        <f t="shared" si="109"/>
        <v>0.63901024290158981</v>
      </c>
      <c r="Q882" s="4">
        <f>_xlfn.RANK.EQ(P882,$P$2:$P$1001,1)+COUNTIF($P$2:P882,P882)-1</f>
        <v>27</v>
      </c>
      <c r="R882" s="4" t="str">
        <f>IF(Q882&lt;=Summary!$B$20,"Front","Back")</f>
        <v>Front</v>
      </c>
      <c r="S882" s="9">
        <f t="shared" si="110"/>
        <v>10.630972</v>
      </c>
      <c r="T882" s="9">
        <f t="shared" si="111"/>
        <v>0</v>
      </c>
    </row>
    <row r="883" spans="1:20" x14ac:dyDescent="0.2">
      <c r="A883" s="4">
        <v>882</v>
      </c>
      <c r="B883" s="4" t="s">
        <v>25</v>
      </c>
      <c r="C883" s="9">
        <v>7.7441990000000001</v>
      </c>
      <c r="D883" s="9">
        <v>11.418768</v>
      </c>
      <c r="E883" s="9">
        <f t="shared" si="104"/>
        <v>1.4744931012232512</v>
      </c>
      <c r="F883" s="4">
        <f>_xlfn.RANK.EQ(E883,$E$2:$E$1001,1)+COUNTIF($E$2:E883,E883)-1</f>
        <v>957</v>
      </c>
      <c r="G883" s="4" t="str">
        <f>IF(F883&lt;=Summary!$B$2,"Front","Back")</f>
        <v>Back</v>
      </c>
      <c r="H883" s="4">
        <v>968</v>
      </c>
      <c r="I883" s="4" t="str">
        <f>IF(H883&lt;=Summary!$B$2,"Front","Back")</f>
        <v>Back</v>
      </c>
      <c r="J883" s="9">
        <f t="shared" si="105"/>
        <v>0</v>
      </c>
      <c r="K883" s="9">
        <f t="shared" si="106"/>
        <v>11.418768</v>
      </c>
      <c r="L883" s="9">
        <f t="shared" si="107"/>
        <v>0</v>
      </c>
      <c r="M883" s="9">
        <f t="shared" si="108"/>
        <v>11.418768</v>
      </c>
      <c r="N883" s="9">
        <v>8.2441990000000001</v>
      </c>
      <c r="O883" s="9">
        <v>10.918768</v>
      </c>
      <c r="P883" s="9">
        <f t="shared" si="109"/>
        <v>1.3244182970352851</v>
      </c>
      <c r="Q883" s="4">
        <f>_xlfn.RANK.EQ(P883,$P$2:$P$1001,1)+COUNTIF($P$2:P883,P883)-1</f>
        <v>908</v>
      </c>
      <c r="R883" s="4" t="str">
        <f>IF(Q883&lt;=Summary!$B$20,"Front","Back")</f>
        <v>Back</v>
      </c>
      <c r="S883" s="9">
        <f t="shared" si="110"/>
        <v>0</v>
      </c>
      <c r="T883" s="9">
        <f t="shared" si="111"/>
        <v>10.918768</v>
      </c>
    </row>
    <row r="884" spans="1:20" x14ac:dyDescent="0.2">
      <c r="A884" s="4">
        <v>883</v>
      </c>
      <c r="B884" s="4" t="s">
        <v>25</v>
      </c>
      <c r="C884" s="9">
        <v>12.148301999999999</v>
      </c>
      <c r="D884" s="9">
        <v>8.7767710000000001</v>
      </c>
      <c r="E884" s="9">
        <f t="shared" si="104"/>
        <v>0.7224689508048121</v>
      </c>
      <c r="F884" s="4">
        <f>_xlfn.RANK.EQ(E884,$E$2:$E$1001,1)+COUNTIF($E$2:E884,E884)-1</f>
        <v>71</v>
      </c>
      <c r="G884" s="4" t="str">
        <f>IF(F884&lt;=Summary!$B$2,"Front","Back")</f>
        <v>Front</v>
      </c>
      <c r="H884" s="4">
        <v>265</v>
      </c>
      <c r="I884" s="4" t="str">
        <f>IF(H884&lt;=Summary!$B$2,"Front","Back")</f>
        <v>Front</v>
      </c>
      <c r="J884" s="9">
        <f t="shared" si="105"/>
        <v>12.148301999999999</v>
      </c>
      <c r="K884" s="9">
        <f t="shared" si="106"/>
        <v>0</v>
      </c>
      <c r="L884" s="9">
        <f t="shared" si="107"/>
        <v>12.148301999999999</v>
      </c>
      <c r="M884" s="9">
        <f t="shared" si="108"/>
        <v>0</v>
      </c>
      <c r="N884" s="9">
        <v>12.648301999999999</v>
      </c>
      <c r="O884" s="9">
        <v>8.2767710000000001</v>
      </c>
      <c r="P884" s="9">
        <f t="shared" si="109"/>
        <v>0.65437803430057262</v>
      </c>
      <c r="Q884" s="4">
        <f>_xlfn.RANK.EQ(P884,$P$2:$P$1001,1)+COUNTIF($P$2:P884,P884)-1</f>
        <v>33</v>
      </c>
      <c r="R884" s="4" t="str">
        <f>IF(Q884&lt;=Summary!$B$20,"Front","Back")</f>
        <v>Front</v>
      </c>
      <c r="S884" s="9">
        <f t="shared" si="110"/>
        <v>12.648301999999999</v>
      </c>
      <c r="T884" s="9">
        <f t="shared" si="111"/>
        <v>0</v>
      </c>
    </row>
    <row r="885" spans="1:20" x14ac:dyDescent="0.2">
      <c r="A885" s="4">
        <v>884</v>
      </c>
      <c r="B885" s="4" t="s">
        <v>25</v>
      </c>
      <c r="C885" s="9">
        <v>12.138405000000001</v>
      </c>
      <c r="D885" s="9">
        <v>10.935822999999999</v>
      </c>
      <c r="E885" s="9">
        <f t="shared" si="104"/>
        <v>0.90092751065728971</v>
      </c>
      <c r="F885" s="4">
        <f>_xlfn.RANK.EQ(E885,$E$2:$E$1001,1)+COUNTIF($E$2:E885,E885)-1</f>
        <v>308</v>
      </c>
      <c r="G885" s="4" t="str">
        <f>IF(F885&lt;=Summary!$B$2,"Front","Back")</f>
        <v>Front</v>
      </c>
      <c r="H885" s="4">
        <v>738</v>
      </c>
      <c r="I885" s="4" t="str">
        <f>IF(H885&lt;=Summary!$B$2,"Front","Back")</f>
        <v>Back</v>
      </c>
      <c r="J885" s="9">
        <f t="shared" si="105"/>
        <v>12.138405000000001</v>
      </c>
      <c r="K885" s="9">
        <f t="shared" si="106"/>
        <v>0</v>
      </c>
      <c r="L885" s="9">
        <f t="shared" si="107"/>
        <v>0</v>
      </c>
      <c r="M885" s="9">
        <f t="shared" si="108"/>
        <v>10.935822999999999</v>
      </c>
      <c r="N885" s="9">
        <v>12.638405000000001</v>
      </c>
      <c r="O885" s="9">
        <v>10.435822999999999</v>
      </c>
      <c r="P885" s="9">
        <f t="shared" si="109"/>
        <v>0.82572310350871003</v>
      </c>
      <c r="Q885" s="4">
        <f>_xlfn.RANK.EQ(P885,$P$2:$P$1001,1)+COUNTIF($P$2:P885,P885)-1</f>
        <v>175</v>
      </c>
      <c r="R885" s="4" t="str">
        <f>IF(Q885&lt;=Summary!$B$20,"Front","Back")</f>
        <v>Front</v>
      </c>
      <c r="S885" s="9">
        <f t="shared" si="110"/>
        <v>12.638405000000001</v>
      </c>
      <c r="T885" s="9">
        <f t="shared" si="111"/>
        <v>0</v>
      </c>
    </row>
    <row r="886" spans="1:20" x14ac:dyDescent="0.2">
      <c r="A886" s="4">
        <v>885</v>
      </c>
      <c r="B886" s="4" t="s">
        <v>25</v>
      </c>
      <c r="C886" s="9">
        <v>11.47556</v>
      </c>
      <c r="D886" s="9">
        <v>9.663805</v>
      </c>
      <c r="E886" s="9">
        <f t="shared" si="104"/>
        <v>0.84212055882240167</v>
      </c>
      <c r="F886" s="4">
        <f>_xlfn.RANK.EQ(E886,$E$2:$E$1001,1)+COUNTIF($E$2:E886,E886)-1</f>
        <v>211</v>
      </c>
      <c r="G886" s="4" t="str">
        <f>IF(F886&lt;=Summary!$B$2,"Front","Back")</f>
        <v>Front</v>
      </c>
      <c r="H886" s="4">
        <v>988</v>
      </c>
      <c r="I886" s="4" t="str">
        <f>IF(H886&lt;=Summary!$B$2,"Front","Back")</f>
        <v>Back</v>
      </c>
      <c r="J886" s="9">
        <f t="shared" si="105"/>
        <v>11.47556</v>
      </c>
      <c r="K886" s="9">
        <f t="shared" si="106"/>
        <v>0</v>
      </c>
      <c r="L886" s="9">
        <f t="shared" si="107"/>
        <v>0</v>
      </c>
      <c r="M886" s="9">
        <f t="shared" si="108"/>
        <v>9.663805</v>
      </c>
      <c r="N886" s="9">
        <v>11.97556</v>
      </c>
      <c r="O886" s="9">
        <v>9.163805</v>
      </c>
      <c r="P886" s="9">
        <f t="shared" si="109"/>
        <v>0.76520889211026455</v>
      </c>
      <c r="Q886" s="4">
        <f>_xlfn.RANK.EQ(P886,$P$2:$P$1001,1)+COUNTIF($P$2:P886,P886)-1</f>
        <v>108</v>
      </c>
      <c r="R886" s="4" t="str">
        <f>IF(Q886&lt;=Summary!$B$20,"Front","Back")</f>
        <v>Front</v>
      </c>
      <c r="S886" s="9">
        <f t="shared" si="110"/>
        <v>11.97556</v>
      </c>
      <c r="T886" s="9">
        <f t="shared" si="111"/>
        <v>0</v>
      </c>
    </row>
    <row r="887" spans="1:20" x14ac:dyDescent="0.2">
      <c r="A887" s="4">
        <v>886</v>
      </c>
      <c r="B887" s="4" t="s">
        <v>25</v>
      </c>
      <c r="C887" s="9">
        <v>11.282817</v>
      </c>
      <c r="D887" s="9">
        <v>13.305512</v>
      </c>
      <c r="E887" s="9">
        <f t="shared" si="104"/>
        <v>1.1792721622623146</v>
      </c>
      <c r="F887" s="4">
        <f>_xlfn.RANK.EQ(E887,$E$2:$E$1001,1)+COUNTIF($E$2:E887,E887)-1</f>
        <v>761</v>
      </c>
      <c r="G887" s="4" t="str">
        <f>IF(F887&lt;=Summary!$B$2,"Front","Back")</f>
        <v>Back</v>
      </c>
      <c r="H887" s="4">
        <v>282</v>
      </c>
      <c r="I887" s="4" t="str">
        <f>IF(H887&lt;=Summary!$B$2,"Front","Back")</f>
        <v>Front</v>
      </c>
      <c r="J887" s="9">
        <f t="shared" si="105"/>
        <v>0</v>
      </c>
      <c r="K887" s="9">
        <f t="shared" si="106"/>
        <v>13.305512</v>
      </c>
      <c r="L887" s="9">
        <f t="shared" si="107"/>
        <v>11.282817</v>
      </c>
      <c r="M887" s="9">
        <f t="shared" si="108"/>
        <v>0</v>
      </c>
      <c r="N887" s="9">
        <v>11.782817</v>
      </c>
      <c r="O887" s="9">
        <v>12.805512</v>
      </c>
      <c r="P887" s="9">
        <f t="shared" si="109"/>
        <v>1.0867954581659038</v>
      </c>
      <c r="Q887" s="4">
        <f>_xlfn.RANK.EQ(P887,$P$2:$P$1001,1)+COUNTIF($P$2:P887,P887)-1</f>
        <v>646</v>
      </c>
      <c r="R887" s="4" t="str">
        <f>IF(Q887&lt;=Summary!$B$20,"Front","Back")</f>
        <v>Back</v>
      </c>
      <c r="S887" s="9">
        <f t="shared" si="110"/>
        <v>0</v>
      </c>
      <c r="T887" s="9">
        <f t="shared" si="111"/>
        <v>12.805512</v>
      </c>
    </row>
    <row r="888" spans="1:20" x14ac:dyDescent="0.2">
      <c r="A888" s="4">
        <v>887</v>
      </c>
      <c r="B888" s="4" t="s">
        <v>25</v>
      </c>
      <c r="C888" s="9">
        <v>11.936956</v>
      </c>
      <c r="D888" s="9">
        <v>10.288466</v>
      </c>
      <c r="E888" s="9">
        <f t="shared" si="104"/>
        <v>0.8619003035614774</v>
      </c>
      <c r="F888" s="4">
        <f>_xlfn.RANK.EQ(E888,$E$2:$E$1001,1)+COUNTIF($E$2:E888,E888)-1</f>
        <v>242</v>
      </c>
      <c r="G888" s="4" t="str">
        <f>IF(F888&lt;=Summary!$B$2,"Front","Back")</f>
        <v>Front</v>
      </c>
      <c r="H888" s="4">
        <v>453</v>
      </c>
      <c r="I888" s="4" t="str">
        <f>IF(H888&lt;=Summary!$B$2,"Front","Back")</f>
        <v>Front</v>
      </c>
      <c r="J888" s="9">
        <f t="shared" si="105"/>
        <v>11.936956</v>
      </c>
      <c r="K888" s="9">
        <f t="shared" si="106"/>
        <v>0</v>
      </c>
      <c r="L888" s="9">
        <f t="shared" si="107"/>
        <v>11.936956</v>
      </c>
      <c r="M888" s="9">
        <f t="shared" si="108"/>
        <v>0</v>
      </c>
      <c r="N888" s="9">
        <v>12.436956</v>
      </c>
      <c r="O888" s="9">
        <v>9.7884659999999997</v>
      </c>
      <c r="P888" s="9">
        <f t="shared" si="109"/>
        <v>0.78704676610578983</v>
      </c>
      <c r="Q888" s="4">
        <f>_xlfn.RANK.EQ(P888,$P$2:$P$1001,1)+COUNTIF($P$2:P888,P888)-1</f>
        <v>126</v>
      </c>
      <c r="R888" s="4" t="str">
        <f>IF(Q888&lt;=Summary!$B$20,"Front","Back")</f>
        <v>Front</v>
      </c>
      <c r="S888" s="9">
        <f t="shared" si="110"/>
        <v>12.436956</v>
      </c>
      <c r="T888" s="9">
        <f t="shared" si="111"/>
        <v>0</v>
      </c>
    </row>
    <row r="889" spans="1:20" x14ac:dyDescent="0.2">
      <c r="A889" s="4">
        <v>888</v>
      </c>
      <c r="B889" s="4" t="s">
        <v>25</v>
      </c>
      <c r="C889" s="9">
        <v>9.2880970000000005</v>
      </c>
      <c r="D889" s="9">
        <v>11.810069</v>
      </c>
      <c r="E889" s="9">
        <f t="shared" si="104"/>
        <v>1.2715273107074569</v>
      </c>
      <c r="F889" s="4">
        <f>_xlfn.RANK.EQ(E889,$E$2:$E$1001,1)+COUNTIF($E$2:E889,E889)-1</f>
        <v>856</v>
      </c>
      <c r="G889" s="4" t="str">
        <f>IF(F889&lt;=Summary!$B$2,"Front","Back")</f>
        <v>Back</v>
      </c>
      <c r="H889" s="4">
        <v>673</v>
      </c>
      <c r="I889" s="4" t="str">
        <f>IF(H889&lt;=Summary!$B$2,"Front","Back")</f>
        <v>Back</v>
      </c>
      <c r="J889" s="9">
        <f t="shared" si="105"/>
        <v>0</v>
      </c>
      <c r="K889" s="9">
        <f t="shared" si="106"/>
        <v>11.810069</v>
      </c>
      <c r="L889" s="9">
        <f t="shared" si="107"/>
        <v>0</v>
      </c>
      <c r="M889" s="9">
        <f t="shared" si="108"/>
        <v>11.810069</v>
      </c>
      <c r="N889" s="9">
        <v>9.7880970000000005</v>
      </c>
      <c r="O889" s="9">
        <v>11.310069</v>
      </c>
      <c r="P889" s="9">
        <f t="shared" si="109"/>
        <v>1.1554921247715464</v>
      </c>
      <c r="Q889" s="4">
        <f>_xlfn.RANK.EQ(P889,$P$2:$P$1001,1)+COUNTIF($P$2:P889,P889)-1</f>
        <v>723</v>
      </c>
      <c r="R889" s="4" t="str">
        <f>IF(Q889&lt;=Summary!$B$20,"Front","Back")</f>
        <v>Back</v>
      </c>
      <c r="S889" s="9">
        <f t="shared" si="110"/>
        <v>0</v>
      </c>
      <c r="T889" s="9">
        <f t="shared" si="111"/>
        <v>11.310069</v>
      </c>
    </row>
    <row r="890" spans="1:20" x14ac:dyDescent="0.2">
      <c r="A890" s="4">
        <v>889</v>
      </c>
      <c r="B890" s="4" t="s">
        <v>25</v>
      </c>
      <c r="C890" s="9">
        <v>10.71801</v>
      </c>
      <c r="D890" s="9">
        <v>10.384535</v>
      </c>
      <c r="E890" s="9">
        <f t="shared" si="104"/>
        <v>0.96888648172561886</v>
      </c>
      <c r="F890" s="4">
        <f>_xlfn.RANK.EQ(E890,$E$2:$E$1001,1)+COUNTIF($E$2:E890,E890)-1</f>
        <v>443</v>
      </c>
      <c r="G890" s="4" t="str">
        <f>IF(F890&lt;=Summary!$B$2,"Front","Back")</f>
        <v>Front</v>
      </c>
      <c r="H890" s="4">
        <v>739</v>
      </c>
      <c r="I890" s="4" t="str">
        <f>IF(H890&lt;=Summary!$B$2,"Front","Back")</f>
        <v>Back</v>
      </c>
      <c r="J890" s="9">
        <f t="shared" si="105"/>
        <v>10.71801</v>
      </c>
      <c r="K890" s="9">
        <f t="shared" si="106"/>
        <v>0</v>
      </c>
      <c r="L890" s="9">
        <f t="shared" si="107"/>
        <v>0</v>
      </c>
      <c r="M890" s="9">
        <f t="shared" si="108"/>
        <v>10.384535</v>
      </c>
      <c r="N890" s="9">
        <v>11.21801</v>
      </c>
      <c r="O890" s="9">
        <v>9.8845349999999996</v>
      </c>
      <c r="P890" s="9">
        <f t="shared" si="109"/>
        <v>0.88113087793646105</v>
      </c>
      <c r="Q890" s="4">
        <f>_xlfn.RANK.EQ(P890,$P$2:$P$1001,1)+COUNTIF($P$2:P890,P890)-1</f>
        <v>274</v>
      </c>
      <c r="R890" s="4" t="str">
        <f>IF(Q890&lt;=Summary!$B$20,"Front","Back")</f>
        <v>Front</v>
      </c>
      <c r="S890" s="9">
        <f t="shared" si="110"/>
        <v>11.21801</v>
      </c>
      <c r="T890" s="9">
        <f t="shared" si="111"/>
        <v>0</v>
      </c>
    </row>
    <row r="891" spans="1:20" x14ac:dyDescent="0.2">
      <c r="A891" s="4">
        <v>890</v>
      </c>
      <c r="B891" s="4" t="s">
        <v>25</v>
      </c>
      <c r="C891" s="9">
        <v>6.6668609999999999</v>
      </c>
      <c r="D891" s="9">
        <v>12.382984</v>
      </c>
      <c r="E891" s="9">
        <f t="shared" si="104"/>
        <v>1.8573934569807291</v>
      </c>
      <c r="F891" s="4">
        <f>_xlfn.RANK.EQ(E891,$E$2:$E$1001,1)+COUNTIF($E$2:E891,E891)-1</f>
        <v>995</v>
      </c>
      <c r="G891" s="4" t="str">
        <f>IF(F891&lt;=Summary!$B$2,"Front","Back")</f>
        <v>Back</v>
      </c>
      <c r="H891" s="4">
        <v>806</v>
      </c>
      <c r="I891" s="4" t="str">
        <f>IF(H891&lt;=Summary!$B$2,"Front","Back")</f>
        <v>Back</v>
      </c>
      <c r="J891" s="9">
        <f t="shared" si="105"/>
        <v>0</v>
      </c>
      <c r="K891" s="9">
        <f t="shared" si="106"/>
        <v>12.382984</v>
      </c>
      <c r="L891" s="9">
        <f t="shared" si="107"/>
        <v>0</v>
      </c>
      <c r="M891" s="9">
        <f t="shared" si="108"/>
        <v>12.382984</v>
      </c>
      <c r="N891" s="9">
        <v>7.1668609999999999</v>
      </c>
      <c r="O891" s="9">
        <v>11.882984</v>
      </c>
      <c r="P891" s="9">
        <f t="shared" si="109"/>
        <v>1.6580458306642198</v>
      </c>
      <c r="Q891" s="4">
        <f>_xlfn.RANK.EQ(P891,$P$2:$P$1001,1)+COUNTIF($P$2:P891,P891)-1</f>
        <v>984</v>
      </c>
      <c r="R891" s="4" t="str">
        <f>IF(Q891&lt;=Summary!$B$20,"Front","Back")</f>
        <v>Back</v>
      </c>
      <c r="S891" s="9">
        <f t="shared" si="110"/>
        <v>0</v>
      </c>
      <c r="T891" s="9">
        <f t="shared" si="111"/>
        <v>11.882984</v>
      </c>
    </row>
    <row r="892" spans="1:20" x14ac:dyDescent="0.2">
      <c r="A892" s="4">
        <v>891</v>
      </c>
      <c r="B892" s="4" t="s">
        <v>25</v>
      </c>
      <c r="C892" s="9">
        <v>12.697267999999999</v>
      </c>
      <c r="D892" s="9">
        <v>12.392251</v>
      </c>
      <c r="E892" s="9">
        <f t="shared" si="104"/>
        <v>0.97597774576389196</v>
      </c>
      <c r="F892" s="4">
        <f>_xlfn.RANK.EQ(E892,$E$2:$E$1001,1)+COUNTIF($E$2:E892,E892)-1</f>
        <v>459</v>
      </c>
      <c r="G892" s="4" t="str">
        <f>IF(F892&lt;=Summary!$B$2,"Front","Back")</f>
        <v>Front</v>
      </c>
      <c r="H892" s="4">
        <v>480</v>
      </c>
      <c r="I892" s="4" t="str">
        <f>IF(H892&lt;=Summary!$B$2,"Front","Back")</f>
        <v>Front</v>
      </c>
      <c r="J892" s="9">
        <f t="shared" si="105"/>
        <v>12.697267999999999</v>
      </c>
      <c r="K892" s="9">
        <f t="shared" si="106"/>
        <v>0</v>
      </c>
      <c r="L892" s="9">
        <f t="shared" si="107"/>
        <v>12.697267999999999</v>
      </c>
      <c r="M892" s="9">
        <f t="shared" si="108"/>
        <v>0</v>
      </c>
      <c r="N892" s="9">
        <v>13.197267999999999</v>
      </c>
      <c r="O892" s="9">
        <v>11.892251</v>
      </c>
      <c r="P892" s="9">
        <f t="shared" si="109"/>
        <v>0.90111460947826483</v>
      </c>
      <c r="Q892" s="4">
        <f>_xlfn.RANK.EQ(P892,$P$2:$P$1001,1)+COUNTIF($P$2:P892,P892)-1</f>
        <v>304</v>
      </c>
      <c r="R892" s="4" t="str">
        <f>IF(Q892&lt;=Summary!$B$20,"Front","Back")</f>
        <v>Front</v>
      </c>
      <c r="S892" s="9">
        <f t="shared" si="110"/>
        <v>13.197267999999999</v>
      </c>
      <c r="T892" s="9">
        <f t="shared" si="111"/>
        <v>0</v>
      </c>
    </row>
    <row r="893" spans="1:20" x14ac:dyDescent="0.2">
      <c r="A893" s="4">
        <v>892</v>
      </c>
      <c r="B893" s="4" t="s">
        <v>25</v>
      </c>
      <c r="C893" s="9">
        <v>9.4301080000000006</v>
      </c>
      <c r="D893" s="9">
        <v>9.2080719999999996</v>
      </c>
      <c r="E893" s="9">
        <f t="shared" si="104"/>
        <v>0.97645456446522128</v>
      </c>
      <c r="F893" s="4">
        <f>_xlfn.RANK.EQ(E893,$E$2:$E$1001,1)+COUNTIF($E$2:E893,E893)-1</f>
        <v>461</v>
      </c>
      <c r="G893" s="4" t="str">
        <f>IF(F893&lt;=Summary!$B$2,"Front","Back")</f>
        <v>Front</v>
      </c>
      <c r="H893" s="4">
        <v>531</v>
      </c>
      <c r="I893" s="4" t="str">
        <f>IF(H893&lt;=Summary!$B$2,"Front","Back")</f>
        <v>Back</v>
      </c>
      <c r="J893" s="9">
        <f t="shared" si="105"/>
        <v>9.4301080000000006</v>
      </c>
      <c r="K893" s="9">
        <f t="shared" si="106"/>
        <v>0</v>
      </c>
      <c r="L893" s="9">
        <f t="shared" si="107"/>
        <v>0</v>
      </c>
      <c r="M893" s="9">
        <f t="shared" si="108"/>
        <v>9.2080719999999996</v>
      </c>
      <c r="N893" s="9">
        <v>9.9301080000000006</v>
      </c>
      <c r="O893" s="9">
        <v>8.7080719999999996</v>
      </c>
      <c r="P893" s="9">
        <f t="shared" si="109"/>
        <v>0.87693628306963012</v>
      </c>
      <c r="Q893" s="4">
        <f>_xlfn.RANK.EQ(P893,$P$2:$P$1001,1)+COUNTIF($P$2:P893,P893)-1</f>
        <v>261</v>
      </c>
      <c r="R893" s="4" t="str">
        <f>IF(Q893&lt;=Summary!$B$20,"Front","Back")</f>
        <v>Front</v>
      </c>
      <c r="S893" s="9">
        <f t="shared" si="110"/>
        <v>9.9301080000000006</v>
      </c>
      <c r="T893" s="9">
        <f t="shared" si="111"/>
        <v>0</v>
      </c>
    </row>
    <row r="894" spans="1:20" x14ac:dyDescent="0.2">
      <c r="A894" s="4">
        <v>893</v>
      </c>
      <c r="B894" s="4" t="s">
        <v>25</v>
      </c>
      <c r="C894" s="9">
        <v>10.336304</v>
      </c>
      <c r="D894" s="9">
        <v>9.7848089999999992</v>
      </c>
      <c r="E894" s="9">
        <f t="shared" si="104"/>
        <v>0.94664485487268946</v>
      </c>
      <c r="F894" s="4">
        <f>_xlfn.RANK.EQ(E894,$E$2:$E$1001,1)+COUNTIF($E$2:E894,E894)-1</f>
        <v>394</v>
      </c>
      <c r="G894" s="4" t="str">
        <f>IF(F894&lt;=Summary!$B$2,"Front","Back")</f>
        <v>Front</v>
      </c>
      <c r="H894" s="4">
        <v>731</v>
      </c>
      <c r="I894" s="4" t="str">
        <f>IF(H894&lt;=Summary!$B$2,"Front","Back")</f>
        <v>Back</v>
      </c>
      <c r="J894" s="9">
        <f t="shared" si="105"/>
        <v>10.336304</v>
      </c>
      <c r="K894" s="9">
        <f t="shared" si="106"/>
        <v>0</v>
      </c>
      <c r="L894" s="9">
        <f t="shared" si="107"/>
        <v>0</v>
      </c>
      <c r="M894" s="9">
        <f t="shared" si="108"/>
        <v>9.7848089999999992</v>
      </c>
      <c r="N894" s="9">
        <v>10.836304</v>
      </c>
      <c r="O894" s="9">
        <v>9.2848089999999992</v>
      </c>
      <c r="P894" s="9">
        <f t="shared" si="109"/>
        <v>0.85682433789232926</v>
      </c>
      <c r="Q894" s="4">
        <f>_xlfn.RANK.EQ(P894,$P$2:$P$1001,1)+COUNTIF($P$2:P894,P894)-1</f>
        <v>230</v>
      </c>
      <c r="R894" s="4" t="str">
        <f>IF(Q894&lt;=Summary!$B$20,"Front","Back")</f>
        <v>Front</v>
      </c>
      <c r="S894" s="9">
        <f t="shared" si="110"/>
        <v>10.836304</v>
      </c>
      <c r="T894" s="9">
        <f t="shared" si="111"/>
        <v>0</v>
      </c>
    </row>
    <row r="895" spans="1:20" x14ac:dyDescent="0.2">
      <c r="A895" s="4">
        <v>894</v>
      </c>
      <c r="B895" s="4" t="s">
        <v>25</v>
      </c>
      <c r="C895" s="9">
        <v>8.8185149999999997</v>
      </c>
      <c r="D895" s="9">
        <v>12.615667</v>
      </c>
      <c r="E895" s="9">
        <f t="shared" si="104"/>
        <v>1.4305885968329135</v>
      </c>
      <c r="F895" s="4">
        <f>_xlfn.RANK.EQ(E895,$E$2:$E$1001,1)+COUNTIF($E$2:E895,E895)-1</f>
        <v>937</v>
      </c>
      <c r="G895" s="4" t="str">
        <f>IF(F895&lt;=Summary!$B$2,"Front","Back")</f>
        <v>Back</v>
      </c>
      <c r="H895" s="4">
        <v>280</v>
      </c>
      <c r="I895" s="4" t="str">
        <f>IF(H895&lt;=Summary!$B$2,"Front","Back")</f>
        <v>Front</v>
      </c>
      <c r="J895" s="9">
        <f t="shared" si="105"/>
        <v>0</v>
      </c>
      <c r="K895" s="9">
        <f t="shared" si="106"/>
        <v>12.615667</v>
      </c>
      <c r="L895" s="9">
        <f t="shared" si="107"/>
        <v>8.8185149999999997</v>
      </c>
      <c r="M895" s="9">
        <f t="shared" si="108"/>
        <v>0</v>
      </c>
      <c r="N895" s="9">
        <v>9.3185149999999997</v>
      </c>
      <c r="O895" s="9">
        <v>12.115667</v>
      </c>
      <c r="P895" s="9">
        <f t="shared" si="109"/>
        <v>1.300171432894619</v>
      </c>
      <c r="Q895" s="4">
        <f>_xlfn.RANK.EQ(P895,$P$2:$P$1001,1)+COUNTIF($P$2:P895,P895)-1</f>
        <v>889</v>
      </c>
      <c r="R895" s="4" t="str">
        <f>IF(Q895&lt;=Summary!$B$20,"Front","Back")</f>
        <v>Back</v>
      </c>
      <c r="S895" s="9">
        <f t="shared" si="110"/>
        <v>0</v>
      </c>
      <c r="T895" s="9">
        <f t="shared" si="111"/>
        <v>12.115667</v>
      </c>
    </row>
    <row r="896" spans="1:20" x14ac:dyDescent="0.2">
      <c r="A896" s="4">
        <v>895</v>
      </c>
      <c r="B896" s="4" t="s">
        <v>25</v>
      </c>
      <c r="C896" s="9">
        <v>10.031563</v>
      </c>
      <c r="D896" s="9">
        <v>7.8026590000000002</v>
      </c>
      <c r="E896" s="9">
        <f t="shared" si="104"/>
        <v>0.7778108954706261</v>
      </c>
      <c r="F896" s="4">
        <f>_xlfn.RANK.EQ(E896,$E$2:$E$1001,1)+COUNTIF($E$2:E896,E896)-1</f>
        <v>120</v>
      </c>
      <c r="G896" s="4" t="str">
        <f>IF(F896&lt;=Summary!$B$2,"Front","Back")</f>
        <v>Front</v>
      </c>
      <c r="H896" s="4">
        <v>628</v>
      </c>
      <c r="I896" s="4" t="str">
        <f>IF(H896&lt;=Summary!$B$2,"Front","Back")</f>
        <v>Back</v>
      </c>
      <c r="J896" s="9">
        <f t="shared" si="105"/>
        <v>10.031563</v>
      </c>
      <c r="K896" s="9">
        <f t="shared" si="106"/>
        <v>0</v>
      </c>
      <c r="L896" s="9">
        <f t="shared" si="107"/>
        <v>0</v>
      </c>
      <c r="M896" s="9">
        <f t="shared" si="108"/>
        <v>7.8026590000000002</v>
      </c>
      <c r="N896" s="9">
        <v>10.531563</v>
      </c>
      <c r="O896" s="9">
        <v>7.3026590000000002</v>
      </c>
      <c r="P896" s="9">
        <f t="shared" si="109"/>
        <v>0.69340695203551461</v>
      </c>
      <c r="Q896" s="4">
        <f>_xlfn.RANK.EQ(P896,$P$2:$P$1001,1)+COUNTIF($P$2:P896,P896)-1</f>
        <v>53</v>
      </c>
      <c r="R896" s="4" t="str">
        <f>IF(Q896&lt;=Summary!$B$20,"Front","Back")</f>
        <v>Front</v>
      </c>
      <c r="S896" s="9">
        <f t="shared" si="110"/>
        <v>10.531563</v>
      </c>
      <c r="T896" s="9">
        <f t="shared" si="111"/>
        <v>0</v>
      </c>
    </row>
    <row r="897" spans="1:20" x14ac:dyDescent="0.2">
      <c r="A897" s="4">
        <v>896</v>
      </c>
      <c r="B897" s="4" t="s">
        <v>25</v>
      </c>
      <c r="C897" s="9">
        <v>10.162359</v>
      </c>
      <c r="D897" s="9">
        <v>10.323166000000001</v>
      </c>
      <c r="E897" s="9">
        <f t="shared" si="104"/>
        <v>1.0158237865834103</v>
      </c>
      <c r="F897" s="4">
        <f>_xlfn.RANK.EQ(E897,$E$2:$E$1001,1)+COUNTIF($E$2:E897,E897)-1</f>
        <v>531</v>
      </c>
      <c r="G897" s="4" t="str">
        <f>IF(F897&lt;=Summary!$B$2,"Front","Back")</f>
        <v>Back</v>
      </c>
      <c r="H897" s="4">
        <v>898</v>
      </c>
      <c r="I897" s="4" t="str">
        <f>IF(H897&lt;=Summary!$B$2,"Front","Back")</f>
        <v>Back</v>
      </c>
      <c r="J897" s="9">
        <f t="shared" si="105"/>
        <v>0</v>
      </c>
      <c r="K897" s="9">
        <f t="shared" si="106"/>
        <v>10.323166000000001</v>
      </c>
      <c r="L897" s="9">
        <f t="shared" si="107"/>
        <v>0</v>
      </c>
      <c r="M897" s="9">
        <f t="shared" si="108"/>
        <v>10.323166000000001</v>
      </c>
      <c r="N897" s="9">
        <v>10.662359</v>
      </c>
      <c r="O897" s="9">
        <v>9.8231660000000005</v>
      </c>
      <c r="P897" s="9">
        <f t="shared" si="109"/>
        <v>0.92129387127182649</v>
      </c>
      <c r="Q897" s="4">
        <f>_xlfn.RANK.EQ(P897,$P$2:$P$1001,1)+COUNTIF($P$2:P897,P897)-1</f>
        <v>338</v>
      </c>
      <c r="R897" s="4" t="str">
        <f>IF(Q897&lt;=Summary!$B$20,"Front","Back")</f>
        <v>Front</v>
      </c>
      <c r="S897" s="9">
        <f t="shared" si="110"/>
        <v>10.662359</v>
      </c>
      <c r="T897" s="9">
        <f t="shared" si="111"/>
        <v>0</v>
      </c>
    </row>
    <row r="898" spans="1:20" x14ac:dyDescent="0.2">
      <c r="A898" s="4">
        <v>897</v>
      </c>
      <c r="B898" s="4" t="s">
        <v>25</v>
      </c>
      <c r="C898" s="9">
        <v>8.9194139999999997</v>
      </c>
      <c r="D898" s="9">
        <v>11.516289</v>
      </c>
      <c r="E898" s="9">
        <f t="shared" si="104"/>
        <v>1.2911486113325383</v>
      </c>
      <c r="F898" s="4">
        <f>_xlfn.RANK.EQ(E898,$E$2:$E$1001,1)+COUNTIF($E$2:E898,E898)-1</f>
        <v>878</v>
      </c>
      <c r="G898" s="4" t="str">
        <f>IF(F898&lt;=Summary!$B$2,"Front","Back")</f>
        <v>Back</v>
      </c>
      <c r="H898" s="4">
        <v>166</v>
      </c>
      <c r="I898" s="4" t="str">
        <f>IF(H898&lt;=Summary!$B$2,"Front","Back")</f>
        <v>Front</v>
      </c>
      <c r="J898" s="9">
        <f t="shared" si="105"/>
        <v>0</v>
      </c>
      <c r="K898" s="9">
        <f t="shared" si="106"/>
        <v>11.516289</v>
      </c>
      <c r="L898" s="9">
        <f t="shared" si="107"/>
        <v>8.9194139999999997</v>
      </c>
      <c r="M898" s="9">
        <f t="shared" si="108"/>
        <v>0</v>
      </c>
      <c r="N898" s="9">
        <v>9.4194139999999997</v>
      </c>
      <c r="O898" s="9">
        <v>11.016289</v>
      </c>
      <c r="P898" s="9">
        <f t="shared" si="109"/>
        <v>1.1695301852110971</v>
      </c>
      <c r="Q898" s="4">
        <f>_xlfn.RANK.EQ(P898,$P$2:$P$1001,1)+COUNTIF($P$2:P898,P898)-1</f>
        <v>744</v>
      </c>
      <c r="R898" s="4" t="str">
        <f>IF(Q898&lt;=Summary!$B$20,"Front","Back")</f>
        <v>Back</v>
      </c>
      <c r="S898" s="9">
        <f t="shared" si="110"/>
        <v>0</v>
      </c>
      <c r="T898" s="9">
        <f t="shared" si="111"/>
        <v>11.016289</v>
      </c>
    </row>
    <row r="899" spans="1:20" x14ac:dyDescent="0.2">
      <c r="A899" s="4">
        <v>898</v>
      </c>
      <c r="B899" s="4" t="s">
        <v>25</v>
      </c>
      <c r="C899" s="9">
        <v>9.7543769999999999</v>
      </c>
      <c r="D899" s="9">
        <v>10.958081999999999</v>
      </c>
      <c r="E899" s="9">
        <f t="shared" ref="E899:E962" si="112">D899/C899</f>
        <v>1.1234015252844953</v>
      </c>
      <c r="F899" s="4">
        <f>_xlfn.RANK.EQ(E899,$E$2:$E$1001,1)+COUNTIF($E$2:E899,E899)-1</f>
        <v>675</v>
      </c>
      <c r="G899" s="4" t="str">
        <f>IF(F899&lt;=Summary!$B$2,"Front","Back")</f>
        <v>Back</v>
      </c>
      <c r="H899" s="4">
        <v>472</v>
      </c>
      <c r="I899" s="4" t="str">
        <f>IF(H899&lt;=Summary!$B$2,"Front","Back")</f>
        <v>Front</v>
      </c>
      <c r="J899" s="9">
        <f t="shared" ref="J899:J962" si="113">IF(G899="Front",C899,0)</f>
        <v>0</v>
      </c>
      <c r="K899" s="9">
        <f t="shared" ref="K899:K962" si="114">IF(G899="Back",D899,0)</f>
        <v>10.958081999999999</v>
      </c>
      <c r="L899" s="9">
        <f t="shared" ref="L899:L962" si="115">IF(I899="Front",C899,0)</f>
        <v>9.7543769999999999</v>
      </c>
      <c r="M899" s="9">
        <f t="shared" ref="M899:M962" si="116">IF(I899="Back",D899,0)</f>
        <v>0</v>
      </c>
      <c r="N899" s="9">
        <v>10.254377</v>
      </c>
      <c r="O899" s="9">
        <v>10.458081999999999</v>
      </c>
      <c r="P899" s="9">
        <f t="shared" ref="P899:P962" si="117">O899/N899</f>
        <v>1.0198651756220782</v>
      </c>
      <c r="Q899" s="4">
        <f>_xlfn.RANK.EQ(P899,$P$2:$P$1001,1)+COUNTIF($P$2:P899,P899)-1</f>
        <v>531</v>
      </c>
      <c r="R899" s="4" t="str">
        <f>IF(Q899&lt;=Summary!$B$20,"Front","Back")</f>
        <v>Back</v>
      </c>
      <c r="S899" s="9">
        <f t="shared" ref="S899:S962" si="118">IF(R899="Front",N899,0)</f>
        <v>0</v>
      </c>
      <c r="T899" s="9">
        <f t="shared" ref="T899:T962" si="119">IF(R899="Back",O899,0)</f>
        <v>10.458081999999999</v>
      </c>
    </row>
    <row r="900" spans="1:20" x14ac:dyDescent="0.2">
      <c r="A900" s="4">
        <v>899</v>
      </c>
      <c r="B900" s="4" t="s">
        <v>25</v>
      </c>
      <c r="C900" s="9">
        <v>10.749014000000001</v>
      </c>
      <c r="D900" s="9">
        <v>8.2208670000000001</v>
      </c>
      <c r="E900" s="9">
        <f t="shared" si="112"/>
        <v>0.76480196230091424</v>
      </c>
      <c r="F900" s="4">
        <f>_xlfn.RANK.EQ(E900,$E$2:$E$1001,1)+COUNTIF($E$2:E900,E900)-1</f>
        <v>110</v>
      </c>
      <c r="G900" s="4" t="str">
        <f>IF(F900&lt;=Summary!$B$2,"Front","Back")</f>
        <v>Front</v>
      </c>
      <c r="H900" s="4">
        <v>438</v>
      </c>
      <c r="I900" s="4" t="str">
        <f>IF(H900&lt;=Summary!$B$2,"Front","Back")</f>
        <v>Front</v>
      </c>
      <c r="J900" s="9">
        <f t="shared" si="113"/>
        <v>10.749014000000001</v>
      </c>
      <c r="K900" s="9">
        <f t="shared" si="114"/>
        <v>0</v>
      </c>
      <c r="L900" s="9">
        <f t="shared" si="115"/>
        <v>10.749014000000001</v>
      </c>
      <c r="M900" s="9">
        <f t="shared" si="116"/>
        <v>0</v>
      </c>
      <c r="N900" s="9">
        <v>11.249014000000001</v>
      </c>
      <c r="O900" s="9">
        <v>7.7208670000000001</v>
      </c>
      <c r="P900" s="9">
        <f t="shared" si="117"/>
        <v>0.68635944448108965</v>
      </c>
      <c r="Q900" s="4">
        <f>_xlfn.RANK.EQ(P900,$P$2:$P$1001,1)+COUNTIF($P$2:P900,P900)-1</f>
        <v>50</v>
      </c>
      <c r="R900" s="4" t="str">
        <f>IF(Q900&lt;=Summary!$B$20,"Front","Back")</f>
        <v>Front</v>
      </c>
      <c r="S900" s="9">
        <f t="shared" si="118"/>
        <v>11.249014000000001</v>
      </c>
      <c r="T900" s="9">
        <f t="shared" si="119"/>
        <v>0</v>
      </c>
    </row>
    <row r="901" spans="1:20" x14ac:dyDescent="0.2">
      <c r="A901" s="4">
        <v>900</v>
      </c>
      <c r="B901" s="4" t="s">
        <v>25</v>
      </c>
      <c r="C901" s="9">
        <v>8.9208429999999996</v>
      </c>
      <c r="D901" s="9">
        <v>8.3844890000000003</v>
      </c>
      <c r="E901" s="9">
        <f t="shared" si="112"/>
        <v>0.93987630989582494</v>
      </c>
      <c r="F901" s="4">
        <f>_xlfn.RANK.EQ(E901,$E$2:$E$1001,1)+COUNTIF($E$2:E901,E901)-1</f>
        <v>381</v>
      </c>
      <c r="G901" s="4" t="str">
        <f>IF(F901&lt;=Summary!$B$2,"Front","Back")</f>
        <v>Front</v>
      </c>
      <c r="H901" s="4">
        <v>565</v>
      </c>
      <c r="I901" s="4" t="str">
        <f>IF(H901&lt;=Summary!$B$2,"Front","Back")</f>
        <v>Back</v>
      </c>
      <c r="J901" s="9">
        <f t="shared" si="113"/>
        <v>8.9208429999999996</v>
      </c>
      <c r="K901" s="9">
        <f t="shared" si="114"/>
        <v>0</v>
      </c>
      <c r="L901" s="9">
        <f t="shared" si="115"/>
        <v>0</v>
      </c>
      <c r="M901" s="9">
        <f t="shared" si="116"/>
        <v>8.3844890000000003</v>
      </c>
      <c r="N901" s="9">
        <v>9.4208429999999996</v>
      </c>
      <c r="O901" s="9">
        <v>7.8844890000000003</v>
      </c>
      <c r="P901" s="9">
        <f t="shared" si="117"/>
        <v>0.83691968967108366</v>
      </c>
      <c r="Q901" s="4">
        <f>_xlfn.RANK.EQ(P901,$P$2:$P$1001,1)+COUNTIF($P$2:P901,P901)-1</f>
        <v>185</v>
      </c>
      <c r="R901" s="4" t="str">
        <f>IF(Q901&lt;=Summary!$B$20,"Front","Back")</f>
        <v>Front</v>
      </c>
      <c r="S901" s="9">
        <f t="shared" si="118"/>
        <v>9.4208429999999996</v>
      </c>
      <c r="T901" s="9">
        <f t="shared" si="119"/>
        <v>0</v>
      </c>
    </row>
    <row r="902" spans="1:20" x14ac:dyDescent="0.2">
      <c r="A902" s="4">
        <v>901</v>
      </c>
      <c r="B902" s="4" t="s">
        <v>25</v>
      </c>
      <c r="C902" s="9">
        <v>8.1748399999999997</v>
      </c>
      <c r="D902" s="9">
        <v>9.6964070000000007</v>
      </c>
      <c r="E902" s="9">
        <f t="shared" si="112"/>
        <v>1.186128046542807</v>
      </c>
      <c r="F902" s="4">
        <f>_xlfn.RANK.EQ(E902,$E$2:$E$1001,1)+COUNTIF($E$2:E902,E902)-1</f>
        <v>774</v>
      </c>
      <c r="G902" s="4" t="str">
        <f>IF(F902&lt;=Summary!$B$2,"Front","Back")</f>
        <v>Back</v>
      </c>
      <c r="H902" s="4">
        <v>312</v>
      </c>
      <c r="I902" s="4" t="str">
        <f>IF(H902&lt;=Summary!$B$2,"Front","Back")</f>
        <v>Front</v>
      </c>
      <c r="J902" s="9">
        <f t="shared" si="113"/>
        <v>0</v>
      </c>
      <c r="K902" s="9">
        <f t="shared" si="114"/>
        <v>9.6964070000000007</v>
      </c>
      <c r="L902" s="9">
        <f t="shared" si="115"/>
        <v>8.1748399999999997</v>
      </c>
      <c r="M902" s="9">
        <f t="shared" si="116"/>
        <v>0</v>
      </c>
      <c r="N902" s="9">
        <v>8.6748399999999997</v>
      </c>
      <c r="O902" s="9">
        <v>9.1964070000000007</v>
      </c>
      <c r="P902" s="9">
        <f t="shared" si="117"/>
        <v>1.0601241060353852</v>
      </c>
      <c r="Q902" s="4">
        <f>_xlfn.RANK.EQ(P902,$P$2:$P$1001,1)+COUNTIF($P$2:P902,P902)-1</f>
        <v>598</v>
      </c>
      <c r="R902" s="4" t="str">
        <f>IF(Q902&lt;=Summary!$B$20,"Front","Back")</f>
        <v>Back</v>
      </c>
      <c r="S902" s="9">
        <f t="shared" si="118"/>
        <v>0</v>
      </c>
      <c r="T902" s="9">
        <f t="shared" si="119"/>
        <v>9.1964070000000007</v>
      </c>
    </row>
    <row r="903" spans="1:20" x14ac:dyDescent="0.2">
      <c r="A903" s="4">
        <v>902</v>
      </c>
      <c r="B903" s="4" t="s">
        <v>25</v>
      </c>
      <c r="C903" s="9">
        <v>9.8604160000000007</v>
      </c>
      <c r="D903" s="9">
        <v>10.333164999999999</v>
      </c>
      <c r="E903" s="9">
        <f t="shared" si="112"/>
        <v>1.0479441232499722</v>
      </c>
      <c r="F903" s="4">
        <f>_xlfn.RANK.EQ(E903,$E$2:$E$1001,1)+COUNTIF($E$2:E903,E903)-1</f>
        <v>573</v>
      </c>
      <c r="G903" s="4" t="str">
        <f>IF(F903&lt;=Summary!$B$2,"Front","Back")</f>
        <v>Back</v>
      </c>
      <c r="H903" s="4">
        <v>655</v>
      </c>
      <c r="I903" s="4" t="str">
        <f>IF(H903&lt;=Summary!$B$2,"Front","Back")</f>
        <v>Back</v>
      </c>
      <c r="J903" s="9">
        <f t="shared" si="113"/>
        <v>0</v>
      </c>
      <c r="K903" s="9">
        <f t="shared" si="114"/>
        <v>10.333164999999999</v>
      </c>
      <c r="L903" s="9">
        <f t="shared" si="115"/>
        <v>0</v>
      </c>
      <c r="M903" s="9">
        <f t="shared" si="116"/>
        <v>10.333164999999999</v>
      </c>
      <c r="N903" s="9">
        <v>10.360416000000001</v>
      </c>
      <c r="O903" s="9">
        <v>9.8331649999999993</v>
      </c>
      <c r="P903" s="9">
        <f t="shared" si="117"/>
        <v>0.94910908982805309</v>
      </c>
      <c r="Q903" s="4">
        <f>_xlfn.RANK.EQ(P903,$P$2:$P$1001,1)+COUNTIF($P$2:P903,P903)-1</f>
        <v>395</v>
      </c>
      <c r="R903" s="4" t="str">
        <f>IF(Q903&lt;=Summary!$B$20,"Front","Back")</f>
        <v>Front</v>
      </c>
      <c r="S903" s="9">
        <f t="shared" si="118"/>
        <v>10.360416000000001</v>
      </c>
      <c r="T903" s="9">
        <f t="shared" si="119"/>
        <v>0</v>
      </c>
    </row>
    <row r="904" spans="1:20" x14ac:dyDescent="0.2">
      <c r="A904" s="4">
        <v>903</v>
      </c>
      <c r="B904" s="4" t="s">
        <v>25</v>
      </c>
      <c r="C904" s="9">
        <v>9.0764479999999992</v>
      </c>
      <c r="D904" s="9">
        <v>9.5703569999999996</v>
      </c>
      <c r="E904" s="9">
        <f t="shared" si="112"/>
        <v>1.0544165514967971</v>
      </c>
      <c r="F904" s="4">
        <f>_xlfn.RANK.EQ(E904,$E$2:$E$1001,1)+COUNTIF($E$2:E904,E904)-1</f>
        <v>585</v>
      </c>
      <c r="G904" s="4" t="str">
        <f>IF(F904&lt;=Summary!$B$2,"Front","Back")</f>
        <v>Back</v>
      </c>
      <c r="H904" s="4">
        <v>613</v>
      </c>
      <c r="I904" s="4" t="str">
        <f>IF(H904&lt;=Summary!$B$2,"Front","Back")</f>
        <v>Back</v>
      </c>
      <c r="J904" s="9">
        <f t="shared" si="113"/>
        <v>0</v>
      </c>
      <c r="K904" s="9">
        <f t="shared" si="114"/>
        <v>9.5703569999999996</v>
      </c>
      <c r="L904" s="9">
        <f t="shared" si="115"/>
        <v>0</v>
      </c>
      <c r="M904" s="9">
        <f t="shared" si="116"/>
        <v>9.5703569999999996</v>
      </c>
      <c r="N904" s="9">
        <v>9.5764479999999992</v>
      </c>
      <c r="O904" s="9">
        <v>9.0703569999999996</v>
      </c>
      <c r="P904" s="9">
        <f t="shared" si="117"/>
        <v>0.94715253505266261</v>
      </c>
      <c r="Q904" s="4">
        <f>_xlfn.RANK.EQ(P904,$P$2:$P$1001,1)+COUNTIF($P$2:P904,P904)-1</f>
        <v>394</v>
      </c>
      <c r="R904" s="4" t="str">
        <f>IF(Q904&lt;=Summary!$B$20,"Front","Back")</f>
        <v>Front</v>
      </c>
      <c r="S904" s="9">
        <f t="shared" si="118"/>
        <v>9.5764479999999992</v>
      </c>
      <c r="T904" s="9">
        <f t="shared" si="119"/>
        <v>0</v>
      </c>
    </row>
    <row r="905" spans="1:20" x14ac:dyDescent="0.2">
      <c r="A905" s="4">
        <v>904</v>
      </c>
      <c r="B905" s="4" t="s">
        <v>25</v>
      </c>
      <c r="C905" s="9">
        <v>10.848338</v>
      </c>
      <c r="D905" s="9">
        <v>8.9536879999999996</v>
      </c>
      <c r="E905" s="9">
        <f t="shared" si="112"/>
        <v>0.82535112751833506</v>
      </c>
      <c r="F905" s="4">
        <f>_xlfn.RANK.EQ(E905,$E$2:$E$1001,1)+COUNTIF($E$2:E905,E905)-1</f>
        <v>188</v>
      </c>
      <c r="G905" s="4" t="str">
        <f>IF(F905&lt;=Summary!$B$2,"Front","Back")</f>
        <v>Front</v>
      </c>
      <c r="H905" s="4">
        <v>487</v>
      </c>
      <c r="I905" s="4" t="str">
        <f>IF(H905&lt;=Summary!$B$2,"Front","Back")</f>
        <v>Front</v>
      </c>
      <c r="J905" s="9">
        <f t="shared" si="113"/>
        <v>10.848338</v>
      </c>
      <c r="K905" s="9">
        <f t="shared" si="114"/>
        <v>0</v>
      </c>
      <c r="L905" s="9">
        <f t="shared" si="115"/>
        <v>10.848338</v>
      </c>
      <c r="M905" s="9">
        <f t="shared" si="116"/>
        <v>0</v>
      </c>
      <c r="N905" s="9">
        <v>11.348338</v>
      </c>
      <c r="O905" s="9">
        <v>8.4536879999999996</v>
      </c>
      <c r="P905" s="9">
        <f t="shared" si="117"/>
        <v>0.74492740699122639</v>
      </c>
      <c r="Q905" s="4">
        <f>_xlfn.RANK.EQ(P905,$P$2:$P$1001,1)+COUNTIF($P$2:P905,P905)-1</f>
        <v>85</v>
      </c>
      <c r="R905" s="4" t="str">
        <f>IF(Q905&lt;=Summary!$B$20,"Front","Back")</f>
        <v>Front</v>
      </c>
      <c r="S905" s="9">
        <f t="shared" si="118"/>
        <v>11.348338</v>
      </c>
      <c r="T905" s="9">
        <f t="shared" si="119"/>
        <v>0</v>
      </c>
    </row>
    <row r="906" spans="1:20" x14ac:dyDescent="0.2">
      <c r="A906" s="4">
        <v>905</v>
      </c>
      <c r="B906" s="4" t="s">
        <v>25</v>
      </c>
      <c r="C906" s="9">
        <v>8.8334980000000005</v>
      </c>
      <c r="D906" s="9">
        <v>9.2003219999999999</v>
      </c>
      <c r="E906" s="9">
        <f t="shared" si="112"/>
        <v>1.0415264711669148</v>
      </c>
      <c r="F906" s="4">
        <f>_xlfn.RANK.EQ(E906,$E$2:$E$1001,1)+COUNTIF($E$2:E906,E906)-1</f>
        <v>563</v>
      </c>
      <c r="G906" s="4" t="str">
        <f>IF(F906&lt;=Summary!$B$2,"Front","Back")</f>
        <v>Back</v>
      </c>
      <c r="H906" s="4">
        <v>571</v>
      </c>
      <c r="I906" s="4" t="str">
        <f>IF(H906&lt;=Summary!$B$2,"Front","Back")</f>
        <v>Back</v>
      </c>
      <c r="J906" s="9">
        <f t="shared" si="113"/>
        <v>0</v>
      </c>
      <c r="K906" s="9">
        <f t="shared" si="114"/>
        <v>9.2003219999999999</v>
      </c>
      <c r="L906" s="9">
        <f t="shared" si="115"/>
        <v>0</v>
      </c>
      <c r="M906" s="9">
        <f t="shared" si="116"/>
        <v>9.2003219999999999</v>
      </c>
      <c r="N906" s="9">
        <v>9.3334980000000005</v>
      </c>
      <c r="O906" s="9">
        <v>8.7003219999999999</v>
      </c>
      <c r="P906" s="9">
        <f t="shared" si="117"/>
        <v>0.93216091116106736</v>
      </c>
      <c r="Q906" s="4">
        <f>_xlfn.RANK.EQ(P906,$P$2:$P$1001,1)+COUNTIF($P$2:P906,P906)-1</f>
        <v>362</v>
      </c>
      <c r="R906" s="4" t="str">
        <f>IF(Q906&lt;=Summary!$B$20,"Front","Back")</f>
        <v>Front</v>
      </c>
      <c r="S906" s="9">
        <f t="shared" si="118"/>
        <v>9.3334980000000005</v>
      </c>
      <c r="T906" s="9">
        <f t="shared" si="119"/>
        <v>0</v>
      </c>
    </row>
    <row r="907" spans="1:20" x14ac:dyDescent="0.2">
      <c r="A907" s="4">
        <v>906</v>
      </c>
      <c r="B907" s="4" t="s">
        <v>25</v>
      </c>
      <c r="C907" s="9">
        <v>10.959372</v>
      </c>
      <c r="D907" s="9">
        <v>11.430605999999999</v>
      </c>
      <c r="E907" s="9">
        <f t="shared" si="112"/>
        <v>1.0429982666890036</v>
      </c>
      <c r="F907" s="4">
        <f>_xlfn.RANK.EQ(E907,$E$2:$E$1001,1)+COUNTIF($E$2:E907,E907)-1</f>
        <v>567</v>
      </c>
      <c r="G907" s="4" t="str">
        <f>IF(F907&lt;=Summary!$B$2,"Front","Back")</f>
        <v>Back</v>
      </c>
      <c r="H907" s="4">
        <v>712</v>
      </c>
      <c r="I907" s="4" t="str">
        <f>IF(H907&lt;=Summary!$B$2,"Front","Back")</f>
        <v>Back</v>
      </c>
      <c r="J907" s="9">
        <f t="shared" si="113"/>
        <v>0</v>
      </c>
      <c r="K907" s="9">
        <f t="shared" si="114"/>
        <v>11.430605999999999</v>
      </c>
      <c r="L907" s="9">
        <f t="shared" si="115"/>
        <v>0</v>
      </c>
      <c r="M907" s="9">
        <f t="shared" si="116"/>
        <v>11.430605999999999</v>
      </c>
      <c r="N907" s="9">
        <v>11.459372</v>
      </c>
      <c r="O907" s="9">
        <v>10.930605999999999</v>
      </c>
      <c r="P907" s="9">
        <f t="shared" si="117"/>
        <v>0.95385733179793786</v>
      </c>
      <c r="Q907" s="4">
        <f>_xlfn.RANK.EQ(P907,$P$2:$P$1001,1)+COUNTIF($P$2:P907,P907)-1</f>
        <v>402</v>
      </c>
      <c r="R907" s="4" t="str">
        <f>IF(Q907&lt;=Summary!$B$20,"Front","Back")</f>
        <v>Front</v>
      </c>
      <c r="S907" s="9">
        <f t="shared" si="118"/>
        <v>11.459372</v>
      </c>
      <c r="T907" s="9">
        <f t="shared" si="119"/>
        <v>0</v>
      </c>
    </row>
    <row r="908" spans="1:20" x14ac:dyDescent="0.2">
      <c r="A908" s="4">
        <v>907</v>
      </c>
      <c r="B908" s="4" t="s">
        <v>25</v>
      </c>
      <c r="C908" s="9">
        <v>7.6795600000000004</v>
      </c>
      <c r="D908" s="9">
        <v>10.551546999999999</v>
      </c>
      <c r="E908" s="9">
        <f t="shared" si="112"/>
        <v>1.3739780664517236</v>
      </c>
      <c r="F908" s="4">
        <f>_xlfn.RANK.EQ(E908,$E$2:$E$1001,1)+COUNTIF($E$2:E908,E908)-1</f>
        <v>917</v>
      </c>
      <c r="G908" s="4" t="str">
        <f>IF(F908&lt;=Summary!$B$2,"Front","Back")</f>
        <v>Back</v>
      </c>
      <c r="H908" s="4">
        <v>512</v>
      </c>
      <c r="I908" s="4" t="str">
        <f>IF(H908&lt;=Summary!$B$2,"Front","Back")</f>
        <v>Back</v>
      </c>
      <c r="J908" s="9">
        <f t="shared" si="113"/>
        <v>0</v>
      </c>
      <c r="K908" s="9">
        <f t="shared" si="114"/>
        <v>10.551546999999999</v>
      </c>
      <c r="L908" s="9">
        <f t="shared" si="115"/>
        <v>0</v>
      </c>
      <c r="M908" s="9">
        <f t="shared" si="116"/>
        <v>10.551546999999999</v>
      </c>
      <c r="N908" s="9">
        <v>8.1795600000000004</v>
      </c>
      <c r="O908" s="9">
        <v>10.051546999999999</v>
      </c>
      <c r="P908" s="9">
        <f t="shared" si="117"/>
        <v>1.2288615769063371</v>
      </c>
      <c r="Q908" s="4">
        <f>_xlfn.RANK.EQ(P908,$P$2:$P$1001,1)+COUNTIF($P$2:P908,P908)-1</f>
        <v>824</v>
      </c>
      <c r="R908" s="4" t="str">
        <f>IF(Q908&lt;=Summary!$B$20,"Front","Back")</f>
        <v>Back</v>
      </c>
      <c r="S908" s="9">
        <f t="shared" si="118"/>
        <v>0</v>
      </c>
      <c r="T908" s="9">
        <f t="shared" si="119"/>
        <v>10.051546999999999</v>
      </c>
    </row>
    <row r="909" spans="1:20" x14ac:dyDescent="0.2">
      <c r="A909" s="4">
        <v>908</v>
      </c>
      <c r="B909" s="4" t="s">
        <v>25</v>
      </c>
      <c r="C909" s="9">
        <v>9.6240249999999996</v>
      </c>
      <c r="D909" s="9">
        <v>11.826248</v>
      </c>
      <c r="E909" s="9">
        <f t="shared" si="112"/>
        <v>1.228825569343388</v>
      </c>
      <c r="F909" s="4">
        <f>_xlfn.RANK.EQ(E909,$E$2:$E$1001,1)+COUNTIF($E$2:E909,E909)-1</f>
        <v>820</v>
      </c>
      <c r="G909" s="4" t="str">
        <f>IF(F909&lt;=Summary!$B$2,"Front","Back")</f>
        <v>Back</v>
      </c>
      <c r="H909" s="4">
        <v>274</v>
      </c>
      <c r="I909" s="4" t="str">
        <f>IF(H909&lt;=Summary!$B$2,"Front","Back")</f>
        <v>Front</v>
      </c>
      <c r="J909" s="9">
        <f t="shared" si="113"/>
        <v>0</v>
      </c>
      <c r="K909" s="9">
        <f t="shared" si="114"/>
        <v>11.826248</v>
      </c>
      <c r="L909" s="9">
        <f t="shared" si="115"/>
        <v>9.6240249999999996</v>
      </c>
      <c r="M909" s="9">
        <f t="shared" si="116"/>
        <v>0</v>
      </c>
      <c r="N909" s="9">
        <v>10.124025</v>
      </c>
      <c r="O909" s="9">
        <v>11.326248</v>
      </c>
      <c r="P909" s="9">
        <f t="shared" si="117"/>
        <v>1.1187495092119981</v>
      </c>
      <c r="Q909" s="4">
        <f>_xlfn.RANK.EQ(P909,$P$2:$P$1001,1)+COUNTIF($P$2:P909,P909)-1</f>
        <v>681</v>
      </c>
      <c r="R909" s="4" t="str">
        <f>IF(Q909&lt;=Summary!$B$20,"Front","Back")</f>
        <v>Back</v>
      </c>
      <c r="S909" s="9">
        <f t="shared" si="118"/>
        <v>0</v>
      </c>
      <c r="T909" s="9">
        <f t="shared" si="119"/>
        <v>11.326248</v>
      </c>
    </row>
    <row r="910" spans="1:20" x14ac:dyDescent="0.2">
      <c r="A910" s="4">
        <v>909</v>
      </c>
      <c r="B910" s="4" t="s">
        <v>25</v>
      </c>
      <c r="C910" s="9">
        <v>11.445921999999999</v>
      </c>
      <c r="D910" s="9">
        <v>12.402628</v>
      </c>
      <c r="E910" s="9">
        <f t="shared" si="112"/>
        <v>1.0835848785270423</v>
      </c>
      <c r="F910" s="4">
        <f>_xlfn.RANK.EQ(E910,$E$2:$E$1001,1)+COUNTIF($E$2:E910,E910)-1</f>
        <v>627</v>
      </c>
      <c r="G910" s="4" t="str">
        <f>IF(F910&lt;=Summary!$B$2,"Front","Back")</f>
        <v>Back</v>
      </c>
      <c r="H910" s="4">
        <v>370</v>
      </c>
      <c r="I910" s="4" t="str">
        <f>IF(H910&lt;=Summary!$B$2,"Front","Back")</f>
        <v>Front</v>
      </c>
      <c r="J910" s="9">
        <f t="shared" si="113"/>
        <v>0</v>
      </c>
      <c r="K910" s="9">
        <f t="shared" si="114"/>
        <v>12.402628</v>
      </c>
      <c r="L910" s="9">
        <f t="shared" si="115"/>
        <v>11.445921999999999</v>
      </c>
      <c r="M910" s="9">
        <f t="shared" si="116"/>
        <v>0</v>
      </c>
      <c r="N910" s="9">
        <v>11.945921999999999</v>
      </c>
      <c r="O910" s="9">
        <v>11.902628</v>
      </c>
      <c r="P910" s="9">
        <f t="shared" si="117"/>
        <v>0.99637583436422905</v>
      </c>
      <c r="Q910" s="4">
        <f>_xlfn.RANK.EQ(P910,$P$2:$P$1001,1)+COUNTIF($P$2:P910,P910)-1</f>
        <v>485</v>
      </c>
      <c r="R910" s="4" t="str">
        <f>IF(Q910&lt;=Summary!$B$20,"Front","Back")</f>
        <v>Front</v>
      </c>
      <c r="S910" s="9">
        <f t="shared" si="118"/>
        <v>11.945921999999999</v>
      </c>
      <c r="T910" s="9">
        <f t="shared" si="119"/>
        <v>0</v>
      </c>
    </row>
    <row r="911" spans="1:20" x14ac:dyDescent="0.2">
      <c r="A911" s="4">
        <v>910</v>
      </c>
      <c r="B911" s="4" t="s">
        <v>25</v>
      </c>
      <c r="C911" s="9">
        <v>9.7158800000000003</v>
      </c>
      <c r="D911" s="9">
        <v>11.062253</v>
      </c>
      <c r="E911" s="9">
        <f t="shared" si="112"/>
        <v>1.1385744780709519</v>
      </c>
      <c r="F911" s="4">
        <f>_xlfn.RANK.EQ(E911,$E$2:$E$1001,1)+COUNTIF($E$2:E911,E911)-1</f>
        <v>708</v>
      </c>
      <c r="G911" s="4" t="str">
        <f>IF(F911&lt;=Summary!$B$2,"Front","Back")</f>
        <v>Back</v>
      </c>
      <c r="H911" s="4">
        <v>779</v>
      </c>
      <c r="I911" s="4" t="str">
        <f>IF(H911&lt;=Summary!$B$2,"Front","Back")</f>
        <v>Back</v>
      </c>
      <c r="J911" s="9">
        <f t="shared" si="113"/>
        <v>0</v>
      </c>
      <c r="K911" s="9">
        <f t="shared" si="114"/>
        <v>11.062253</v>
      </c>
      <c r="L911" s="9">
        <f t="shared" si="115"/>
        <v>0</v>
      </c>
      <c r="M911" s="9">
        <f t="shared" si="116"/>
        <v>11.062253</v>
      </c>
      <c r="N911" s="9">
        <v>10.21588</v>
      </c>
      <c r="O911" s="9">
        <v>10.562253</v>
      </c>
      <c r="P911" s="9">
        <f t="shared" si="117"/>
        <v>1.0339053512766399</v>
      </c>
      <c r="Q911" s="4">
        <f>_xlfn.RANK.EQ(P911,$P$2:$P$1001,1)+COUNTIF($P$2:P911,P911)-1</f>
        <v>557</v>
      </c>
      <c r="R911" s="4" t="str">
        <f>IF(Q911&lt;=Summary!$B$20,"Front","Back")</f>
        <v>Back</v>
      </c>
      <c r="S911" s="9">
        <f t="shared" si="118"/>
        <v>0</v>
      </c>
      <c r="T911" s="9">
        <f t="shared" si="119"/>
        <v>10.562253</v>
      </c>
    </row>
    <row r="912" spans="1:20" x14ac:dyDescent="0.2">
      <c r="A912" s="4">
        <v>911</v>
      </c>
      <c r="B912" s="4" t="s">
        <v>25</v>
      </c>
      <c r="C912" s="9">
        <v>9.8309850000000001</v>
      </c>
      <c r="D912" s="9">
        <v>11.277888000000001</v>
      </c>
      <c r="E912" s="9">
        <f t="shared" si="112"/>
        <v>1.1471778260265884</v>
      </c>
      <c r="F912" s="4">
        <f>_xlfn.RANK.EQ(E912,$E$2:$E$1001,1)+COUNTIF($E$2:E912,E912)-1</f>
        <v>720</v>
      </c>
      <c r="G912" s="4" t="str">
        <f>IF(F912&lt;=Summary!$B$2,"Front","Back")</f>
        <v>Back</v>
      </c>
      <c r="H912" s="4">
        <v>161</v>
      </c>
      <c r="I912" s="4" t="str">
        <f>IF(H912&lt;=Summary!$B$2,"Front","Back")</f>
        <v>Front</v>
      </c>
      <c r="J912" s="9">
        <f t="shared" si="113"/>
        <v>0</v>
      </c>
      <c r="K912" s="9">
        <f t="shared" si="114"/>
        <v>11.277888000000001</v>
      </c>
      <c r="L912" s="9">
        <f t="shared" si="115"/>
        <v>9.8309850000000001</v>
      </c>
      <c r="M912" s="9">
        <f t="shared" si="116"/>
        <v>0</v>
      </c>
      <c r="N912" s="9">
        <v>10.330985</v>
      </c>
      <c r="O912" s="9">
        <v>10.777888000000001</v>
      </c>
      <c r="P912" s="9">
        <f t="shared" si="117"/>
        <v>1.043258508264217</v>
      </c>
      <c r="Q912" s="4">
        <f>_xlfn.RANK.EQ(P912,$P$2:$P$1001,1)+COUNTIF($P$2:P912,P912)-1</f>
        <v>574</v>
      </c>
      <c r="R912" s="4" t="str">
        <f>IF(Q912&lt;=Summary!$B$20,"Front","Back")</f>
        <v>Back</v>
      </c>
      <c r="S912" s="9">
        <f t="shared" si="118"/>
        <v>0</v>
      </c>
      <c r="T912" s="9">
        <f t="shared" si="119"/>
        <v>10.777888000000001</v>
      </c>
    </row>
    <row r="913" spans="1:20" x14ac:dyDescent="0.2">
      <c r="A913" s="4">
        <v>912</v>
      </c>
      <c r="B913" s="4" t="s">
        <v>25</v>
      </c>
      <c r="C913" s="9">
        <v>12.505720999999999</v>
      </c>
      <c r="D913" s="9">
        <v>11.40907</v>
      </c>
      <c r="E913" s="9">
        <f t="shared" si="112"/>
        <v>0.91230805484945654</v>
      </c>
      <c r="F913" s="4">
        <f>_xlfn.RANK.EQ(E913,$E$2:$E$1001,1)+COUNTIF($E$2:E913,E913)-1</f>
        <v>329</v>
      </c>
      <c r="G913" s="4" t="str">
        <f>IF(F913&lt;=Summary!$B$2,"Front","Back")</f>
        <v>Front</v>
      </c>
      <c r="H913" s="4">
        <v>760</v>
      </c>
      <c r="I913" s="4" t="str">
        <f>IF(H913&lt;=Summary!$B$2,"Front","Back")</f>
        <v>Back</v>
      </c>
      <c r="J913" s="9">
        <f t="shared" si="113"/>
        <v>12.505720999999999</v>
      </c>
      <c r="K913" s="9">
        <f t="shared" si="114"/>
        <v>0</v>
      </c>
      <c r="L913" s="9">
        <f t="shared" si="115"/>
        <v>0</v>
      </c>
      <c r="M913" s="9">
        <f t="shared" si="116"/>
        <v>11.40907</v>
      </c>
      <c r="N913" s="9">
        <v>13.005720999999999</v>
      </c>
      <c r="O913" s="9">
        <v>10.90907</v>
      </c>
      <c r="P913" s="9">
        <f t="shared" si="117"/>
        <v>0.83879009860352993</v>
      </c>
      <c r="Q913" s="4">
        <f>_xlfn.RANK.EQ(P913,$P$2:$P$1001,1)+COUNTIF($P$2:P913,P913)-1</f>
        <v>193</v>
      </c>
      <c r="R913" s="4" t="str">
        <f>IF(Q913&lt;=Summary!$B$20,"Front","Back")</f>
        <v>Front</v>
      </c>
      <c r="S913" s="9">
        <f t="shared" si="118"/>
        <v>13.005720999999999</v>
      </c>
      <c r="T913" s="9">
        <f t="shared" si="119"/>
        <v>0</v>
      </c>
    </row>
    <row r="914" spans="1:20" x14ac:dyDescent="0.2">
      <c r="A914" s="4">
        <v>913</v>
      </c>
      <c r="B914" s="4" t="s">
        <v>25</v>
      </c>
      <c r="C914" s="9">
        <v>9.7021010000000008</v>
      </c>
      <c r="D914" s="9">
        <v>9.1068250000000006</v>
      </c>
      <c r="E914" s="9">
        <f t="shared" si="112"/>
        <v>0.93864462965289686</v>
      </c>
      <c r="F914" s="4">
        <f>_xlfn.RANK.EQ(E914,$E$2:$E$1001,1)+COUNTIF($E$2:E914,E914)-1</f>
        <v>380</v>
      </c>
      <c r="G914" s="4" t="str">
        <f>IF(F914&lt;=Summary!$B$2,"Front","Back")</f>
        <v>Front</v>
      </c>
      <c r="H914" s="4">
        <v>241</v>
      </c>
      <c r="I914" s="4" t="str">
        <f>IF(H914&lt;=Summary!$B$2,"Front","Back")</f>
        <v>Front</v>
      </c>
      <c r="J914" s="9">
        <f t="shared" si="113"/>
        <v>9.7021010000000008</v>
      </c>
      <c r="K914" s="9">
        <f t="shared" si="114"/>
        <v>0</v>
      </c>
      <c r="L914" s="9">
        <f t="shared" si="115"/>
        <v>9.7021010000000008</v>
      </c>
      <c r="M914" s="9">
        <f t="shared" si="116"/>
        <v>0</v>
      </c>
      <c r="N914" s="9">
        <v>10.202101000000001</v>
      </c>
      <c r="O914" s="9">
        <v>8.6068250000000006</v>
      </c>
      <c r="P914" s="9">
        <f t="shared" si="117"/>
        <v>0.84363260077507563</v>
      </c>
      <c r="Q914" s="4">
        <f>_xlfn.RANK.EQ(P914,$P$2:$P$1001,1)+COUNTIF($P$2:P914,P914)-1</f>
        <v>203</v>
      </c>
      <c r="R914" s="4" t="str">
        <f>IF(Q914&lt;=Summary!$B$20,"Front","Back")</f>
        <v>Front</v>
      </c>
      <c r="S914" s="9">
        <f t="shared" si="118"/>
        <v>10.202101000000001</v>
      </c>
      <c r="T914" s="9">
        <f t="shared" si="119"/>
        <v>0</v>
      </c>
    </row>
    <row r="915" spans="1:20" x14ac:dyDescent="0.2">
      <c r="A915" s="4">
        <v>914</v>
      </c>
      <c r="B915" s="4" t="s">
        <v>25</v>
      </c>
      <c r="C915" s="9">
        <v>9.3042689999999997</v>
      </c>
      <c r="D915" s="9">
        <v>11.877891</v>
      </c>
      <c r="E915" s="9">
        <f t="shared" si="112"/>
        <v>1.2766065770454402</v>
      </c>
      <c r="F915" s="4">
        <f>_xlfn.RANK.EQ(E915,$E$2:$E$1001,1)+COUNTIF($E$2:E915,E915)-1</f>
        <v>864</v>
      </c>
      <c r="G915" s="4" t="str">
        <f>IF(F915&lt;=Summary!$B$2,"Front","Back")</f>
        <v>Back</v>
      </c>
      <c r="H915" s="4">
        <v>53</v>
      </c>
      <c r="I915" s="4" t="str">
        <f>IF(H915&lt;=Summary!$B$2,"Front","Back")</f>
        <v>Front</v>
      </c>
      <c r="J915" s="9">
        <f t="shared" si="113"/>
        <v>0</v>
      </c>
      <c r="K915" s="9">
        <f t="shared" si="114"/>
        <v>11.877891</v>
      </c>
      <c r="L915" s="9">
        <f t="shared" si="115"/>
        <v>9.3042689999999997</v>
      </c>
      <c r="M915" s="9">
        <f t="shared" si="116"/>
        <v>0</v>
      </c>
      <c r="N915" s="9">
        <v>9.8042689999999997</v>
      </c>
      <c r="O915" s="9">
        <v>11.377891</v>
      </c>
      <c r="P915" s="9">
        <f t="shared" si="117"/>
        <v>1.1605037560678926</v>
      </c>
      <c r="Q915" s="4">
        <f>_xlfn.RANK.EQ(P915,$P$2:$P$1001,1)+COUNTIF($P$2:P915,P915)-1</f>
        <v>732</v>
      </c>
      <c r="R915" s="4" t="str">
        <f>IF(Q915&lt;=Summary!$B$20,"Front","Back")</f>
        <v>Back</v>
      </c>
      <c r="S915" s="9">
        <f t="shared" si="118"/>
        <v>0</v>
      </c>
      <c r="T915" s="9">
        <f t="shared" si="119"/>
        <v>11.377891</v>
      </c>
    </row>
    <row r="916" spans="1:20" x14ac:dyDescent="0.2">
      <c r="A916" s="4">
        <v>915</v>
      </c>
      <c r="B916" s="4" t="s">
        <v>25</v>
      </c>
      <c r="C916" s="9">
        <v>7.6039849999999998</v>
      </c>
      <c r="D916" s="9">
        <v>10.839301000000001</v>
      </c>
      <c r="E916" s="9">
        <f t="shared" si="112"/>
        <v>1.425476378504166</v>
      </c>
      <c r="F916" s="4">
        <f>_xlfn.RANK.EQ(E916,$E$2:$E$1001,1)+COUNTIF($E$2:E916,E916)-1</f>
        <v>936</v>
      </c>
      <c r="G916" s="4" t="str">
        <f>IF(F916&lt;=Summary!$B$2,"Front","Back")</f>
        <v>Back</v>
      </c>
      <c r="H916" s="4">
        <v>77</v>
      </c>
      <c r="I916" s="4" t="str">
        <f>IF(H916&lt;=Summary!$B$2,"Front","Back")</f>
        <v>Front</v>
      </c>
      <c r="J916" s="9">
        <f t="shared" si="113"/>
        <v>0</v>
      </c>
      <c r="K916" s="9">
        <f t="shared" si="114"/>
        <v>10.839301000000001</v>
      </c>
      <c r="L916" s="9">
        <f t="shared" si="115"/>
        <v>7.6039849999999998</v>
      </c>
      <c r="M916" s="9">
        <f t="shared" si="116"/>
        <v>0</v>
      </c>
      <c r="N916" s="9">
        <v>8.1039849999999998</v>
      </c>
      <c r="O916" s="9">
        <v>10.339301000000001</v>
      </c>
      <c r="P916" s="9">
        <f t="shared" si="117"/>
        <v>1.2758292370975515</v>
      </c>
      <c r="Q916" s="4">
        <f>_xlfn.RANK.EQ(P916,$P$2:$P$1001,1)+COUNTIF($P$2:P916,P916)-1</f>
        <v>869</v>
      </c>
      <c r="R916" s="4" t="str">
        <f>IF(Q916&lt;=Summary!$B$20,"Front","Back")</f>
        <v>Back</v>
      </c>
      <c r="S916" s="9">
        <f t="shared" si="118"/>
        <v>0</v>
      </c>
      <c r="T916" s="9">
        <f t="shared" si="119"/>
        <v>10.339301000000001</v>
      </c>
    </row>
    <row r="917" spans="1:20" x14ac:dyDescent="0.2">
      <c r="A917" s="4">
        <v>916</v>
      </c>
      <c r="B917" s="4" t="s">
        <v>25</v>
      </c>
      <c r="C917" s="9">
        <v>10.56912</v>
      </c>
      <c r="D917" s="9">
        <v>10.217485</v>
      </c>
      <c r="E917" s="9">
        <f t="shared" si="112"/>
        <v>0.96672996427327917</v>
      </c>
      <c r="F917" s="4">
        <f>_xlfn.RANK.EQ(E917,$E$2:$E$1001,1)+COUNTIF($E$2:E917,E917)-1</f>
        <v>438</v>
      </c>
      <c r="G917" s="4" t="str">
        <f>IF(F917&lt;=Summary!$B$2,"Front","Back")</f>
        <v>Front</v>
      </c>
      <c r="H917" s="4">
        <v>601</v>
      </c>
      <c r="I917" s="4" t="str">
        <f>IF(H917&lt;=Summary!$B$2,"Front","Back")</f>
        <v>Back</v>
      </c>
      <c r="J917" s="9">
        <f t="shared" si="113"/>
        <v>10.56912</v>
      </c>
      <c r="K917" s="9">
        <f t="shared" si="114"/>
        <v>0</v>
      </c>
      <c r="L917" s="9">
        <f t="shared" si="115"/>
        <v>0</v>
      </c>
      <c r="M917" s="9">
        <f t="shared" si="116"/>
        <v>10.217485</v>
      </c>
      <c r="N917" s="9">
        <v>11.06912</v>
      </c>
      <c r="O917" s="9">
        <v>9.7174849999999999</v>
      </c>
      <c r="P917" s="9">
        <f t="shared" si="117"/>
        <v>0.87789137709230725</v>
      </c>
      <c r="Q917" s="4">
        <f>_xlfn.RANK.EQ(P917,$P$2:$P$1001,1)+COUNTIF($P$2:P917,P917)-1</f>
        <v>264</v>
      </c>
      <c r="R917" s="4" t="str">
        <f>IF(Q917&lt;=Summary!$B$20,"Front","Back")</f>
        <v>Front</v>
      </c>
      <c r="S917" s="9">
        <f t="shared" si="118"/>
        <v>11.06912</v>
      </c>
      <c r="T917" s="9">
        <f t="shared" si="119"/>
        <v>0</v>
      </c>
    </row>
    <row r="918" spans="1:20" x14ac:dyDescent="0.2">
      <c r="A918" s="4">
        <v>917</v>
      </c>
      <c r="B918" s="4" t="s">
        <v>25</v>
      </c>
      <c r="C918" s="9">
        <v>10.768350999999999</v>
      </c>
      <c r="D918" s="9">
        <v>10.088673999999999</v>
      </c>
      <c r="E918" s="9">
        <f t="shared" si="112"/>
        <v>0.93688197942284757</v>
      </c>
      <c r="F918" s="4">
        <f>_xlfn.RANK.EQ(E918,$E$2:$E$1001,1)+COUNTIF($E$2:E918,E918)-1</f>
        <v>376</v>
      </c>
      <c r="G918" s="4" t="str">
        <f>IF(F918&lt;=Summary!$B$2,"Front","Back")</f>
        <v>Front</v>
      </c>
      <c r="H918" s="4">
        <v>789</v>
      </c>
      <c r="I918" s="4" t="str">
        <f>IF(H918&lt;=Summary!$B$2,"Front","Back")</f>
        <v>Back</v>
      </c>
      <c r="J918" s="9">
        <f t="shared" si="113"/>
        <v>10.768350999999999</v>
      </c>
      <c r="K918" s="9">
        <f t="shared" si="114"/>
        <v>0</v>
      </c>
      <c r="L918" s="9">
        <f t="shared" si="115"/>
        <v>0</v>
      </c>
      <c r="M918" s="9">
        <f t="shared" si="116"/>
        <v>10.088673999999999</v>
      </c>
      <c r="N918" s="9">
        <v>11.268350999999999</v>
      </c>
      <c r="O918" s="9">
        <v>9.5886739999999993</v>
      </c>
      <c r="P918" s="9">
        <f t="shared" si="117"/>
        <v>0.85093852685277549</v>
      </c>
      <c r="Q918" s="4">
        <f>_xlfn.RANK.EQ(P918,$P$2:$P$1001,1)+COUNTIF($P$2:P918,P918)-1</f>
        <v>217</v>
      </c>
      <c r="R918" s="4" t="str">
        <f>IF(Q918&lt;=Summary!$B$20,"Front","Back")</f>
        <v>Front</v>
      </c>
      <c r="S918" s="9">
        <f t="shared" si="118"/>
        <v>11.268350999999999</v>
      </c>
      <c r="T918" s="9">
        <f t="shared" si="119"/>
        <v>0</v>
      </c>
    </row>
    <row r="919" spans="1:20" x14ac:dyDescent="0.2">
      <c r="A919" s="4">
        <v>918</v>
      </c>
      <c r="B919" s="4" t="s">
        <v>25</v>
      </c>
      <c r="C919" s="9">
        <v>9.2953189999999992</v>
      </c>
      <c r="D919" s="9">
        <v>11.121537</v>
      </c>
      <c r="E919" s="9">
        <f t="shared" si="112"/>
        <v>1.196466414977259</v>
      </c>
      <c r="F919" s="4">
        <f>_xlfn.RANK.EQ(E919,$E$2:$E$1001,1)+COUNTIF($E$2:E919,E919)-1</f>
        <v>789</v>
      </c>
      <c r="G919" s="4" t="str">
        <f>IF(F919&lt;=Summary!$B$2,"Front","Back")</f>
        <v>Back</v>
      </c>
      <c r="H919" s="4">
        <v>428</v>
      </c>
      <c r="I919" s="4" t="str">
        <f>IF(H919&lt;=Summary!$B$2,"Front","Back")</f>
        <v>Front</v>
      </c>
      <c r="J919" s="9">
        <f t="shared" si="113"/>
        <v>0</v>
      </c>
      <c r="K919" s="9">
        <f t="shared" si="114"/>
        <v>11.121537</v>
      </c>
      <c r="L919" s="9">
        <f t="shared" si="115"/>
        <v>9.2953189999999992</v>
      </c>
      <c r="M919" s="9">
        <f t="shared" si="116"/>
        <v>0</v>
      </c>
      <c r="N919" s="9">
        <v>9.7953189999999992</v>
      </c>
      <c r="O919" s="9">
        <v>10.621537</v>
      </c>
      <c r="P919" s="9">
        <f t="shared" si="117"/>
        <v>1.0843482483827225</v>
      </c>
      <c r="Q919" s="4">
        <f>_xlfn.RANK.EQ(P919,$P$2:$P$1001,1)+COUNTIF($P$2:P919,P919)-1</f>
        <v>640</v>
      </c>
      <c r="R919" s="4" t="str">
        <f>IF(Q919&lt;=Summary!$B$20,"Front","Back")</f>
        <v>Back</v>
      </c>
      <c r="S919" s="9">
        <f t="shared" si="118"/>
        <v>0</v>
      </c>
      <c r="T919" s="9">
        <f t="shared" si="119"/>
        <v>10.621537</v>
      </c>
    </row>
    <row r="920" spans="1:20" x14ac:dyDescent="0.2">
      <c r="A920" s="4">
        <v>919</v>
      </c>
      <c r="B920" s="4" t="s">
        <v>25</v>
      </c>
      <c r="C920" s="9">
        <v>8.0901979999999991</v>
      </c>
      <c r="D920" s="9">
        <v>11.810060999999999</v>
      </c>
      <c r="E920" s="9">
        <f t="shared" si="112"/>
        <v>1.4597987589426118</v>
      </c>
      <c r="F920" s="4">
        <f>_xlfn.RANK.EQ(E920,$E$2:$E$1001,1)+COUNTIF($E$2:E920,E920)-1</f>
        <v>952</v>
      </c>
      <c r="G920" s="4" t="str">
        <f>IF(F920&lt;=Summary!$B$2,"Front","Back")</f>
        <v>Back</v>
      </c>
      <c r="H920" s="4">
        <v>299</v>
      </c>
      <c r="I920" s="4" t="str">
        <f>IF(H920&lt;=Summary!$B$2,"Front","Back")</f>
        <v>Front</v>
      </c>
      <c r="J920" s="9">
        <f t="shared" si="113"/>
        <v>0</v>
      </c>
      <c r="K920" s="9">
        <f t="shared" si="114"/>
        <v>11.810060999999999</v>
      </c>
      <c r="L920" s="9">
        <f t="shared" si="115"/>
        <v>8.0901979999999991</v>
      </c>
      <c r="M920" s="9">
        <f t="shared" si="116"/>
        <v>0</v>
      </c>
      <c r="N920" s="9">
        <v>8.5901979999999991</v>
      </c>
      <c r="O920" s="9">
        <v>11.310060999999999</v>
      </c>
      <c r="P920" s="9">
        <f t="shared" si="117"/>
        <v>1.3166240172810919</v>
      </c>
      <c r="Q920" s="4">
        <f>_xlfn.RANK.EQ(P920,$P$2:$P$1001,1)+COUNTIF($P$2:P920,P920)-1</f>
        <v>896</v>
      </c>
      <c r="R920" s="4" t="str">
        <f>IF(Q920&lt;=Summary!$B$20,"Front","Back")</f>
        <v>Back</v>
      </c>
      <c r="S920" s="9">
        <f t="shared" si="118"/>
        <v>0</v>
      </c>
      <c r="T920" s="9">
        <f t="shared" si="119"/>
        <v>11.310060999999999</v>
      </c>
    </row>
    <row r="921" spans="1:20" x14ac:dyDescent="0.2">
      <c r="A921" s="4">
        <v>920</v>
      </c>
      <c r="B921" s="4" t="s">
        <v>25</v>
      </c>
      <c r="C921" s="9">
        <v>7.2825350000000002</v>
      </c>
      <c r="D921" s="9">
        <v>11.791841</v>
      </c>
      <c r="E921" s="9">
        <f t="shared" si="112"/>
        <v>1.6191945524463665</v>
      </c>
      <c r="F921" s="4">
        <f>_xlfn.RANK.EQ(E921,$E$2:$E$1001,1)+COUNTIF($E$2:E921,E921)-1</f>
        <v>982</v>
      </c>
      <c r="G921" s="4" t="str">
        <f>IF(F921&lt;=Summary!$B$2,"Front","Back")</f>
        <v>Back</v>
      </c>
      <c r="H921" s="4">
        <v>828</v>
      </c>
      <c r="I921" s="4" t="str">
        <f>IF(H921&lt;=Summary!$B$2,"Front","Back")</f>
        <v>Back</v>
      </c>
      <c r="J921" s="9">
        <f t="shared" si="113"/>
        <v>0</v>
      </c>
      <c r="K921" s="9">
        <f t="shared" si="114"/>
        <v>11.791841</v>
      </c>
      <c r="L921" s="9">
        <f t="shared" si="115"/>
        <v>0</v>
      </c>
      <c r="M921" s="9">
        <f t="shared" si="116"/>
        <v>11.791841</v>
      </c>
      <c r="N921" s="9">
        <v>7.7825350000000002</v>
      </c>
      <c r="O921" s="9">
        <v>11.291841</v>
      </c>
      <c r="P921" s="9">
        <f t="shared" si="117"/>
        <v>1.4509206832992076</v>
      </c>
      <c r="Q921" s="4">
        <f>_xlfn.RANK.EQ(P921,$P$2:$P$1001,1)+COUNTIF($P$2:P921,P921)-1</f>
        <v>950</v>
      </c>
      <c r="R921" s="4" t="str">
        <f>IF(Q921&lt;=Summary!$B$20,"Front","Back")</f>
        <v>Back</v>
      </c>
      <c r="S921" s="9">
        <f t="shared" si="118"/>
        <v>0</v>
      </c>
      <c r="T921" s="9">
        <f t="shared" si="119"/>
        <v>11.291841</v>
      </c>
    </row>
    <row r="922" spans="1:20" x14ac:dyDescent="0.2">
      <c r="A922" s="4">
        <v>921</v>
      </c>
      <c r="B922" s="4" t="s">
        <v>25</v>
      </c>
      <c r="C922" s="9">
        <v>6.9676159999999996</v>
      </c>
      <c r="D922" s="9">
        <v>10.690853000000001</v>
      </c>
      <c r="E922" s="9">
        <f t="shared" si="112"/>
        <v>1.5343631164518827</v>
      </c>
      <c r="F922" s="4">
        <f>_xlfn.RANK.EQ(E922,$E$2:$E$1001,1)+COUNTIF($E$2:E922,E922)-1</f>
        <v>972</v>
      </c>
      <c r="G922" s="4" t="str">
        <f>IF(F922&lt;=Summary!$B$2,"Front","Back")</f>
        <v>Back</v>
      </c>
      <c r="H922" s="4">
        <v>348</v>
      </c>
      <c r="I922" s="4" t="str">
        <f>IF(H922&lt;=Summary!$B$2,"Front","Back")</f>
        <v>Front</v>
      </c>
      <c r="J922" s="9">
        <f t="shared" si="113"/>
        <v>0</v>
      </c>
      <c r="K922" s="9">
        <f t="shared" si="114"/>
        <v>10.690853000000001</v>
      </c>
      <c r="L922" s="9">
        <f t="shared" si="115"/>
        <v>6.9676159999999996</v>
      </c>
      <c r="M922" s="9">
        <f t="shared" si="116"/>
        <v>0</v>
      </c>
      <c r="N922" s="9">
        <v>7.4676159999999996</v>
      </c>
      <c r="O922" s="9">
        <v>10.190853000000001</v>
      </c>
      <c r="P922" s="9">
        <f t="shared" si="117"/>
        <v>1.3646728755201125</v>
      </c>
      <c r="Q922" s="4">
        <f>_xlfn.RANK.EQ(P922,$P$2:$P$1001,1)+COUNTIF($P$2:P922,P922)-1</f>
        <v>930</v>
      </c>
      <c r="R922" s="4" t="str">
        <f>IF(Q922&lt;=Summary!$B$20,"Front","Back")</f>
        <v>Back</v>
      </c>
      <c r="S922" s="9">
        <f t="shared" si="118"/>
        <v>0</v>
      </c>
      <c r="T922" s="9">
        <f t="shared" si="119"/>
        <v>10.190853000000001</v>
      </c>
    </row>
    <row r="923" spans="1:20" x14ac:dyDescent="0.2">
      <c r="A923" s="4">
        <v>922</v>
      </c>
      <c r="B923" s="4" t="s">
        <v>25</v>
      </c>
      <c r="C923" s="9">
        <v>10.496682</v>
      </c>
      <c r="D923" s="9">
        <v>11.938608</v>
      </c>
      <c r="E923" s="9">
        <f t="shared" si="112"/>
        <v>1.1373696945377596</v>
      </c>
      <c r="F923" s="4">
        <f>_xlfn.RANK.EQ(E923,$E$2:$E$1001,1)+COUNTIF($E$2:E923,E923)-1</f>
        <v>705</v>
      </c>
      <c r="G923" s="4" t="str">
        <f>IF(F923&lt;=Summary!$B$2,"Front","Back")</f>
        <v>Back</v>
      </c>
      <c r="H923" s="4">
        <v>801</v>
      </c>
      <c r="I923" s="4" t="str">
        <f>IF(H923&lt;=Summary!$B$2,"Front","Back")</f>
        <v>Back</v>
      </c>
      <c r="J923" s="9">
        <f t="shared" si="113"/>
        <v>0</v>
      </c>
      <c r="K923" s="9">
        <f t="shared" si="114"/>
        <v>11.938608</v>
      </c>
      <c r="L923" s="9">
        <f t="shared" si="115"/>
        <v>0</v>
      </c>
      <c r="M923" s="9">
        <f t="shared" si="116"/>
        <v>11.938608</v>
      </c>
      <c r="N923" s="9">
        <v>10.996682</v>
      </c>
      <c r="O923" s="9">
        <v>11.438608</v>
      </c>
      <c r="P923" s="9">
        <f t="shared" si="117"/>
        <v>1.0401872128338348</v>
      </c>
      <c r="Q923" s="4">
        <f>_xlfn.RANK.EQ(P923,$P$2:$P$1001,1)+COUNTIF($P$2:P923,P923)-1</f>
        <v>568</v>
      </c>
      <c r="R923" s="4" t="str">
        <f>IF(Q923&lt;=Summary!$B$20,"Front","Back")</f>
        <v>Back</v>
      </c>
      <c r="S923" s="9">
        <f t="shared" si="118"/>
        <v>0</v>
      </c>
      <c r="T923" s="9">
        <f t="shared" si="119"/>
        <v>11.438608</v>
      </c>
    </row>
    <row r="924" spans="1:20" x14ac:dyDescent="0.2">
      <c r="A924" s="4">
        <v>923</v>
      </c>
      <c r="B924" s="4" t="s">
        <v>25</v>
      </c>
      <c r="C924" s="9">
        <v>9.0770569999999999</v>
      </c>
      <c r="D924" s="9">
        <v>8.5763409999999993</v>
      </c>
      <c r="E924" s="9">
        <f t="shared" si="112"/>
        <v>0.94483718676659179</v>
      </c>
      <c r="F924" s="4">
        <f>_xlfn.RANK.EQ(E924,$E$2:$E$1001,1)+COUNTIF($E$2:E924,E924)-1</f>
        <v>389</v>
      </c>
      <c r="G924" s="4" t="str">
        <f>IF(F924&lt;=Summary!$B$2,"Front","Back")</f>
        <v>Front</v>
      </c>
      <c r="H924" s="4">
        <v>361</v>
      </c>
      <c r="I924" s="4" t="str">
        <f>IF(H924&lt;=Summary!$B$2,"Front","Back")</f>
        <v>Front</v>
      </c>
      <c r="J924" s="9">
        <f t="shared" si="113"/>
        <v>9.0770569999999999</v>
      </c>
      <c r="K924" s="9">
        <f t="shared" si="114"/>
        <v>0</v>
      </c>
      <c r="L924" s="9">
        <f t="shared" si="115"/>
        <v>9.0770569999999999</v>
      </c>
      <c r="M924" s="9">
        <f t="shared" si="116"/>
        <v>0</v>
      </c>
      <c r="N924" s="9">
        <v>9.5770569999999999</v>
      </c>
      <c r="O924" s="9">
        <v>8.0763409999999993</v>
      </c>
      <c r="P924" s="9">
        <f t="shared" si="117"/>
        <v>0.8433009221935297</v>
      </c>
      <c r="Q924" s="4">
        <f>_xlfn.RANK.EQ(P924,$P$2:$P$1001,1)+COUNTIF($P$2:P924,P924)-1</f>
        <v>201</v>
      </c>
      <c r="R924" s="4" t="str">
        <f>IF(Q924&lt;=Summary!$B$20,"Front","Back")</f>
        <v>Front</v>
      </c>
      <c r="S924" s="9">
        <f t="shared" si="118"/>
        <v>9.5770569999999999</v>
      </c>
      <c r="T924" s="9">
        <f t="shared" si="119"/>
        <v>0</v>
      </c>
    </row>
    <row r="925" spans="1:20" x14ac:dyDescent="0.2">
      <c r="A925" s="4">
        <v>924</v>
      </c>
      <c r="B925" s="4" t="s">
        <v>25</v>
      </c>
      <c r="C925" s="9">
        <v>9.49526</v>
      </c>
      <c r="D925" s="9">
        <v>10.861592</v>
      </c>
      <c r="E925" s="9">
        <f t="shared" si="112"/>
        <v>1.1438962176917746</v>
      </c>
      <c r="F925" s="4">
        <f>_xlfn.RANK.EQ(E925,$E$2:$E$1001,1)+COUNTIF($E$2:E925,E925)-1</f>
        <v>712</v>
      </c>
      <c r="G925" s="4" t="str">
        <f>IF(F925&lt;=Summary!$B$2,"Front","Back")</f>
        <v>Back</v>
      </c>
      <c r="H925" s="4">
        <v>674</v>
      </c>
      <c r="I925" s="4" t="str">
        <f>IF(H925&lt;=Summary!$B$2,"Front","Back")</f>
        <v>Back</v>
      </c>
      <c r="J925" s="9">
        <f t="shared" si="113"/>
        <v>0</v>
      </c>
      <c r="K925" s="9">
        <f t="shared" si="114"/>
        <v>10.861592</v>
      </c>
      <c r="L925" s="9">
        <f t="shared" si="115"/>
        <v>0</v>
      </c>
      <c r="M925" s="9">
        <f t="shared" si="116"/>
        <v>10.861592</v>
      </c>
      <c r="N925" s="9">
        <v>9.99526</v>
      </c>
      <c r="O925" s="9">
        <v>10.361592</v>
      </c>
      <c r="P925" s="9">
        <f t="shared" si="117"/>
        <v>1.036650572371304</v>
      </c>
      <c r="Q925" s="4">
        <f>_xlfn.RANK.EQ(P925,$P$2:$P$1001,1)+COUNTIF($P$2:P925,P925)-1</f>
        <v>561</v>
      </c>
      <c r="R925" s="4" t="str">
        <f>IF(Q925&lt;=Summary!$B$20,"Front","Back")</f>
        <v>Back</v>
      </c>
      <c r="S925" s="9">
        <f t="shared" si="118"/>
        <v>0</v>
      </c>
      <c r="T925" s="9">
        <f t="shared" si="119"/>
        <v>10.361592</v>
      </c>
    </row>
    <row r="926" spans="1:20" x14ac:dyDescent="0.2">
      <c r="A926" s="4">
        <v>925</v>
      </c>
      <c r="B926" s="4" t="s">
        <v>25</v>
      </c>
      <c r="C926" s="9">
        <v>9.8878240000000002</v>
      </c>
      <c r="D926" s="9">
        <v>9.2101290000000002</v>
      </c>
      <c r="E926" s="9">
        <f t="shared" si="112"/>
        <v>0.93146166436619426</v>
      </c>
      <c r="F926" s="4">
        <f>_xlfn.RANK.EQ(E926,$E$2:$E$1001,1)+COUNTIF($E$2:E926,E926)-1</f>
        <v>369</v>
      </c>
      <c r="G926" s="4" t="str">
        <f>IF(F926&lt;=Summary!$B$2,"Front","Back")</f>
        <v>Front</v>
      </c>
      <c r="H926" s="4">
        <v>433</v>
      </c>
      <c r="I926" s="4" t="str">
        <f>IF(H926&lt;=Summary!$B$2,"Front","Back")</f>
        <v>Front</v>
      </c>
      <c r="J926" s="9">
        <f t="shared" si="113"/>
        <v>9.8878240000000002</v>
      </c>
      <c r="K926" s="9">
        <f t="shared" si="114"/>
        <v>0</v>
      </c>
      <c r="L926" s="9">
        <f t="shared" si="115"/>
        <v>9.8878240000000002</v>
      </c>
      <c r="M926" s="9">
        <f t="shared" si="116"/>
        <v>0</v>
      </c>
      <c r="N926" s="9">
        <v>10.387824</v>
      </c>
      <c r="O926" s="9">
        <v>8.7101290000000002</v>
      </c>
      <c r="P926" s="9">
        <f t="shared" si="117"/>
        <v>0.83849408692330563</v>
      </c>
      <c r="Q926" s="4">
        <f>_xlfn.RANK.EQ(P926,$P$2:$P$1001,1)+COUNTIF($P$2:P926,P926)-1</f>
        <v>192</v>
      </c>
      <c r="R926" s="4" t="str">
        <f>IF(Q926&lt;=Summary!$B$20,"Front","Back")</f>
        <v>Front</v>
      </c>
      <c r="S926" s="9">
        <f t="shared" si="118"/>
        <v>10.387824</v>
      </c>
      <c r="T926" s="9">
        <f t="shared" si="119"/>
        <v>0</v>
      </c>
    </row>
    <row r="927" spans="1:20" x14ac:dyDescent="0.2">
      <c r="A927" s="4">
        <v>926</v>
      </c>
      <c r="B927" s="4" t="s">
        <v>25</v>
      </c>
      <c r="C927" s="9">
        <v>10.181668</v>
      </c>
      <c r="D927" s="9">
        <v>11.974898</v>
      </c>
      <c r="E927" s="9">
        <f t="shared" si="112"/>
        <v>1.1761234013915991</v>
      </c>
      <c r="F927" s="4">
        <f>_xlfn.RANK.EQ(E927,$E$2:$E$1001,1)+COUNTIF($E$2:E927,E927)-1</f>
        <v>757</v>
      </c>
      <c r="G927" s="4" t="str">
        <f>IF(F927&lt;=Summary!$B$2,"Front","Back")</f>
        <v>Back</v>
      </c>
      <c r="H927" s="4">
        <v>802</v>
      </c>
      <c r="I927" s="4" t="str">
        <f>IF(H927&lt;=Summary!$B$2,"Front","Back")</f>
        <v>Back</v>
      </c>
      <c r="J927" s="9">
        <f t="shared" si="113"/>
        <v>0</v>
      </c>
      <c r="K927" s="9">
        <f t="shared" si="114"/>
        <v>11.974898</v>
      </c>
      <c r="L927" s="9">
        <f t="shared" si="115"/>
        <v>0</v>
      </c>
      <c r="M927" s="9">
        <f t="shared" si="116"/>
        <v>11.974898</v>
      </c>
      <c r="N927" s="9">
        <v>10.681668</v>
      </c>
      <c r="O927" s="9">
        <v>11.474898</v>
      </c>
      <c r="P927" s="9">
        <f t="shared" si="117"/>
        <v>1.0742608738635202</v>
      </c>
      <c r="Q927" s="4">
        <f>_xlfn.RANK.EQ(P927,$P$2:$P$1001,1)+COUNTIF($P$2:P927,P927)-1</f>
        <v>622</v>
      </c>
      <c r="R927" s="4" t="str">
        <f>IF(Q927&lt;=Summary!$B$20,"Front","Back")</f>
        <v>Back</v>
      </c>
      <c r="S927" s="9">
        <f t="shared" si="118"/>
        <v>0</v>
      </c>
      <c r="T927" s="9">
        <f t="shared" si="119"/>
        <v>11.474898</v>
      </c>
    </row>
    <row r="928" spans="1:20" x14ac:dyDescent="0.2">
      <c r="A928" s="4">
        <v>927</v>
      </c>
      <c r="B928" s="4" t="s">
        <v>25</v>
      </c>
      <c r="C928" s="9">
        <v>8.9856809999999996</v>
      </c>
      <c r="D928" s="9">
        <v>8.5922979999999995</v>
      </c>
      <c r="E928" s="9">
        <f t="shared" si="112"/>
        <v>0.95622112558858918</v>
      </c>
      <c r="F928" s="4">
        <f>_xlfn.RANK.EQ(E928,$E$2:$E$1001,1)+COUNTIF($E$2:E928,E928)-1</f>
        <v>413</v>
      </c>
      <c r="G928" s="4" t="str">
        <f>IF(F928&lt;=Summary!$B$2,"Front","Back")</f>
        <v>Front</v>
      </c>
      <c r="H928" s="4">
        <v>359</v>
      </c>
      <c r="I928" s="4" t="str">
        <f>IF(H928&lt;=Summary!$B$2,"Front","Back")</f>
        <v>Front</v>
      </c>
      <c r="J928" s="9">
        <f t="shared" si="113"/>
        <v>8.9856809999999996</v>
      </c>
      <c r="K928" s="9">
        <f t="shared" si="114"/>
        <v>0</v>
      </c>
      <c r="L928" s="9">
        <f t="shared" si="115"/>
        <v>8.9856809999999996</v>
      </c>
      <c r="M928" s="9">
        <f t="shared" si="116"/>
        <v>0</v>
      </c>
      <c r="N928" s="9">
        <v>9.4856809999999996</v>
      </c>
      <c r="O928" s="9">
        <v>8.0922979999999995</v>
      </c>
      <c r="P928" s="9">
        <f t="shared" si="117"/>
        <v>0.85310669840151698</v>
      </c>
      <c r="Q928" s="4">
        <f>_xlfn.RANK.EQ(P928,$P$2:$P$1001,1)+COUNTIF($P$2:P928,P928)-1</f>
        <v>224</v>
      </c>
      <c r="R928" s="4" t="str">
        <f>IF(Q928&lt;=Summary!$B$20,"Front","Back")</f>
        <v>Front</v>
      </c>
      <c r="S928" s="9">
        <f t="shared" si="118"/>
        <v>9.4856809999999996</v>
      </c>
      <c r="T928" s="9">
        <f t="shared" si="119"/>
        <v>0</v>
      </c>
    </row>
    <row r="929" spans="1:20" x14ac:dyDescent="0.2">
      <c r="A929" s="4">
        <v>928</v>
      </c>
      <c r="B929" s="4" t="s">
        <v>25</v>
      </c>
      <c r="C929" s="9">
        <v>9.0689390000000003</v>
      </c>
      <c r="D929" s="9">
        <v>13.74471</v>
      </c>
      <c r="E929" s="9">
        <f t="shared" si="112"/>
        <v>1.5155808193218632</v>
      </c>
      <c r="F929" s="4">
        <f>_xlfn.RANK.EQ(E929,$E$2:$E$1001,1)+COUNTIF($E$2:E929,E929)-1</f>
        <v>969</v>
      </c>
      <c r="G929" s="4" t="str">
        <f>IF(F929&lt;=Summary!$B$2,"Front","Back")</f>
        <v>Back</v>
      </c>
      <c r="H929" s="4">
        <v>329</v>
      </c>
      <c r="I929" s="4" t="str">
        <f>IF(H929&lt;=Summary!$B$2,"Front","Back")</f>
        <v>Front</v>
      </c>
      <c r="J929" s="9">
        <f t="shared" si="113"/>
        <v>0</v>
      </c>
      <c r="K929" s="9">
        <f t="shared" si="114"/>
        <v>13.74471</v>
      </c>
      <c r="L929" s="9">
        <f t="shared" si="115"/>
        <v>9.0689390000000003</v>
      </c>
      <c r="M929" s="9">
        <f t="shared" si="116"/>
        <v>0</v>
      </c>
      <c r="N929" s="9">
        <v>9.5689390000000003</v>
      </c>
      <c r="O929" s="9">
        <v>13.24471</v>
      </c>
      <c r="P929" s="9">
        <f t="shared" si="117"/>
        <v>1.3841356915327812</v>
      </c>
      <c r="Q929" s="4">
        <f>_xlfn.RANK.EQ(P929,$P$2:$P$1001,1)+COUNTIF($P$2:P929,P929)-1</f>
        <v>934</v>
      </c>
      <c r="R929" s="4" t="str">
        <f>IF(Q929&lt;=Summary!$B$20,"Front","Back")</f>
        <v>Back</v>
      </c>
      <c r="S929" s="9">
        <f t="shared" si="118"/>
        <v>0</v>
      </c>
      <c r="T929" s="9">
        <f t="shared" si="119"/>
        <v>13.24471</v>
      </c>
    </row>
    <row r="930" spans="1:20" x14ac:dyDescent="0.2">
      <c r="A930" s="4">
        <v>929</v>
      </c>
      <c r="B930" s="4" t="s">
        <v>25</v>
      </c>
      <c r="C930" s="9">
        <v>11.146710000000001</v>
      </c>
      <c r="D930" s="9">
        <v>10.671042999999999</v>
      </c>
      <c r="E930" s="9">
        <f t="shared" si="112"/>
        <v>0.95732669101465806</v>
      </c>
      <c r="F930" s="4">
        <f>_xlfn.RANK.EQ(E930,$E$2:$E$1001,1)+COUNTIF($E$2:E930,E930)-1</f>
        <v>416</v>
      </c>
      <c r="G930" s="4" t="str">
        <f>IF(F930&lt;=Summary!$B$2,"Front","Back")</f>
        <v>Front</v>
      </c>
      <c r="H930" s="4">
        <v>515</v>
      </c>
      <c r="I930" s="4" t="str">
        <f>IF(H930&lt;=Summary!$B$2,"Front","Back")</f>
        <v>Back</v>
      </c>
      <c r="J930" s="9">
        <f t="shared" si="113"/>
        <v>11.146710000000001</v>
      </c>
      <c r="K930" s="9">
        <f t="shared" si="114"/>
        <v>0</v>
      </c>
      <c r="L930" s="9">
        <f t="shared" si="115"/>
        <v>0</v>
      </c>
      <c r="M930" s="9">
        <f t="shared" si="116"/>
        <v>10.671042999999999</v>
      </c>
      <c r="N930" s="9">
        <v>11.646710000000001</v>
      </c>
      <c r="O930" s="9">
        <v>10.171042999999999</v>
      </c>
      <c r="P930" s="9">
        <f t="shared" si="117"/>
        <v>0.87329752350663825</v>
      </c>
      <c r="Q930" s="4">
        <f>_xlfn.RANK.EQ(P930,$P$2:$P$1001,1)+COUNTIF($P$2:P930,P930)-1</f>
        <v>258</v>
      </c>
      <c r="R930" s="4" t="str">
        <f>IF(Q930&lt;=Summary!$B$20,"Front","Back")</f>
        <v>Front</v>
      </c>
      <c r="S930" s="9">
        <f t="shared" si="118"/>
        <v>11.646710000000001</v>
      </c>
      <c r="T930" s="9">
        <f t="shared" si="119"/>
        <v>0</v>
      </c>
    </row>
    <row r="931" spans="1:20" x14ac:dyDescent="0.2">
      <c r="A931" s="4">
        <v>930</v>
      </c>
      <c r="B931" s="4" t="s">
        <v>25</v>
      </c>
      <c r="C931" s="9">
        <v>9.6488230000000001</v>
      </c>
      <c r="D931" s="9">
        <v>10.642847</v>
      </c>
      <c r="E931" s="9">
        <f t="shared" si="112"/>
        <v>1.1030202336595873</v>
      </c>
      <c r="F931" s="4">
        <f>_xlfn.RANK.EQ(E931,$E$2:$E$1001,1)+COUNTIF($E$2:E931,E931)-1</f>
        <v>648</v>
      </c>
      <c r="G931" s="4" t="str">
        <f>IF(F931&lt;=Summary!$B$2,"Front","Back")</f>
        <v>Back</v>
      </c>
      <c r="H931" s="4">
        <v>443</v>
      </c>
      <c r="I931" s="4" t="str">
        <f>IF(H931&lt;=Summary!$B$2,"Front","Back")</f>
        <v>Front</v>
      </c>
      <c r="J931" s="9">
        <f t="shared" si="113"/>
        <v>0</v>
      </c>
      <c r="K931" s="9">
        <f t="shared" si="114"/>
        <v>10.642847</v>
      </c>
      <c r="L931" s="9">
        <f t="shared" si="115"/>
        <v>9.6488230000000001</v>
      </c>
      <c r="M931" s="9">
        <f t="shared" si="116"/>
        <v>0</v>
      </c>
      <c r="N931" s="9">
        <v>10.148823</v>
      </c>
      <c r="O931" s="9">
        <v>10.142847</v>
      </c>
      <c r="P931" s="9">
        <f t="shared" si="117"/>
        <v>0.99941116324523538</v>
      </c>
      <c r="Q931" s="4">
        <f>_xlfn.RANK.EQ(P931,$P$2:$P$1001,1)+COUNTIF($P$2:P931,P931)-1</f>
        <v>490</v>
      </c>
      <c r="R931" s="4" t="str">
        <f>IF(Q931&lt;=Summary!$B$20,"Front","Back")</f>
        <v>Front</v>
      </c>
      <c r="S931" s="9">
        <f t="shared" si="118"/>
        <v>10.148823</v>
      </c>
      <c r="T931" s="9">
        <f t="shared" si="119"/>
        <v>0</v>
      </c>
    </row>
    <row r="932" spans="1:20" x14ac:dyDescent="0.2">
      <c r="A932" s="4">
        <v>931</v>
      </c>
      <c r="B932" s="4" t="s">
        <v>25</v>
      </c>
      <c r="C932" s="9">
        <v>11.502311000000001</v>
      </c>
      <c r="D932" s="9">
        <v>10.630348</v>
      </c>
      <c r="E932" s="9">
        <f t="shared" si="112"/>
        <v>0.92419236447353925</v>
      </c>
      <c r="F932" s="4">
        <f>_xlfn.RANK.EQ(E932,$E$2:$E$1001,1)+COUNTIF($E$2:E932,E932)-1</f>
        <v>354</v>
      </c>
      <c r="G932" s="4" t="str">
        <f>IF(F932&lt;=Summary!$B$2,"Front","Back")</f>
        <v>Front</v>
      </c>
      <c r="H932" s="4">
        <v>26</v>
      </c>
      <c r="I932" s="4" t="str">
        <f>IF(H932&lt;=Summary!$B$2,"Front","Back")</f>
        <v>Front</v>
      </c>
      <c r="J932" s="9">
        <f t="shared" si="113"/>
        <v>11.502311000000001</v>
      </c>
      <c r="K932" s="9">
        <f t="shared" si="114"/>
        <v>0</v>
      </c>
      <c r="L932" s="9">
        <f t="shared" si="115"/>
        <v>11.502311000000001</v>
      </c>
      <c r="M932" s="9">
        <f t="shared" si="116"/>
        <v>0</v>
      </c>
      <c r="N932" s="9">
        <v>12.002311000000001</v>
      </c>
      <c r="O932" s="9">
        <v>10.130348</v>
      </c>
      <c r="P932" s="9">
        <f t="shared" si="117"/>
        <v>0.84403311995498198</v>
      </c>
      <c r="Q932" s="4">
        <f>_xlfn.RANK.EQ(P932,$P$2:$P$1001,1)+COUNTIF($P$2:P932,P932)-1</f>
        <v>204</v>
      </c>
      <c r="R932" s="4" t="str">
        <f>IF(Q932&lt;=Summary!$B$20,"Front","Back")</f>
        <v>Front</v>
      </c>
      <c r="S932" s="9">
        <f t="shared" si="118"/>
        <v>12.002311000000001</v>
      </c>
      <c r="T932" s="9">
        <f t="shared" si="119"/>
        <v>0</v>
      </c>
    </row>
    <row r="933" spans="1:20" x14ac:dyDescent="0.2">
      <c r="A933" s="4">
        <v>932</v>
      </c>
      <c r="B933" s="4" t="s">
        <v>25</v>
      </c>
      <c r="C933" s="9">
        <v>10.626079000000001</v>
      </c>
      <c r="D933" s="9">
        <v>9.0297169999999998</v>
      </c>
      <c r="E933" s="9">
        <f t="shared" si="112"/>
        <v>0.849769421063028</v>
      </c>
      <c r="F933" s="4">
        <f>_xlfn.RANK.EQ(E933,$E$2:$E$1001,1)+COUNTIF($E$2:E933,E933)-1</f>
        <v>220</v>
      </c>
      <c r="G933" s="4" t="str">
        <f>IF(F933&lt;=Summary!$B$2,"Front","Back")</f>
        <v>Front</v>
      </c>
      <c r="H933" s="4">
        <v>468</v>
      </c>
      <c r="I933" s="4" t="str">
        <f>IF(H933&lt;=Summary!$B$2,"Front","Back")</f>
        <v>Front</v>
      </c>
      <c r="J933" s="9">
        <f t="shared" si="113"/>
        <v>10.626079000000001</v>
      </c>
      <c r="K933" s="9">
        <f t="shared" si="114"/>
        <v>0</v>
      </c>
      <c r="L933" s="9">
        <f t="shared" si="115"/>
        <v>10.626079000000001</v>
      </c>
      <c r="M933" s="9">
        <f t="shared" si="116"/>
        <v>0</v>
      </c>
      <c r="N933" s="9">
        <v>11.126079000000001</v>
      </c>
      <c r="O933" s="9">
        <v>8.5297169999999998</v>
      </c>
      <c r="P933" s="9">
        <f t="shared" si="117"/>
        <v>0.7666417791928315</v>
      </c>
      <c r="Q933" s="4">
        <f>_xlfn.RANK.EQ(P933,$P$2:$P$1001,1)+COUNTIF($P$2:P933,P933)-1</f>
        <v>111</v>
      </c>
      <c r="R933" s="4" t="str">
        <f>IF(Q933&lt;=Summary!$B$20,"Front","Back")</f>
        <v>Front</v>
      </c>
      <c r="S933" s="9">
        <f t="shared" si="118"/>
        <v>11.126079000000001</v>
      </c>
      <c r="T933" s="9">
        <f t="shared" si="119"/>
        <v>0</v>
      </c>
    </row>
    <row r="934" spans="1:20" x14ac:dyDescent="0.2">
      <c r="A934" s="4">
        <v>933</v>
      </c>
      <c r="B934" s="4" t="s">
        <v>25</v>
      </c>
      <c r="C934" s="9">
        <v>7.966094</v>
      </c>
      <c r="D934" s="9">
        <v>10.928221000000001</v>
      </c>
      <c r="E934" s="9">
        <f t="shared" si="112"/>
        <v>1.3718418336514735</v>
      </c>
      <c r="F934" s="4">
        <f>_xlfn.RANK.EQ(E934,$E$2:$E$1001,1)+COUNTIF($E$2:E934,E934)-1</f>
        <v>915</v>
      </c>
      <c r="G934" s="4" t="str">
        <f>IF(F934&lt;=Summary!$B$2,"Front","Back")</f>
        <v>Back</v>
      </c>
      <c r="H934" s="4">
        <v>881</v>
      </c>
      <c r="I934" s="4" t="str">
        <f>IF(H934&lt;=Summary!$B$2,"Front","Back")</f>
        <v>Back</v>
      </c>
      <c r="J934" s="9">
        <f t="shared" si="113"/>
        <v>0</v>
      </c>
      <c r="K934" s="9">
        <f t="shared" si="114"/>
        <v>10.928221000000001</v>
      </c>
      <c r="L934" s="9">
        <f t="shared" si="115"/>
        <v>0</v>
      </c>
      <c r="M934" s="9">
        <f t="shared" si="116"/>
        <v>10.928221000000001</v>
      </c>
      <c r="N934" s="9">
        <v>8.466094</v>
      </c>
      <c r="O934" s="9">
        <v>10.428221000000001</v>
      </c>
      <c r="P934" s="9">
        <f t="shared" si="117"/>
        <v>1.2317629594001673</v>
      </c>
      <c r="Q934" s="4">
        <f>_xlfn.RANK.EQ(P934,$P$2:$P$1001,1)+COUNTIF($P$2:P934,P934)-1</f>
        <v>834</v>
      </c>
      <c r="R934" s="4" t="str">
        <f>IF(Q934&lt;=Summary!$B$20,"Front","Back")</f>
        <v>Back</v>
      </c>
      <c r="S934" s="9">
        <f t="shared" si="118"/>
        <v>0</v>
      </c>
      <c r="T934" s="9">
        <f t="shared" si="119"/>
        <v>10.428221000000001</v>
      </c>
    </row>
    <row r="935" spans="1:20" x14ac:dyDescent="0.2">
      <c r="A935" s="4">
        <v>934</v>
      </c>
      <c r="B935" s="4" t="s">
        <v>25</v>
      </c>
      <c r="C935" s="9">
        <v>9.5914780000000004</v>
      </c>
      <c r="D935" s="9">
        <v>10.598739</v>
      </c>
      <c r="E935" s="9">
        <f t="shared" si="112"/>
        <v>1.1050162446288256</v>
      </c>
      <c r="F935" s="4">
        <f>_xlfn.RANK.EQ(E935,$E$2:$E$1001,1)+COUNTIF($E$2:E935,E935)-1</f>
        <v>651</v>
      </c>
      <c r="G935" s="4" t="str">
        <f>IF(F935&lt;=Summary!$B$2,"Front","Back")</f>
        <v>Back</v>
      </c>
      <c r="H935" s="4">
        <v>465</v>
      </c>
      <c r="I935" s="4" t="str">
        <f>IF(H935&lt;=Summary!$B$2,"Front","Back")</f>
        <v>Front</v>
      </c>
      <c r="J935" s="9">
        <f t="shared" si="113"/>
        <v>0</v>
      </c>
      <c r="K935" s="9">
        <f t="shared" si="114"/>
        <v>10.598739</v>
      </c>
      <c r="L935" s="9">
        <f t="shared" si="115"/>
        <v>9.5914780000000004</v>
      </c>
      <c r="M935" s="9">
        <f t="shared" si="116"/>
        <v>0</v>
      </c>
      <c r="N935" s="9">
        <v>10.091478</v>
      </c>
      <c r="O935" s="9">
        <v>10.098739</v>
      </c>
      <c r="P935" s="9">
        <f t="shared" si="117"/>
        <v>1.0007195179933008</v>
      </c>
      <c r="Q935" s="4">
        <f>_xlfn.RANK.EQ(P935,$P$2:$P$1001,1)+COUNTIF($P$2:P935,P935)-1</f>
        <v>495</v>
      </c>
      <c r="R935" s="4" t="str">
        <f>IF(Q935&lt;=Summary!$B$20,"Front","Back")</f>
        <v>Front</v>
      </c>
      <c r="S935" s="9">
        <f t="shared" si="118"/>
        <v>10.091478</v>
      </c>
      <c r="T935" s="9">
        <f t="shared" si="119"/>
        <v>0</v>
      </c>
    </row>
    <row r="936" spans="1:20" x14ac:dyDescent="0.2">
      <c r="A936" s="4">
        <v>935</v>
      </c>
      <c r="B936" s="4" t="s">
        <v>25</v>
      </c>
      <c r="C936" s="9">
        <v>10.519169</v>
      </c>
      <c r="D936" s="9">
        <v>8.1972059999999995</v>
      </c>
      <c r="E936" s="9">
        <f t="shared" si="112"/>
        <v>0.77926364715691898</v>
      </c>
      <c r="F936" s="4">
        <f>_xlfn.RANK.EQ(E936,$E$2:$E$1001,1)+COUNTIF($E$2:E936,E936)-1</f>
        <v>123</v>
      </c>
      <c r="G936" s="4" t="str">
        <f>IF(F936&lt;=Summary!$B$2,"Front","Back")</f>
        <v>Front</v>
      </c>
      <c r="H936" s="4">
        <v>284</v>
      </c>
      <c r="I936" s="4" t="str">
        <f>IF(H936&lt;=Summary!$B$2,"Front","Back")</f>
        <v>Front</v>
      </c>
      <c r="J936" s="9">
        <f t="shared" si="113"/>
        <v>10.519169</v>
      </c>
      <c r="K936" s="9">
        <f t="shared" si="114"/>
        <v>0</v>
      </c>
      <c r="L936" s="9">
        <f t="shared" si="115"/>
        <v>10.519169</v>
      </c>
      <c r="M936" s="9">
        <f t="shared" si="116"/>
        <v>0</v>
      </c>
      <c r="N936" s="9">
        <v>11.019169</v>
      </c>
      <c r="O936" s="9">
        <v>7.6972060000000004</v>
      </c>
      <c r="P936" s="9">
        <f t="shared" si="117"/>
        <v>0.69852871845417752</v>
      </c>
      <c r="Q936" s="4">
        <f>_xlfn.RANK.EQ(P936,$P$2:$P$1001,1)+COUNTIF($P$2:P936,P936)-1</f>
        <v>56</v>
      </c>
      <c r="R936" s="4" t="str">
        <f>IF(Q936&lt;=Summary!$B$20,"Front","Back")</f>
        <v>Front</v>
      </c>
      <c r="S936" s="9">
        <f t="shared" si="118"/>
        <v>11.019169</v>
      </c>
      <c r="T936" s="9">
        <f t="shared" si="119"/>
        <v>0</v>
      </c>
    </row>
    <row r="937" spans="1:20" x14ac:dyDescent="0.2">
      <c r="A937" s="4">
        <v>936</v>
      </c>
      <c r="B937" s="4" t="s">
        <v>25</v>
      </c>
      <c r="C937" s="9">
        <v>10.492724000000001</v>
      </c>
      <c r="D937" s="9">
        <v>12.321954</v>
      </c>
      <c r="E937" s="9">
        <f t="shared" si="112"/>
        <v>1.1743331855483856</v>
      </c>
      <c r="F937" s="4">
        <f>_xlfn.RANK.EQ(E937,$E$2:$E$1001,1)+COUNTIF($E$2:E937,E937)-1</f>
        <v>751</v>
      </c>
      <c r="G937" s="4" t="str">
        <f>IF(F937&lt;=Summary!$B$2,"Front","Back")</f>
        <v>Back</v>
      </c>
      <c r="H937" s="4">
        <v>441</v>
      </c>
      <c r="I937" s="4" t="str">
        <f>IF(H937&lt;=Summary!$B$2,"Front","Back")</f>
        <v>Front</v>
      </c>
      <c r="J937" s="9">
        <f t="shared" si="113"/>
        <v>0</v>
      </c>
      <c r="K937" s="9">
        <f t="shared" si="114"/>
        <v>12.321954</v>
      </c>
      <c r="L937" s="9">
        <f t="shared" si="115"/>
        <v>10.492724000000001</v>
      </c>
      <c r="M937" s="9">
        <f t="shared" si="116"/>
        <v>0</v>
      </c>
      <c r="N937" s="9">
        <v>10.992724000000001</v>
      </c>
      <c r="O937" s="9">
        <v>11.821954</v>
      </c>
      <c r="P937" s="9">
        <f t="shared" si="117"/>
        <v>1.0754344419090298</v>
      </c>
      <c r="Q937" s="4">
        <f>_xlfn.RANK.EQ(P937,$P$2:$P$1001,1)+COUNTIF($P$2:P937,P937)-1</f>
        <v>625</v>
      </c>
      <c r="R937" s="4" t="str">
        <f>IF(Q937&lt;=Summary!$B$20,"Front","Back")</f>
        <v>Back</v>
      </c>
      <c r="S937" s="9">
        <f t="shared" si="118"/>
        <v>0</v>
      </c>
      <c r="T937" s="9">
        <f t="shared" si="119"/>
        <v>11.821954</v>
      </c>
    </row>
    <row r="938" spans="1:20" x14ac:dyDescent="0.2">
      <c r="A938" s="4">
        <v>937</v>
      </c>
      <c r="B938" s="4" t="s">
        <v>25</v>
      </c>
      <c r="C938" s="9">
        <v>9.9158580000000001</v>
      </c>
      <c r="D938" s="9">
        <v>9.4164379999999994</v>
      </c>
      <c r="E938" s="9">
        <f t="shared" si="112"/>
        <v>0.94963421218819388</v>
      </c>
      <c r="F938" s="4">
        <f>_xlfn.RANK.EQ(E938,$E$2:$E$1001,1)+COUNTIF($E$2:E938,E938)-1</f>
        <v>402</v>
      </c>
      <c r="G938" s="4" t="str">
        <f>IF(F938&lt;=Summary!$B$2,"Front","Back")</f>
        <v>Front</v>
      </c>
      <c r="H938" s="4">
        <v>786</v>
      </c>
      <c r="I938" s="4" t="str">
        <f>IF(H938&lt;=Summary!$B$2,"Front","Back")</f>
        <v>Back</v>
      </c>
      <c r="J938" s="9">
        <f t="shared" si="113"/>
        <v>9.9158580000000001</v>
      </c>
      <c r="K938" s="9">
        <f t="shared" si="114"/>
        <v>0</v>
      </c>
      <c r="L938" s="9">
        <f t="shared" si="115"/>
        <v>0</v>
      </c>
      <c r="M938" s="9">
        <f t="shared" si="116"/>
        <v>9.4164379999999994</v>
      </c>
      <c r="N938" s="9">
        <v>10.415858</v>
      </c>
      <c r="O938" s="9">
        <v>8.9164379999999994</v>
      </c>
      <c r="P938" s="9">
        <f t="shared" si="117"/>
        <v>0.85604450444696911</v>
      </c>
      <c r="Q938" s="4">
        <f>_xlfn.RANK.EQ(P938,$P$2:$P$1001,1)+COUNTIF($P$2:P938,P938)-1</f>
        <v>229</v>
      </c>
      <c r="R938" s="4" t="str">
        <f>IF(Q938&lt;=Summary!$B$20,"Front","Back")</f>
        <v>Front</v>
      </c>
      <c r="S938" s="9">
        <f t="shared" si="118"/>
        <v>10.415858</v>
      </c>
      <c r="T938" s="9">
        <f t="shared" si="119"/>
        <v>0</v>
      </c>
    </row>
    <row r="939" spans="1:20" x14ac:dyDescent="0.2">
      <c r="A939" s="4">
        <v>938</v>
      </c>
      <c r="B939" s="4" t="s">
        <v>25</v>
      </c>
      <c r="C939" s="9">
        <v>9.7687799999999996</v>
      </c>
      <c r="D939" s="9">
        <v>8.0595470000000002</v>
      </c>
      <c r="E939" s="9">
        <f t="shared" si="112"/>
        <v>0.82503106836268203</v>
      </c>
      <c r="F939" s="4">
        <f>_xlfn.RANK.EQ(E939,$E$2:$E$1001,1)+COUNTIF($E$2:E939,E939)-1</f>
        <v>186</v>
      </c>
      <c r="G939" s="4" t="str">
        <f>IF(F939&lt;=Summary!$B$2,"Front","Back")</f>
        <v>Front</v>
      </c>
      <c r="H939" s="4">
        <v>929</v>
      </c>
      <c r="I939" s="4" t="str">
        <f>IF(H939&lt;=Summary!$B$2,"Front","Back")</f>
        <v>Back</v>
      </c>
      <c r="J939" s="9">
        <f t="shared" si="113"/>
        <v>9.7687799999999996</v>
      </c>
      <c r="K939" s="9">
        <f t="shared" si="114"/>
        <v>0</v>
      </c>
      <c r="L939" s="9">
        <f t="shared" si="115"/>
        <v>0</v>
      </c>
      <c r="M939" s="9">
        <f t="shared" si="116"/>
        <v>8.0595470000000002</v>
      </c>
      <c r="N939" s="9">
        <v>10.26878</v>
      </c>
      <c r="O939" s="9">
        <v>7.5595470000000002</v>
      </c>
      <c r="P939" s="9">
        <f t="shared" si="117"/>
        <v>0.73616797711120507</v>
      </c>
      <c r="Q939" s="4">
        <f>_xlfn.RANK.EQ(P939,$P$2:$P$1001,1)+COUNTIF($P$2:P939,P939)-1</f>
        <v>82</v>
      </c>
      <c r="R939" s="4" t="str">
        <f>IF(Q939&lt;=Summary!$B$20,"Front","Back")</f>
        <v>Front</v>
      </c>
      <c r="S939" s="9">
        <f t="shared" si="118"/>
        <v>10.26878</v>
      </c>
      <c r="T939" s="9">
        <f t="shared" si="119"/>
        <v>0</v>
      </c>
    </row>
    <row r="940" spans="1:20" x14ac:dyDescent="0.2">
      <c r="A940" s="4">
        <v>939</v>
      </c>
      <c r="B940" s="4" t="s">
        <v>25</v>
      </c>
      <c r="C940" s="9">
        <v>11.866254</v>
      </c>
      <c r="D940" s="9">
        <v>9.3826090000000004</v>
      </c>
      <c r="E940" s="9">
        <f t="shared" si="112"/>
        <v>0.7906967944559421</v>
      </c>
      <c r="F940" s="4">
        <f>_xlfn.RANK.EQ(E940,$E$2:$E$1001,1)+COUNTIF($E$2:E940,E940)-1</f>
        <v>143</v>
      </c>
      <c r="G940" s="4" t="str">
        <f>IF(F940&lt;=Summary!$B$2,"Front","Back")</f>
        <v>Front</v>
      </c>
      <c r="H940" s="4">
        <v>908</v>
      </c>
      <c r="I940" s="4" t="str">
        <f>IF(H940&lt;=Summary!$B$2,"Front","Back")</f>
        <v>Back</v>
      </c>
      <c r="J940" s="9">
        <f t="shared" si="113"/>
        <v>11.866254</v>
      </c>
      <c r="K940" s="9">
        <f t="shared" si="114"/>
        <v>0</v>
      </c>
      <c r="L940" s="9">
        <f t="shared" si="115"/>
        <v>0</v>
      </c>
      <c r="M940" s="9">
        <f t="shared" si="116"/>
        <v>9.3826090000000004</v>
      </c>
      <c r="N940" s="9">
        <v>12.366254</v>
      </c>
      <c r="O940" s="9">
        <v>8.8826090000000004</v>
      </c>
      <c r="P940" s="9">
        <f t="shared" si="117"/>
        <v>0.71829423849776985</v>
      </c>
      <c r="Q940" s="4">
        <f>_xlfn.RANK.EQ(P940,$P$2:$P$1001,1)+COUNTIF($P$2:P940,P940)-1</f>
        <v>70</v>
      </c>
      <c r="R940" s="4" t="str">
        <f>IF(Q940&lt;=Summary!$B$20,"Front","Back")</f>
        <v>Front</v>
      </c>
      <c r="S940" s="9">
        <f t="shared" si="118"/>
        <v>12.366254</v>
      </c>
      <c r="T940" s="9">
        <f t="shared" si="119"/>
        <v>0</v>
      </c>
    </row>
    <row r="941" spans="1:20" x14ac:dyDescent="0.2">
      <c r="A941" s="4">
        <v>940</v>
      </c>
      <c r="B941" s="4" t="s">
        <v>25</v>
      </c>
      <c r="C941" s="9">
        <v>8.6949699999999996</v>
      </c>
      <c r="D941" s="9">
        <v>9.9734929999999995</v>
      </c>
      <c r="E941" s="9">
        <f t="shared" si="112"/>
        <v>1.1470416804198289</v>
      </c>
      <c r="F941" s="4">
        <f>_xlfn.RANK.EQ(E941,$E$2:$E$1001,1)+COUNTIF($E$2:E941,E941)-1</f>
        <v>719</v>
      </c>
      <c r="G941" s="4" t="str">
        <f>IF(F941&lt;=Summary!$B$2,"Front","Back")</f>
        <v>Back</v>
      </c>
      <c r="H941" s="4">
        <v>195</v>
      </c>
      <c r="I941" s="4" t="str">
        <f>IF(H941&lt;=Summary!$B$2,"Front","Back")</f>
        <v>Front</v>
      </c>
      <c r="J941" s="9">
        <f t="shared" si="113"/>
        <v>0</v>
      </c>
      <c r="K941" s="9">
        <f t="shared" si="114"/>
        <v>9.9734929999999995</v>
      </c>
      <c r="L941" s="9">
        <f t="shared" si="115"/>
        <v>8.6949699999999996</v>
      </c>
      <c r="M941" s="9">
        <f t="shared" si="116"/>
        <v>0</v>
      </c>
      <c r="N941" s="9">
        <v>9.1949699999999996</v>
      </c>
      <c r="O941" s="9">
        <v>9.4734929999999995</v>
      </c>
      <c r="P941" s="9">
        <f t="shared" si="117"/>
        <v>1.030290800296249</v>
      </c>
      <c r="Q941" s="4">
        <f>_xlfn.RANK.EQ(P941,$P$2:$P$1001,1)+COUNTIF($P$2:P941,P941)-1</f>
        <v>551</v>
      </c>
      <c r="R941" s="4" t="str">
        <f>IF(Q941&lt;=Summary!$B$20,"Front","Back")</f>
        <v>Back</v>
      </c>
      <c r="S941" s="9">
        <f t="shared" si="118"/>
        <v>0</v>
      </c>
      <c r="T941" s="9">
        <f t="shared" si="119"/>
        <v>9.4734929999999995</v>
      </c>
    </row>
    <row r="942" spans="1:20" x14ac:dyDescent="0.2">
      <c r="A942" s="4">
        <v>941</v>
      </c>
      <c r="B942" s="4" t="s">
        <v>25</v>
      </c>
      <c r="C942" s="9">
        <v>10.340214</v>
      </c>
      <c r="D942" s="9">
        <v>9.9580179999999991</v>
      </c>
      <c r="E942" s="9">
        <f t="shared" si="112"/>
        <v>0.96303790231033903</v>
      </c>
      <c r="F942" s="4">
        <f>_xlfn.RANK.EQ(E942,$E$2:$E$1001,1)+COUNTIF($E$2:E942,E942)-1</f>
        <v>428</v>
      </c>
      <c r="G942" s="4" t="str">
        <f>IF(F942&lt;=Summary!$B$2,"Front","Back")</f>
        <v>Front</v>
      </c>
      <c r="H942" s="4">
        <v>963</v>
      </c>
      <c r="I942" s="4" t="str">
        <f>IF(H942&lt;=Summary!$B$2,"Front","Back")</f>
        <v>Back</v>
      </c>
      <c r="J942" s="9">
        <f t="shared" si="113"/>
        <v>10.340214</v>
      </c>
      <c r="K942" s="9">
        <f t="shared" si="114"/>
        <v>0</v>
      </c>
      <c r="L942" s="9">
        <f t="shared" si="115"/>
        <v>0</v>
      </c>
      <c r="M942" s="9">
        <f t="shared" si="116"/>
        <v>9.9580179999999991</v>
      </c>
      <c r="N942" s="9">
        <v>10.840214</v>
      </c>
      <c r="O942" s="9">
        <v>9.4580179999999991</v>
      </c>
      <c r="P942" s="9">
        <f t="shared" si="117"/>
        <v>0.87249366110300031</v>
      </c>
      <c r="Q942" s="4">
        <f>_xlfn.RANK.EQ(P942,$P$2:$P$1001,1)+COUNTIF($P$2:P942,P942)-1</f>
        <v>255</v>
      </c>
      <c r="R942" s="4" t="str">
        <f>IF(Q942&lt;=Summary!$B$20,"Front","Back")</f>
        <v>Front</v>
      </c>
      <c r="S942" s="9">
        <f t="shared" si="118"/>
        <v>10.840214</v>
      </c>
      <c r="T942" s="9">
        <f t="shared" si="119"/>
        <v>0</v>
      </c>
    </row>
    <row r="943" spans="1:20" x14ac:dyDescent="0.2">
      <c r="A943" s="4">
        <v>942</v>
      </c>
      <c r="B943" s="4" t="s">
        <v>25</v>
      </c>
      <c r="C943" s="9">
        <v>10.108364999999999</v>
      </c>
      <c r="D943" s="9">
        <v>12.606386000000001</v>
      </c>
      <c r="E943" s="9">
        <f t="shared" si="112"/>
        <v>1.2471241392648564</v>
      </c>
      <c r="F943" s="4">
        <f>_xlfn.RANK.EQ(E943,$E$2:$E$1001,1)+COUNTIF($E$2:E943,E943)-1</f>
        <v>839</v>
      </c>
      <c r="G943" s="4" t="str">
        <f>IF(F943&lt;=Summary!$B$2,"Front","Back")</f>
        <v>Back</v>
      </c>
      <c r="H943" s="4">
        <v>333</v>
      </c>
      <c r="I943" s="4" t="str">
        <f>IF(H943&lt;=Summary!$B$2,"Front","Back")</f>
        <v>Front</v>
      </c>
      <c r="J943" s="9">
        <f t="shared" si="113"/>
        <v>0</v>
      </c>
      <c r="K943" s="9">
        <f t="shared" si="114"/>
        <v>12.606386000000001</v>
      </c>
      <c r="L943" s="9">
        <f t="shared" si="115"/>
        <v>10.108364999999999</v>
      </c>
      <c r="M943" s="9">
        <f t="shared" si="116"/>
        <v>0</v>
      </c>
      <c r="N943" s="9">
        <v>10.608364999999999</v>
      </c>
      <c r="O943" s="9">
        <v>12.106386000000001</v>
      </c>
      <c r="P943" s="9">
        <f t="shared" si="117"/>
        <v>1.1412112988193752</v>
      </c>
      <c r="Q943" s="4">
        <f>_xlfn.RANK.EQ(P943,$P$2:$P$1001,1)+COUNTIF($P$2:P943,P943)-1</f>
        <v>704</v>
      </c>
      <c r="R943" s="4" t="str">
        <f>IF(Q943&lt;=Summary!$B$20,"Front","Back")</f>
        <v>Back</v>
      </c>
      <c r="S943" s="9">
        <f t="shared" si="118"/>
        <v>0</v>
      </c>
      <c r="T943" s="9">
        <f t="shared" si="119"/>
        <v>12.106386000000001</v>
      </c>
    </row>
    <row r="944" spans="1:20" x14ac:dyDescent="0.2">
      <c r="A944" s="4">
        <v>943</v>
      </c>
      <c r="B944" s="4" t="s">
        <v>25</v>
      </c>
      <c r="C944" s="9">
        <v>8.0907590000000003</v>
      </c>
      <c r="D944" s="9">
        <v>12.819388</v>
      </c>
      <c r="E944" s="9">
        <f t="shared" si="112"/>
        <v>1.5844481339760583</v>
      </c>
      <c r="F944" s="4">
        <f>_xlfn.RANK.EQ(E944,$E$2:$E$1001,1)+COUNTIF($E$2:E944,E944)-1</f>
        <v>978</v>
      </c>
      <c r="G944" s="4" t="str">
        <f>IF(F944&lt;=Summary!$B$2,"Front","Back")</f>
        <v>Back</v>
      </c>
      <c r="H944" s="4">
        <v>684</v>
      </c>
      <c r="I944" s="4" t="str">
        <f>IF(H944&lt;=Summary!$B$2,"Front","Back")</f>
        <v>Back</v>
      </c>
      <c r="J944" s="9">
        <f t="shared" si="113"/>
        <v>0</v>
      </c>
      <c r="K944" s="9">
        <f t="shared" si="114"/>
        <v>12.819388</v>
      </c>
      <c r="L944" s="9">
        <f t="shared" si="115"/>
        <v>0</v>
      </c>
      <c r="M944" s="9">
        <f t="shared" si="116"/>
        <v>12.819388</v>
      </c>
      <c r="N944" s="9">
        <v>8.5907590000000003</v>
      </c>
      <c r="O944" s="9">
        <v>12.319388</v>
      </c>
      <c r="P944" s="9">
        <f t="shared" si="117"/>
        <v>1.434027889735936</v>
      </c>
      <c r="Q944" s="4">
        <f>_xlfn.RANK.EQ(P944,$P$2:$P$1001,1)+COUNTIF($P$2:P944,P944)-1</f>
        <v>946</v>
      </c>
      <c r="R944" s="4" t="str">
        <f>IF(Q944&lt;=Summary!$B$20,"Front","Back")</f>
        <v>Back</v>
      </c>
      <c r="S944" s="9">
        <f t="shared" si="118"/>
        <v>0</v>
      </c>
      <c r="T944" s="9">
        <f t="shared" si="119"/>
        <v>12.319388</v>
      </c>
    </row>
    <row r="945" spans="1:20" x14ac:dyDescent="0.2">
      <c r="A945" s="4">
        <v>944</v>
      </c>
      <c r="B945" s="4" t="s">
        <v>25</v>
      </c>
      <c r="C945" s="9">
        <v>10.949042</v>
      </c>
      <c r="D945" s="9">
        <v>8.2500319999999991</v>
      </c>
      <c r="E945" s="9">
        <f t="shared" si="112"/>
        <v>0.75349350198857568</v>
      </c>
      <c r="F945" s="4">
        <f>_xlfn.RANK.EQ(E945,$E$2:$E$1001,1)+COUNTIF($E$2:E945,E945)-1</f>
        <v>99</v>
      </c>
      <c r="G945" s="4" t="str">
        <f>IF(F945&lt;=Summary!$B$2,"Front","Back")</f>
        <v>Front</v>
      </c>
      <c r="H945" s="4">
        <v>133</v>
      </c>
      <c r="I945" s="4" t="str">
        <f>IF(H945&lt;=Summary!$B$2,"Front","Back")</f>
        <v>Front</v>
      </c>
      <c r="J945" s="9">
        <f t="shared" si="113"/>
        <v>10.949042</v>
      </c>
      <c r="K945" s="9">
        <f t="shared" si="114"/>
        <v>0</v>
      </c>
      <c r="L945" s="9">
        <f t="shared" si="115"/>
        <v>10.949042</v>
      </c>
      <c r="M945" s="9">
        <f t="shared" si="116"/>
        <v>0</v>
      </c>
      <c r="N945" s="9">
        <v>11.449042</v>
      </c>
      <c r="O945" s="9">
        <v>7.750032</v>
      </c>
      <c r="P945" s="9">
        <f t="shared" si="117"/>
        <v>0.67691532619061057</v>
      </c>
      <c r="Q945" s="4">
        <f>_xlfn.RANK.EQ(P945,$P$2:$P$1001,1)+COUNTIF($P$2:P945,P945)-1</f>
        <v>46</v>
      </c>
      <c r="R945" s="4" t="str">
        <f>IF(Q945&lt;=Summary!$B$20,"Front","Back")</f>
        <v>Front</v>
      </c>
      <c r="S945" s="9">
        <f t="shared" si="118"/>
        <v>11.449042</v>
      </c>
      <c r="T945" s="9">
        <f t="shared" si="119"/>
        <v>0</v>
      </c>
    </row>
    <row r="946" spans="1:20" x14ac:dyDescent="0.2">
      <c r="A946" s="4">
        <v>945</v>
      </c>
      <c r="B946" s="4" t="s">
        <v>25</v>
      </c>
      <c r="C946" s="9">
        <v>10.955396</v>
      </c>
      <c r="D946" s="9">
        <v>10.620652</v>
      </c>
      <c r="E946" s="9">
        <f t="shared" si="112"/>
        <v>0.96944482883138128</v>
      </c>
      <c r="F946" s="4">
        <f>_xlfn.RANK.EQ(E946,$E$2:$E$1001,1)+COUNTIF($E$2:E946,E946)-1</f>
        <v>445</v>
      </c>
      <c r="G946" s="4" t="str">
        <f>IF(F946&lt;=Summary!$B$2,"Front","Back")</f>
        <v>Front</v>
      </c>
      <c r="H946" s="4">
        <v>406</v>
      </c>
      <c r="I946" s="4" t="str">
        <f>IF(H946&lt;=Summary!$B$2,"Front","Back")</f>
        <v>Front</v>
      </c>
      <c r="J946" s="9">
        <f t="shared" si="113"/>
        <v>10.955396</v>
      </c>
      <c r="K946" s="9">
        <f t="shared" si="114"/>
        <v>0</v>
      </c>
      <c r="L946" s="9">
        <f t="shared" si="115"/>
        <v>10.955396</v>
      </c>
      <c r="M946" s="9">
        <f t="shared" si="116"/>
        <v>0</v>
      </c>
      <c r="N946" s="9">
        <v>11.455396</v>
      </c>
      <c r="O946" s="9">
        <v>10.120652</v>
      </c>
      <c r="P946" s="9">
        <f t="shared" si="117"/>
        <v>0.88348338197998566</v>
      </c>
      <c r="Q946" s="4">
        <f>_xlfn.RANK.EQ(P946,$P$2:$P$1001,1)+COUNTIF($P$2:P946,P946)-1</f>
        <v>279</v>
      </c>
      <c r="R946" s="4" t="str">
        <f>IF(Q946&lt;=Summary!$B$20,"Front","Back")</f>
        <v>Front</v>
      </c>
      <c r="S946" s="9">
        <f t="shared" si="118"/>
        <v>11.455396</v>
      </c>
      <c r="T946" s="9">
        <f t="shared" si="119"/>
        <v>0</v>
      </c>
    </row>
    <row r="947" spans="1:20" x14ac:dyDescent="0.2">
      <c r="A947" s="4">
        <v>946</v>
      </c>
      <c r="B947" s="4" t="s">
        <v>25</v>
      </c>
      <c r="C947" s="9">
        <v>7.684374</v>
      </c>
      <c r="D947" s="9">
        <v>9.3976760000000006</v>
      </c>
      <c r="E947" s="9">
        <f t="shared" si="112"/>
        <v>1.2229592156758637</v>
      </c>
      <c r="F947" s="4">
        <f>_xlfn.RANK.EQ(E947,$E$2:$E$1001,1)+COUNTIF($E$2:E947,E947)-1</f>
        <v>815</v>
      </c>
      <c r="G947" s="4" t="str">
        <f>IF(F947&lt;=Summary!$B$2,"Front","Back")</f>
        <v>Back</v>
      </c>
      <c r="H947" s="4">
        <v>482</v>
      </c>
      <c r="I947" s="4" t="str">
        <f>IF(H947&lt;=Summary!$B$2,"Front","Back")</f>
        <v>Front</v>
      </c>
      <c r="J947" s="9">
        <f t="shared" si="113"/>
        <v>0</v>
      </c>
      <c r="K947" s="9">
        <f t="shared" si="114"/>
        <v>9.3976760000000006</v>
      </c>
      <c r="L947" s="9">
        <f t="shared" si="115"/>
        <v>7.684374</v>
      </c>
      <c r="M947" s="9">
        <f t="shared" si="116"/>
        <v>0</v>
      </c>
      <c r="N947" s="9">
        <v>8.184374</v>
      </c>
      <c r="O947" s="9">
        <v>8.8976760000000006</v>
      </c>
      <c r="P947" s="9">
        <f t="shared" si="117"/>
        <v>1.0871541305419328</v>
      </c>
      <c r="Q947" s="4">
        <f>_xlfn.RANK.EQ(P947,$P$2:$P$1001,1)+COUNTIF($P$2:P947,P947)-1</f>
        <v>647</v>
      </c>
      <c r="R947" s="4" t="str">
        <f>IF(Q947&lt;=Summary!$B$20,"Front","Back")</f>
        <v>Back</v>
      </c>
      <c r="S947" s="9">
        <f t="shared" si="118"/>
        <v>0</v>
      </c>
      <c r="T947" s="9">
        <f t="shared" si="119"/>
        <v>8.8976760000000006</v>
      </c>
    </row>
    <row r="948" spans="1:20" x14ac:dyDescent="0.2">
      <c r="A948" s="4">
        <v>947</v>
      </c>
      <c r="B948" s="4" t="s">
        <v>25</v>
      </c>
      <c r="C948" s="9">
        <v>10.581904</v>
      </c>
      <c r="D948" s="9">
        <v>12.509430999999999</v>
      </c>
      <c r="E948" s="9">
        <f t="shared" si="112"/>
        <v>1.1821531361463873</v>
      </c>
      <c r="F948" s="4">
        <f>_xlfn.RANK.EQ(E948,$E$2:$E$1001,1)+COUNTIF($E$2:E948,E948)-1</f>
        <v>765</v>
      </c>
      <c r="G948" s="4" t="str">
        <f>IF(F948&lt;=Summary!$B$2,"Front","Back")</f>
        <v>Back</v>
      </c>
      <c r="H948" s="4">
        <v>700</v>
      </c>
      <c r="I948" s="4" t="str">
        <f>IF(H948&lt;=Summary!$B$2,"Front","Back")</f>
        <v>Back</v>
      </c>
      <c r="J948" s="9">
        <f t="shared" si="113"/>
        <v>0</v>
      </c>
      <c r="K948" s="9">
        <f t="shared" si="114"/>
        <v>12.509430999999999</v>
      </c>
      <c r="L948" s="9">
        <f t="shared" si="115"/>
        <v>0</v>
      </c>
      <c r="M948" s="9">
        <f t="shared" si="116"/>
        <v>12.509430999999999</v>
      </c>
      <c r="N948" s="9">
        <v>11.081904</v>
      </c>
      <c r="O948" s="9">
        <v>12.009430999999999</v>
      </c>
      <c r="P948" s="9">
        <f t="shared" si="117"/>
        <v>1.0836974404398378</v>
      </c>
      <c r="Q948" s="4">
        <f>_xlfn.RANK.EQ(P948,$P$2:$P$1001,1)+COUNTIF($P$2:P948,P948)-1</f>
        <v>638</v>
      </c>
      <c r="R948" s="4" t="str">
        <f>IF(Q948&lt;=Summary!$B$20,"Front","Back")</f>
        <v>Back</v>
      </c>
      <c r="S948" s="9">
        <f t="shared" si="118"/>
        <v>0</v>
      </c>
      <c r="T948" s="9">
        <f t="shared" si="119"/>
        <v>12.009430999999999</v>
      </c>
    </row>
    <row r="949" spans="1:20" x14ac:dyDescent="0.2">
      <c r="A949" s="4">
        <v>948</v>
      </c>
      <c r="B949" s="4" t="s">
        <v>25</v>
      </c>
      <c r="C949" s="9">
        <v>8.1412469999999999</v>
      </c>
      <c r="D949" s="9">
        <v>8.6123860000000008</v>
      </c>
      <c r="E949" s="9">
        <f t="shared" si="112"/>
        <v>1.0578706185919677</v>
      </c>
      <c r="F949" s="4">
        <f>_xlfn.RANK.EQ(E949,$E$2:$E$1001,1)+COUNTIF($E$2:E949,E949)-1</f>
        <v>592</v>
      </c>
      <c r="G949" s="4" t="str">
        <f>IF(F949&lt;=Summary!$B$2,"Front","Back")</f>
        <v>Back</v>
      </c>
      <c r="H949" s="4">
        <v>905</v>
      </c>
      <c r="I949" s="4" t="str">
        <f>IF(H949&lt;=Summary!$B$2,"Front","Back")</f>
        <v>Back</v>
      </c>
      <c r="J949" s="9">
        <f t="shared" si="113"/>
        <v>0</v>
      </c>
      <c r="K949" s="9">
        <f t="shared" si="114"/>
        <v>8.6123860000000008</v>
      </c>
      <c r="L949" s="9">
        <f t="shared" si="115"/>
        <v>0</v>
      </c>
      <c r="M949" s="9">
        <f t="shared" si="116"/>
        <v>8.6123860000000008</v>
      </c>
      <c r="N949" s="9">
        <v>8.6412469999999999</v>
      </c>
      <c r="O949" s="9">
        <v>8.1123860000000008</v>
      </c>
      <c r="P949" s="9">
        <f t="shared" si="117"/>
        <v>0.93879806930643239</v>
      </c>
      <c r="Q949" s="4">
        <f>_xlfn.RANK.EQ(P949,$P$2:$P$1001,1)+COUNTIF($P$2:P949,P949)-1</f>
        <v>375</v>
      </c>
      <c r="R949" s="4" t="str">
        <f>IF(Q949&lt;=Summary!$B$20,"Front","Back")</f>
        <v>Front</v>
      </c>
      <c r="S949" s="9">
        <f t="shared" si="118"/>
        <v>8.6412469999999999</v>
      </c>
      <c r="T949" s="9">
        <f t="shared" si="119"/>
        <v>0</v>
      </c>
    </row>
    <row r="950" spans="1:20" x14ac:dyDescent="0.2">
      <c r="A950" s="4">
        <v>949</v>
      </c>
      <c r="B950" s="4" t="s">
        <v>25</v>
      </c>
      <c r="C950" s="9">
        <v>8.741536</v>
      </c>
      <c r="D950" s="9">
        <v>12.756746</v>
      </c>
      <c r="E950" s="9">
        <f t="shared" si="112"/>
        <v>1.4593254549314902</v>
      </c>
      <c r="F950" s="4">
        <f>_xlfn.RANK.EQ(E950,$E$2:$E$1001,1)+COUNTIF($E$2:E950,E950)-1</f>
        <v>949</v>
      </c>
      <c r="G950" s="4" t="str">
        <f>IF(F950&lt;=Summary!$B$2,"Front","Back")</f>
        <v>Back</v>
      </c>
      <c r="H950" s="4">
        <v>401</v>
      </c>
      <c r="I950" s="4" t="str">
        <f>IF(H950&lt;=Summary!$B$2,"Front","Back")</f>
        <v>Front</v>
      </c>
      <c r="J950" s="9">
        <f t="shared" si="113"/>
        <v>0</v>
      </c>
      <c r="K950" s="9">
        <f t="shared" si="114"/>
        <v>12.756746</v>
      </c>
      <c r="L950" s="9">
        <f t="shared" si="115"/>
        <v>8.741536</v>
      </c>
      <c r="M950" s="9">
        <f t="shared" si="116"/>
        <v>0</v>
      </c>
      <c r="N950" s="9">
        <v>9.241536</v>
      </c>
      <c r="O950" s="9">
        <v>12.256746</v>
      </c>
      <c r="P950" s="9">
        <f t="shared" si="117"/>
        <v>1.3262671919473126</v>
      </c>
      <c r="Q950" s="4">
        <f>_xlfn.RANK.EQ(P950,$P$2:$P$1001,1)+COUNTIF($P$2:P950,P950)-1</f>
        <v>909</v>
      </c>
      <c r="R950" s="4" t="str">
        <f>IF(Q950&lt;=Summary!$B$20,"Front","Back")</f>
        <v>Back</v>
      </c>
      <c r="S950" s="9">
        <f t="shared" si="118"/>
        <v>0</v>
      </c>
      <c r="T950" s="9">
        <f t="shared" si="119"/>
        <v>12.256746</v>
      </c>
    </row>
    <row r="951" spans="1:20" x14ac:dyDescent="0.2">
      <c r="A951" s="4">
        <v>950</v>
      </c>
      <c r="B951" s="4" t="s">
        <v>25</v>
      </c>
      <c r="C951" s="9">
        <v>10.871729</v>
      </c>
      <c r="D951" s="9">
        <v>10.995469</v>
      </c>
      <c r="E951" s="9">
        <f t="shared" si="112"/>
        <v>1.011381814245002</v>
      </c>
      <c r="F951" s="4">
        <f>_xlfn.RANK.EQ(E951,$E$2:$E$1001,1)+COUNTIF($E$2:E951,E951)-1</f>
        <v>522</v>
      </c>
      <c r="G951" s="4" t="str">
        <f>IF(F951&lt;=Summary!$B$2,"Front","Back")</f>
        <v>Back</v>
      </c>
      <c r="H951" s="4">
        <v>695</v>
      </c>
      <c r="I951" s="4" t="str">
        <f>IF(H951&lt;=Summary!$B$2,"Front","Back")</f>
        <v>Back</v>
      </c>
      <c r="J951" s="9">
        <f t="shared" si="113"/>
        <v>0</v>
      </c>
      <c r="K951" s="9">
        <f t="shared" si="114"/>
        <v>10.995469</v>
      </c>
      <c r="L951" s="9">
        <f t="shared" si="115"/>
        <v>0</v>
      </c>
      <c r="M951" s="9">
        <f t="shared" si="116"/>
        <v>10.995469</v>
      </c>
      <c r="N951" s="9">
        <v>11.371729</v>
      </c>
      <c r="O951" s="9">
        <v>10.495469</v>
      </c>
      <c r="P951" s="9">
        <f t="shared" si="117"/>
        <v>0.92294399558765428</v>
      </c>
      <c r="Q951" s="4">
        <f>_xlfn.RANK.EQ(P951,$P$2:$P$1001,1)+COUNTIF($P$2:P951,P951)-1</f>
        <v>345</v>
      </c>
      <c r="R951" s="4" t="str">
        <f>IF(Q951&lt;=Summary!$B$20,"Front","Back")</f>
        <v>Front</v>
      </c>
      <c r="S951" s="9">
        <f t="shared" si="118"/>
        <v>11.371729</v>
      </c>
      <c r="T951" s="9">
        <f t="shared" si="119"/>
        <v>0</v>
      </c>
    </row>
    <row r="952" spans="1:20" x14ac:dyDescent="0.2">
      <c r="A952" s="4">
        <v>951</v>
      </c>
      <c r="B952" s="4" t="s">
        <v>25</v>
      </c>
      <c r="C952" s="9">
        <v>9.7288920000000001</v>
      </c>
      <c r="D952" s="9">
        <v>11.336687</v>
      </c>
      <c r="E952" s="9">
        <f t="shared" si="112"/>
        <v>1.1652598260932487</v>
      </c>
      <c r="F952" s="4">
        <f>_xlfn.RANK.EQ(E952,$E$2:$E$1001,1)+COUNTIF($E$2:E952,E952)-1</f>
        <v>740</v>
      </c>
      <c r="G952" s="4" t="str">
        <f>IF(F952&lt;=Summary!$B$2,"Front","Back")</f>
        <v>Back</v>
      </c>
      <c r="H952" s="4">
        <v>660</v>
      </c>
      <c r="I952" s="4" t="str">
        <f>IF(H952&lt;=Summary!$B$2,"Front","Back")</f>
        <v>Back</v>
      </c>
      <c r="J952" s="9">
        <f t="shared" si="113"/>
        <v>0</v>
      </c>
      <c r="K952" s="9">
        <f t="shared" si="114"/>
        <v>11.336687</v>
      </c>
      <c r="L952" s="9">
        <f t="shared" si="115"/>
        <v>0</v>
      </c>
      <c r="M952" s="9">
        <f t="shared" si="116"/>
        <v>11.336687</v>
      </c>
      <c r="N952" s="9">
        <v>10.228892</v>
      </c>
      <c r="O952" s="9">
        <v>10.836687</v>
      </c>
      <c r="P952" s="9">
        <f t="shared" si="117"/>
        <v>1.0594194366310641</v>
      </c>
      <c r="Q952" s="4">
        <f>_xlfn.RANK.EQ(P952,$P$2:$P$1001,1)+COUNTIF($P$2:P952,P952)-1</f>
        <v>597</v>
      </c>
      <c r="R952" s="4" t="str">
        <f>IF(Q952&lt;=Summary!$B$20,"Front","Back")</f>
        <v>Back</v>
      </c>
      <c r="S952" s="9">
        <f t="shared" si="118"/>
        <v>0</v>
      </c>
      <c r="T952" s="9">
        <f t="shared" si="119"/>
        <v>10.836687</v>
      </c>
    </row>
    <row r="953" spans="1:20" x14ac:dyDescent="0.2">
      <c r="A953" s="4">
        <v>952</v>
      </c>
      <c r="B953" s="4" t="s">
        <v>25</v>
      </c>
      <c r="C953" s="9">
        <v>8.1885220000000007</v>
      </c>
      <c r="D953" s="9">
        <v>12.100248000000001</v>
      </c>
      <c r="E953" s="9">
        <f t="shared" si="112"/>
        <v>1.4777084313872515</v>
      </c>
      <c r="F953" s="4">
        <f>_xlfn.RANK.EQ(E953,$E$2:$E$1001,1)+COUNTIF($E$2:E953,E953)-1</f>
        <v>961</v>
      </c>
      <c r="G953" s="4" t="str">
        <f>IF(F953&lt;=Summary!$B$2,"Front","Back")</f>
        <v>Back</v>
      </c>
      <c r="H953" s="4">
        <v>623</v>
      </c>
      <c r="I953" s="4" t="str">
        <f>IF(H953&lt;=Summary!$B$2,"Front","Back")</f>
        <v>Back</v>
      </c>
      <c r="J953" s="9">
        <f t="shared" si="113"/>
        <v>0</v>
      </c>
      <c r="K953" s="9">
        <f t="shared" si="114"/>
        <v>12.100248000000001</v>
      </c>
      <c r="L953" s="9">
        <f t="shared" si="115"/>
        <v>0</v>
      </c>
      <c r="M953" s="9">
        <f t="shared" si="116"/>
        <v>12.100248000000001</v>
      </c>
      <c r="N953" s="9">
        <v>8.6885220000000007</v>
      </c>
      <c r="O953" s="9">
        <v>11.600248000000001</v>
      </c>
      <c r="P953" s="9">
        <f t="shared" si="117"/>
        <v>1.3351232810367517</v>
      </c>
      <c r="Q953" s="4">
        <f>_xlfn.RANK.EQ(P953,$P$2:$P$1001,1)+COUNTIF($P$2:P953,P953)-1</f>
        <v>916</v>
      </c>
      <c r="R953" s="4" t="str">
        <f>IF(Q953&lt;=Summary!$B$20,"Front","Back")</f>
        <v>Back</v>
      </c>
      <c r="S953" s="9">
        <f t="shared" si="118"/>
        <v>0</v>
      </c>
      <c r="T953" s="9">
        <f t="shared" si="119"/>
        <v>11.600248000000001</v>
      </c>
    </row>
    <row r="954" spans="1:20" x14ac:dyDescent="0.2">
      <c r="A954" s="4">
        <v>953</v>
      </c>
      <c r="B954" s="4" t="s">
        <v>25</v>
      </c>
      <c r="C954" s="9">
        <v>10.668718</v>
      </c>
      <c r="D954" s="9">
        <v>9.5220000000000002</v>
      </c>
      <c r="E954" s="9">
        <f t="shared" si="112"/>
        <v>0.89251585804404987</v>
      </c>
      <c r="F954" s="4">
        <f>_xlfn.RANK.EQ(E954,$E$2:$E$1001,1)+COUNTIF($E$2:E954,E954)-1</f>
        <v>291</v>
      </c>
      <c r="G954" s="4" t="str">
        <f>IF(F954&lt;=Summary!$B$2,"Front","Back")</f>
        <v>Front</v>
      </c>
      <c r="H954" s="4">
        <v>16</v>
      </c>
      <c r="I954" s="4" t="str">
        <f>IF(H954&lt;=Summary!$B$2,"Front","Back")</f>
        <v>Front</v>
      </c>
      <c r="J954" s="9">
        <f t="shared" si="113"/>
        <v>10.668718</v>
      </c>
      <c r="K954" s="9">
        <f t="shared" si="114"/>
        <v>0</v>
      </c>
      <c r="L954" s="9">
        <f t="shared" si="115"/>
        <v>10.668718</v>
      </c>
      <c r="M954" s="9">
        <f t="shared" si="116"/>
        <v>0</v>
      </c>
      <c r="N954" s="9">
        <v>11.168718</v>
      </c>
      <c r="O954" s="9">
        <v>9.0220000000000002</v>
      </c>
      <c r="P954" s="9">
        <f t="shared" si="117"/>
        <v>0.807791905928684</v>
      </c>
      <c r="Q954" s="4">
        <f>_xlfn.RANK.EQ(P954,$P$2:$P$1001,1)+COUNTIF($P$2:P954,P954)-1</f>
        <v>151</v>
      </c>
      <c r="R954" s="4" t="str">
        <f>IF(Q954&lt;=Summary!$B$20,"Front","Back")</f>
        <v>Front</v>
      </c>
      <c r="S954" s="9">
        <f t="shared" si="118"/>
        <v>11.168718</v>
      </c>
      <c r="T954" s="9">
        <f t="shared" si="119"/>
        <v>0</v>
      </c>
    </row>
    <row r="955" spans="1:20" x14ac:dyDescent="0.2">
      <c r="A955" s="4">
        <v>954</v>
      </c>
      <c r="B955" s="4" t="s">
        <v>25</v>
      </c>
      <c r="C955" s="9">
        <v>8.9846970000000006</v>
      </c>
      <c r="D955" s="9">
        <v>11.079895</v>
      </c>
      <c r="E955" s="9">
        <f t="shared" si="112"/>
        <v>1.2331962892015167</v>
      </c>
      <c r="F955" s="4">
        <f>_xlfn.RANK.EQ(E955,$E$2:$E$1001,1)+COUNTIF($E$2:E955,E955)-1</f>
        <v>827</v>
      </c>
      <c r="G955" s="4" t="str">
        <f>IF(F955&lt;=Summary!$B$2,"Front","Back")</f>
        <v>Back</v>
      </c>
      <c r="H955" s="4">
        <v>25</v>
      </c>
      <c r="I955" s="4" t="str">
        <f>IF(H955&lt;=Summary!$B$2,"Front","Back")</f>
        <v>Front</v>
      </c>
      <c r="J955" s="9">
        <f t="shared" si="113"/>
        <v>0</v>
      </c>
      <c r="K955" s="9">
        <f t="shared" si="114"/>
        <v>11.079895</v>
      </c>
      <c r="L955" s="9">
        <f t="shared" si="115"/>
        <v>8.9846970000000006</v>
      </c>
      <c r="M955" s="9">
        <f t="shared" si="116"/>
        <v>0</v>
      </c>
      <c r="N955" s="9">
        <v>9.4846970000000006</v>
      </c>
      <c r="O955" s="9">
        <v>10.579895</v>
      </c>
      <c r="P955" s="9">
        <f t="shared" si="117"/>
        <v>1.1154700039442482</v>
      </c>
      <c r="Q955" s="4">
        <f>_xlfn.RANK.EQ(P955,$P$2:$P$1001,1)+COUNTIF($P$2:P955,P955)-1</f>
        <v>677</v>
      </c>
      <c r="R955" s="4" t="str">
        <f>IF(Q955&lt;=Summary!$B$20,"Front","Back")</f>
        <v>Back</v>
      </c>
      <c r="S955" s="9">
        <f t="shared" si="118"/>
        <v>0</v>
      </c>
      <c r="T955" s="9">
        <f t="shared" si="119"/>
        <v>10.579895</v>
      </c>
    </row>
    <row r="956" spans="1:20" x14ac:dyDescent="0.2">
      <c r="A956" s="4">
        <v>955</v>
      </c>
      <c r="B956" s="4" t="s">
        <v>25</v>
      </c>
      <c r="C956" s="9">
        <v>8.5721019999999992</v>
      </c>
      <c r="D956" s="9">
        <v>9.2359270000000002</v>
      </c>
      <c r="E956" s="9">
        <f t="shared" si="112"/>
        <v>1.0774401657843082</v>
      </c>
      <c r="F956" s="4">
        <f>_xlfn.RANK.EQ(E956,$E$2:$E$1001,1)+COUNTIF($E$2:E956,E956)-1</f>
        <v>620</v>
      </c>
      <c r="G956" s="4" t="str">
        <f>IF(F956&lt;=Summary!$B$2,"Front","Back")</f>
        <v>Back</v>
      </c>
      <c r="H956" s="4">
        <v>281</v>
      </c>
      <c r="I956" s="4" t="str">
        <f>IF(H956&lt;=Summary!$B$2,"Front","Back")</f>
        <v>Front</v>
      </c>
      <c r="J956" s="9">
        <f t="shared" si="113"/>
        <v>0</v>
      </c>
      <c r="K956" s="9">
        <f t="shared" si="114"/>
        <v>9.2359270000000002</v>
      </c>
      <c r="L956" s="9">
        <f t="shared" si="115"/>
        <v>8.5721019999999992</v>
      </c>
      <c r="M956" s="9">
        <f t="shared" si="116"/>
        <v>0</v>
      </c>
      <c r="N956" s="9">
        <v>9.0721019999999992</v>
      </c>
      <c r="O956" s="9">
        <v>8.7359270000000002</v>
      </c>
      <c r="P956" s="9">
        <f t="shared" si="117"/>
        <v>0.96294408947342092</v>
      </c>
      <c r="Q956" s="4">
        <f>_xlfn.RANK.EQ(P956,$P$2:$P$1001,1)+COUNTIF($P$2:P956,P956)-1</f>
        <v>426</v>
      </c>
      <c r="R956" s="4" t="str">
        <f>IF(Q956&lt;=Summary!$B$20,"Front","Back")</f>
        <v>Front</v>
      </c>
      <c r="S956" s="9">
        <f t="shared" si="118"/>
        <v>9.0721019999999992</v>
      </c>
      <c r="T956" s="9">
        <f t="shared" si="119"/>
        <v>0</v>
      </c>
    </row>
    <row r="957" spans="1:20" x14ac:dyDescent="0.2">
      <c r="A957" s="4">
        <v>956</v>
      </c>
      <c r="B957" s="4" t="s">
        <v>25</v>
      </c>
      <c r="C957" s="9">
        <v>11.873734000000001</v>
      </c>
      <c r="D957" s="9">
        <v>11.433064</v>
      </c>
      <c r="E957" s="9">
        <f t="shared" si="112"/>
        <v>0.96288699073096962</v>
      </c>
      <c r="F957" s="4">
        <f>_xlfn.RANK.EQ(E957,$E$2:$E$1001,1)+COUNTIF($E$2:E957,E957)-1</f>
        <v>427</v>
      </c>
      <c r="G957" s="4" t="str">
        <f>IF(F957&lt;=Summary!$B$2,"Front","Back")</f>
        <v>Front</v>
      </c>
      <c r="H957" s="4">
        <v>767</v>
      </c>
      <c r="I957" s="4" t="str">
        <f>IF(H957&lt;=Summary!$B$2,"Front","Back")</f>
        <v>Back</v>
      </c>
      <c r="J957" s="9">
        <f t="shared" si="113"/>
        <v>11.873734000000001</v>
      </c>
      <c r="K957" s="9">
        <f t="shared" si="114"/>
        <v>0</v>
      </c>
      <c r="L957" s="9">
        <f t="shared" si="115"/>
        <v>0</v>
      </c>
      <c r="M957" s="9">
        <f t="shared" si="116"/>
        <v>11.433064</v>
      </c>
      <c r="N957" s="9">
        <v>12.373734000000001</v>
      </c>
      <c r="O957" s="9">
        <v>10.933064</v>
      </c>
      <c r="P957" s="9">
        <f t="shared" si="117"/>
        <v>0.88357031111223172</v>
      </c>
      <c r="Q957" s="4">
        <f>_xlfn.RANK.EQ(P957,$P$2:$P$1001,1)+COUNTIF($P$2:P957,P957)-1</f>
        <v>280</v>
      </c>
      <c r="R957" s="4" t="str">
        <f>IF(Q957&lt;=Summary!$B$20,"Front","Back")</f>
        <v>Front</v>
      </c>
      <c r="S957" s="9">
        <f t="shared" si="118"/>
        <v>12.373734000000001</v>
      </c>
      <c r="T957" s="9">
        <f t="shared" si="119"/>
        <v>0</v>
      </c>
    </row>
    <row r="958" spans="1:20" x14ac:dyDescent="0.2">
      <c r="A958" s="4">
        <v>957</v>
      </c>
      <c r="B958" s="4" t="s">
        <v>25</v>
      </c>
      <c r="C958" s="9">
        <v>7.5400869999999998</v>
      </c>
      <c r="D958" s="9">
        <v>10.904774</v>
      </c>
      <c r="E958" s="9">
        <f t="shared" si="112"/>
        <v>1.4462398112913022</v>
      </c>
      <c r="F958" s="4">
        <f>_xlfn.RANK.EQ(E958,$E$2:$E$1001,1)+COUNTIF($E$2:E958,E958)-1</f>
        <v>943</v>
      </c>
      <c r="G958" s="4" t="str">
        <f>IF(F958&lt;=Summary!$B$2,"Front","Back")</f>
        <v>Back</v>
      </c>
      <c r="H958" s="4">
        <v>537</v>
      </c>
      <c r="I958" s="4" t="str">
        <f>IF(H958&lt;=Summary!$B$2,"Front","Back")</f>
        <v>Back</v>
      </c>
      <c r="J958" s="9">
        <f t="shared" si="113"/>
        <v>0</v>
      </c>
      <c r="K958" s="9">
        <f t="shared" si="114"/>
        <v>10.904774</v>
      </c>
      <c r="L958" s="9">
        <f t="shared" si="115"/>
        <v>0</v>
      </c>
      <c r="M958" s="9">
        <f t="shared" si="116"/>
        <v>10.904774</v>
      </c>
      <c r="N958" s="9">
        <v>8.0400869999999998</v>
      </c>
      <c r="O958" s="9">
        <v>10.404774</v>
      </c>
      <c r="P958" s="9">
        <f t="shared" si="117"/>
        <v>1.2941121159509841</v>
      </c>
      <c r="Q958" s="4">
        <f>_xlfn.RANK.EQ(P958,$P$2:$P$1001,1)+COUNTIF($P$2:P958,P958)-1</f>
        <v>882</v>
      </c>
      <c r="R958" s="4" t="str">
        <f>IF(Q958&lt;=Summary!$B$20,"Front","Back")</f>
        <v>Back</v>
      </c>
      <c r="S958" s="9">
        <f t="shared" si="118"/>
        <v>0</v>
      </c>
      <c r="T958" s="9">
        <f t="shared" si="119"/>
        <v>10.404774</v>
      </c>
    </row>
    <row r="959" spans="1:20" x14ac:dyDescent="0.2">
      <c r="A959" s="4">
        <v>958</v>
      </c>
      <c r="B959" s="4" t="s">
        <v>25</v>
      </c>
      <c r="C959" s="9">
        <v>11.451846</v>
      </c>
      <c r="D959" s="9">
        <v>10.647995</v>
      </c>
      <c r="E959" s="9">
        <f t="shared" si="112"/>
        <v>0.92980598935752368</v>
      </c>
      <c r="F959" s="4">
        <f>_xlfn.RANK.EQ(E959,$E$2:$E$1001,1)+COUNTIF($E$2:E959,E959)-1</f>
        <v>364</v>
      </c>
      <c r="G959" s="4" t="str">
        <f>IF(F959&lt;=Summary!$B$2,"Front","Back")</f>
        <v>Front</v>
      </c>
      <c r="H959" s="4">
        <v>28</v>
      </c>
      <c r="I959" s="4" t="str">
        <f>IF(H959&lt;=Summary!$B$2,"Front","Back")</f>
        <v>Front</v>
      </c>
      <c r="J959" s="9">
        <f t="shared" si="113"/>
        <v>11.451846</v>
      </c>
      <c r="K959" s="9">
        <f t="shared" si="114"/>
        <v>0</v>
      </c>
      <c r="L959" s="9">
        <f t="shared" si="115"/>
        <v>11.451846</v>
      </c>
      <c r="M959" s="9">
        <f t="shared" si="116"/>
        <v>0</v>
      </c>
      <c r="N959" s="9">
        <v>11.951846</v>
      </c>
      <c r="O959" s="9">
        <v>10.147995</v>
      </c>
      <c r="P959" s="9">
        <f t="shared" si="117"/>
        <v>0.84907344020329578</v>
      </c>
      <c r="Q959" s="4">
        <f>_xlfn.RANK.EQ(P959,$P$2:$P$1001,1)+COUNTIF($P$2:P959,P959)-1</f>
        <v>214</v>
      </c>
      <c r="R959" s="4" t="str">
        <f>IF(Q959&lt;=Summary!$B$20,"Front","Back")</f>
        <v>Front</v>
      </c>
      <c r="S959" s="9">
        <f t="shared" si="118"/>
        <v>11.951846</v>
      </c>
      <c r="T959" s="9">
        <f t="shared" si="119"/>
        <v>0</v>
      </c>
    </row>
    <row r="960" spans="1:20" x14ac:dyDescent="0.2">
      <c r="A960" s="4">
        <v>959</v>
      </c>
      <c r="B960" s="4" t="s">
        <v>25</v>
      </c>
      <c r="C960" s="9">
        <v>12.57727</v>
      </c>
      <c r="D960" s="9">
        <v>11.867089999999999</v>
      </c>
      <c r="E960" s="9">
        <f t="shared" si="112"/>
        <v>0.94353464623085925</v>
      </c>
      <c r="F960" s="4">
        <f>_xlfn.RANK.EQ(E960,$E$2:$E$1001,1)+COUNTIF($E$2:E960,E960)-1</f>
        <v>386</v>
      </c>
      <c r="G960" s="4" t="str">
        <f>IF(F960&lt;=Summary!$B$2,"Front","Back")</f>
        <v>Front</v>
      </c>
      <c r="H960" s="4">
        <v>442</v>
      </c>
      <c r="I960" s="4" t="str">
        <f>IF(H960&lt;=Summary!$B$2,"Front","Back")</f>
        <v>Front</v>
      </c>
      <c r="J960" s="9">
        <f t="shared" si="113"/>
        <v>12.57727</v>
      </c>
      <c r="K960" s="9">
        <f t="shared" si="114"/>
        <v>0</v>
      </c>
      <c r="L960" s="9">
        <f t="shared" si="115"/>
        <v>12.57727</v>
      </c>
      <c r="M960" s="9">
        <f t="shared" si="116"/>
        <v>0</v>
      </c>
      <c r="N960" s="9">
        <v>13.07727</v>
      </c>
      <c r="O960" s="9">
        <v>11.367089999999999</v>
      </c>
      <c r="P960" s="9">
        <f t="shared" si="117"/>
        <v>0.8692249987956201</v>
      </c>
      <c r="Q960" s="4">
        <f>_xlfn.RANK.EQ(P960,$P$2:$P$1001,1)+COUNTIF($P$2:P960,P960)-1</f>
        <v>250</v>
      </c>
      <c r="R960" s="4" t="str">
        <f>IF(Q960&lt;=Summary!$B$20,"Front","Back")</f>
        <v>Front</v>
      </c>
      <c r="S960" s="9">
        <f t="shared" si="118"/>
        <v>13.07727</v>
      </c>
      <c r="T960" s="9">
        <f t="shared" si="119"/>
        <v>0</v>
      </c>
    </row>
    <row r="961" spans="1:20" x14ac:dyDescent="0.2">
      <c r="A961" s="4">
        <v>960</v>
      </c>
      <c r="B961" s="4" t="s">
        <v>25</v>
      </c>
      <c r="C961" s="9">
        <v>8.6936169999999997</v>
      </c>
      <c r="D961" s="9">
        <v>11.555897</v>
      </c>
      <c r="E961" s="9">
        <f t="shared" si="112"/>
        <v>1.3292392568018583</v>
      </c>
      <c r="F961" s="4">
        <f>_xlfn.RANK.EQ(E961,$E$2:$E$1001,1)+COUNTIF($E$2:E961,E961)-1</f>
        <v>895</v>
      </c>
      <c r="G961" s="4" t="str">
        <f>IF(F961&lt;=Summary!$B$2,"Front","Back")</f>
        <v>Back</v>
      </c>
      <c r="H961" s="4">
        <v>40</v>
      </c>
      <c r="I961" s="4" t="str">
        <f>IF(H961&lt;=Summary!$B$2,"Front","Back")</f>
        <v>Front</v>
      </c>
      <c r="J961" s="9">
        <f t="shared" si="113"/>
        <v>0</v>
      </c>
      <c r="K961" s="9">
        <f t="shared" si="114"/>
        <v>11.555897</v>
      </c>
      <c r="L961" s="9">
        <f t="shared" si="115"/>
        <v>8.6936169999999997</v>
      </c>
      <c r="M961" s="9">
        <f t="shared" si="116"/>
        <v>0</v>
      </c>
      <c r="N961" s="9">
        <v>9.1936169999999997</v>
      </c>
      <c r="O961" s="9">
        <v>11.055897</v>
      </c>
      <c r="P961" s="9">
        <f t="shared" si="117"/>
        <v>1.202562277719422</v>
      </c>
      <c r="Q961" s="4">
        <f>_xlfn.RANK.EQ(P961,$P$2:$P$1001,1)+COUNTIF($P$2:P961,P961)-1</f>
        <v>784</v>
      </c>
      <c r="R961" s="4" t="str">
        <f>IF(Q961&lt;=Summary!$B$20,"Front","Back")</f>
        <v>Back</v>
      </c>
      <c r="S961" s="9">
        <f t="shared" si="118"/>
        <v>0</v>
      </c>
      <c r="T961" s="9">
        <f t="shared" si="119"/>
        <v>11.055897</v>
      </c>
    </row>
    <row r="962" spans="1:20" x14ac:dyDescent="0.2">
      <c r="A962" s="4">
        <v>961</v>
      </c>
      <c r="B962" s="4" t="s">
        <v>25</v>
      </c>
      <c r="C962" s="9">
        <v>8.3443690000000004</v>
      </c>
      <c r="D962" s="9">
        <v>11.137741999999999</v>
      </c>
      <c r="E962" s="9">
        <f t="shared" si="112"/>
        <v>1.3347614421174325</v>
      </c>
      <c r="F962" s="4">
        <f>_xlfn.RANK.EQ(E962,$E$2:$E$1001,1)+COUNTIF($E$2:E962,E962)-1</f>
        <v>899</v>
      </c>
      <c r="G962" s="4" t="str">
        <f>IF(F962&lt;=Summary!$B$2,"Front","Back")</f>
        <v>Back</v>
      </c>
      <c r="H962" s="4">
        <v>953</v>
      </c>
      <c r="I962" s="4" t="str">
        <f>IF(H962&lt;=Summary!$B$2,"Front","Back")</f>
        <v>Back</v>
      </c>
      <c r="J962" s="9">
        <f t="shared" si="113"/>
        <v>0</v>
      </c>
      <c r="K962" s="9">
        <f t="shared" si="114"/>
        <v>11.137741999999999</v>
      </c>
      <c r="L962" s="9">
        <f t="shared" si="115"/>
        <v>0</v>
      </c>
      <c r="M962" s="9">
        <f t="shared" si="116"/>
        <v>11.137741999999999</v>
      </c>
      <c r="N962" s="9">
        <v>8.8443690000000004</v>
      </c>
      <c r="O962" s="9">
        <v>10.637741999999999</v>
      </c>
      <c r="P962" s="9">
        <f t="shared" si="117"/>
        <v>1.2027700336790561</v>
      </c>
      <c r="Q962" s="4">
        <f>_xlfn.RANK.EQ(P962,$P$2:$P$1001,1)+COUNTIF($P$2:P962,P962)-1</f>
        <v>785</v>
      </c>
      <c r="R962" s="4" t="str">
        <f>IF(Q962&lt;=Summary!$B$20,"Front","Back")</f>
        <v>Back</v>
      </c>
      <c r="S962" s="9">
        <f t="shared" si="118"/>
        <v>0</v>
      </c>
      <c r="T962" s="9">
        <f t="shared" si="119"/>
        <v>10.637741999999999</v>
      </c>
    </row>
    <row r="963" spans="1:20" x14ac:dyDescent="0.2">
      <c r="A963" s="4">
        <v>962</v>
      </c>
      <c r="B963" s="4" t="s">
        <v>25</v>
      </c>
      <c r="C963" s="9">
        <v>7.8878539999999999</v>
      </c>
      <c r="D963" s="9">
        <v>11.383341</v>
      </c>
      <c r="E963" s="9">
        <f t="shared" ref="E963:E1001" si="120">D963/C963</f>
        <v>1.443148034940809</v>
      </c>
      <c r="F963" s="4">
        <f>_xlfn.RANK.EQ(E963,$E$2:$E$1001,1)+COUNTIF($E$2:E963,E963)-1</f>
        <v>941</v>
      </c>
      <c r="G963" s="4" t="str">
        <f>IF(F963&lt;=Summary!$B$2,"Front","Back")</f>
        <v>Back</v>
      </c>
      <c r="H963" s="4">
        <v>560</v>
      </c>
      <c r="I963" s="4" t="str">
        <f>IF(H963&lt;=Summary!$B$2,"Front","Back")</f>
        <v>Back</v>
      </c>
      <c r="J963" s="9">
        <f t="shared" ref="J963:J1001" si="121">IF(G963="Front",C963,0)</f>
        <v>0</v>
      </c>
      <c r="K963" s="9">
        <f t="shared" ref="K963:K1001" si="122">IF(G963="Back",D963,0)</f>
        <v>11.383341</v>
      </c>
      <c r="L963" s="9">
        <f t="shared" ref="L963:L1001" si="123">IF(I963="Front",C963,0)</f>
        <v>0</v>
      </c>
      <c r="M963" s="9">
        <f t="shared" ref="M963:M1001" si="124">IF(I963="Back",D963,0)</f>
        <v>11.383341</v>
      </c>
      <c r="N963" s="9">
        <v>8.3878540000000008</v>
      </c>
      <c r="O963" s="9">
        <v>10.883341</v>
      </c>
      <c r="P963" s="9">
        <f t="shared" ref="P963:P1001" si="125">O963/N963</f>
        <v>1.2975119738612522</v>
      </c>
      <c r="Q963" s="4">
        <f>_xlfn.RANK.EQ(P963,$P$2:$P$1001,1)+COUNTIF($P$2:P963,P963)-1</f>
        <v>884</v>
      </c>
      <c r="R963" s="4" t="str">
        <f>IF(Q963&lt;=Summary!$B$20,"Front","Back")</f>
        <v>Back</v>
      </c>
      <c r="S963" s="9">
        <f t="shared" ref="S963:S1001" si="126">IF(R963="Front",N963,0)</f>
        <v>0</v>
      </c>
      <c r="T963" s="9">
        <f t="shared" ref="T963:T1001" si="127">IF(R963="Back",O963,0)</f>
        <v>10.883341</v>
      </c>
    </row>
    <row r="964" spans="1:20" x14ac:dyDescent="0.2">
      <c r="A964" s="4">
        <v>963</v>
      </c>
      <c r="B964" s="4" t="s">
        <v>25</v>
      </c>
      <c r="C964" s="9">
        <v>10.488344</v>
      </c>
      <c r="D964" s="9">
        <v>11.289294999999999</v>
      </c>
      <c r="E964" s="9">
        <f t="shared" si="120"/>
        <v>1.076365820953241</v>
      </c>
      <c r="F964" s="4">
        <f>_xlfn.RANK.EQ(E964,$E$2:$E$1001,1)+COUNTIF($E$2:E964,E964)-1</f>
        <v>619</v>
      </c>
      <c r="G964" s="4" t="str">
        <f>IF(F964&lt;=Summary!$B$2,"Front","Back")</f>
        <v>Back</v>
      </c>
      <c r="H964" s="4">
        <v>250</v>
      </c>
      <c r="I964" s="4" t="str">
        <f>IF(H964&lt;=Summary!$B$2,"Front","Back")</f>
        <v>Front</v>
      </c>
      <c r="J964" s="9">
        <f t="shared" si="121"/>
        <v>0</v>
      </c>
      <c r="K964" s="9">
        <f t="shared" si="122"/>
        <v>11.289294999999999</v>
      </c>
      <c r="L964" s="9">
        <f t="shared" si="123"/>
        <v>10.488344</v>
      </c>
      <c r="M964" s="9">
        <f t="shared" si="124"/>
        <v>0</v>
      </c>
      <c r="N964" s="9">
        <v>10.988344</v>
      </c>
      <c r="O964" s="9">
        <v>10.789294999999999</v>
      </c>
      <c r="P964" s="9">
        <f t="shared" si="125"/>
        <v>0.98188544151875834</v>
      </c>
      <c r="Q964" s="4">
        <f>_xlfn.RANK.EQ(P964,$P$2:$P$1001,1)+COUNTIF($P$2:P964,P964)-1</f>
        <v>450</v>
      </c>
      <c r="R964" s="4" t="str">
        <f>IF(Q964&lt;=Summary!$B$20,"Front","Back")</f>
        <v>Front</v>
      </c>
      <c r="S964" s="9">
        <f t="shared" si="126"/>
        <v>10.988344</v>
      </c>
      <c r="T964" s="9">
        <f t="shared" si="127"/>
        <v>0</v>
      </c>
    </row>
    <row r="965" spans="1:20" x14ac:dyDescent="0.2">
      <c r="A965" s="4">
        <v>964</v>
      </c>
      <c r="B965" s="4" t="s">
        <v>25</v>
      </c>
      <c r="C965" s="9">
        <v>9.5400580000000001</v>
      </c>
      <c r="D965" s="9">
        <v>10.932055</v>
      </c>
      <c r="E965" s="9">
        <f t="shared" si="120"/>
        <v>1.1459107481317199</v>
      </c>
      <c r="F965" s="4">
        <f>_xlfn.RANK.EQ(E965,$E$2:$E$1001,1)+COUNTIF($E$2:E965,E965)-1</f>
        <v>718</v>
      </c>
      <c r="G965" s="4" t="str">
        <f>IF(F965&lt;=Summary!$B$2,"Front","Back")</f>
        <v>Back</v>
      </c>
      <c r="H965" s="4">
        <v>869</v>
      </c>
      <c r="I965" s="4" t="str">
        <f>IF(H965&lt;=Summary!$B$2,"Front","Back")</f>
        <v>Back</v>
      </c>
      <c r="J965" s="9">
        <f t="shared" si="121"/>
        <v>0</v>
      </c>
      <c r="K965" s="9">
        <f t="shared" si="122"/>
        <v>10.932055</v>
      </c>
      <c r="L965" s="9">
        <f t="shared" si="123"/>
        <v>0</v>
      </c>
      <c r="M965" s="9">
        <f t="shared" si="124"/>
        <v>10.932055</v>
      </c>
      <c r="N965" s="9">
        <v>10.040058</v>
      </c>
      <c r="O965" s="9">
        <v>10.432055</v>
      </c>
      <c r="P965" s="9">
        <f t="shared" si="125"/>
        <v>1.0390433003474682</v>
      </c>
      <c r="Q965" s="4">
        <f>_xlfn.RANK.EQ(P965,$P$2:$P$1001,1)+COUNTIF($P$2:P965,P965)-1</f>
        <v>566</v>
      </c>
      <c r="R965" s="4" t="str">
        <f>IF(Q965&lt;=Summary!$B$20,"Front","Back")</f>
        <v>Back</v>
      </c>
      <c r="S965" s="9">
        <f t="shared" si="126"/>
        <v>0</v>
      </c>
      <c r="T965" s="9">
        <f t="shared" si="127"/>
        <v>10.432055</v>
      </c>
    </row>
    <row r="966" spans="1:20" x14ac:dyDescent="0.2">
      <c r="A966" s="4">
        <v>965</v>
      </c>
      <c r="B966" s="4" t="s">
        <v>25</v>
      </c>
      <c r="C966" s="9">
        <v>8.3586010000000002</v>
      </c>
      <c r="D966" s="9">
        <v>11.849902</v>
      </c>
      <c r="E966" s="9">
        <f t="shared" si="120"/>
        <v>1.4176896349042143</v>
      </c>
      <c r="F966" s="4">
        <f>_xlfn.RANK.EQ(E966,$E$2:$E$1001,1)+COUNTIF($E$2:E966,E966)-1</f>
        <v>932</v>
      </c>
      <c r="G966" s="4" t="str">
        <f>IF(F966&lt;=Summary!$B$2,"Front","Back")</f>
        <v>Back</v>
      </c>
      <c r="H966" s="4">
        <v>902</v>
      </c>
      <c r="I966" s="4" t="str">
        <f>IF(H966&lt;=Summary!$B$2,"Front","Back")</f>
        <v>Back</v>
      </c>
      <c r="J966" s="9">
        <f t="shared" si="121"/>
        <v>0</v>
      </c>
      <c r="K966" s="9">
        <f t="shared" si="122"/>
        <v>11.849902</v>
      </c>
      <c r="L966" s="9">
        <f t="shared" si="123"/>
        <v>0</v>
      </c>
      <c r="M966" s="9">
        <f t="shared" si="124"/>
        <v>11.849902</v>
      </c>
      <c r="N966" s="9">
        <v>8.8586010000000002</v>
      </c>
      <c r="O966" s="9">
        <v>11.349902</v>
      </c>
      <c r="P966" s="9">
        <f t="shared" si="125"/>
        <v>1.2812296207945251</v>
      </c>
      <c r="Q966" s="4">
        <f>_xlfn.RANK.EQ(P966,$P$2:$P$1001,1)+COUNTIF($P$2:P966,P966)-1</f>
        <v>874</v>
      </c>
      <c r="R966" s="4" t="str">
        <f>IF(Q966&lt;=Summary!$B$20,"Front","Back")</f>
        <v>Back</v>
      </c>
      <c r="S966" s="9">
        <f t="shared" si="126"/>
        <v>0</v>
      </c>
      <c r="T966" s="9">
        <f t="shared" si="127"/>
        <v>11.349902</v>
      </c>
    </row>
    <row r="967" spans="1:20" x14ac:dyDescent="0.2">
      <c r="A967" s="4">
        <v>966</v>
      </c>
      <c r="B967" s="4" t="s">
        <v>25</v>
      </c>
      <c r="C967" s="9">
        <v>10.298990999999999</v>
      </c>
      <c r="D967" s="9">
        <v>11.420419000000001</v>
      </c>
      <c r="E967" s="9">
        <f t="shared" si="120"/>
        <v>1.1088871715685549</v>
      </c>
      <c r="F967" s="4">
        <f>_xlfn.RANK.EQ(E967,$E$2:$E$1001,1)+COUNTIF($E$2:E967,E967)-1</f>
        <v>658</v>
      </c>
      <c r="G967" s="4" t="str">
        <f>IF(F967&lt;=Summary!$B$2,"Front","Back")</f>
        <v>Back</v>
      </c>
      <c r="H967" s="4">
        <v>553</v>
      </c>
      <c r="I967" s="4" t="str">
        <f>IF(H967&lt;=Summary!$B$2,"Front","Back")</f>
        <v>Back</v>
      </c>
      <c r="J967" s="9">
        <f t="shared" si="121"/>
        <v>0</v>
      </c>
      <c r="K967" s="9">
        <f t="shared" si="122"/>
        <v>11.420419000000001</v>
      </c>
      <c r="L967" s="9">
        <f t="shared" si="123"/>
        <v>0</v>
      </c>
      <c r="M967" s="9">
        <f t="shared" si="124"/>
        <v>11.420419000000001</v>
      </c>
      <c r="N967" s="9">
        <v>10.798990999999999</v>
      </c>
      <c r="O967" s="9">
        <v>10.920419000000001</v>
      </c>
      <c r="P967" s="9">
        <f t="shared" si="125"/>
        <v>1.0112443838503062</v>
      </c>
      <c r="Q967" s="4">
        <f>_xlfn.RANK.EQ(P967,$P$2:$P$1001,1)+COUNTIF($P$2:P967,P967)-1</f>
        <v>513</v>
      </c>
      <c r="R967" s="4" t="str">
        <f>IF(Q967&lt;=Summary!$B$20,"Front","Back")</f>
        <v>Back</v>
      </c>
      <c r="S967" s="9">
        <f t="shared" si="126"/>
        <v>0</v>
      </c>
      <c r="T967" s="9">
        <f t="shared" si="127"/>
        <v>10.920419000000001</v>
      </c>
    </row>
    <row r="968" spans="1:20" x14ac:dyDescent="0.2">
      <c r="A968" s="4">
        <v>967</v>
      </c>
      <c r="B968" s="4" t="s">
        <v>25</v>
      </c>
      <c r="C968" s="9">
        <v>10.517261</v>
      </c>
      <c r="D968" s="9">
        <v>11.057981</v>
      </c>
      <c r="E968" s="9">
        <f t="shared" si="120"/>
        <v>1.0514126253974301</v>
      </c>
      <c r="F968" s="4">
        <f>_xlfn.RANK.EQ(E968,$E$2:$E$1001,1)+COUNTIF($E$2:E968,E968)-1</f>
        <v>580</v>
      </c>
      <c r="G968" s="4" t="str">
        <f>IF(F968&lt;=Summary!$B$2,"Front","Back")</f>
        <v>Back</v>
      </c>
      <c r="H968" s="4">
        <v>400</v>
      </c>
      <c r="I968" s="4" t="str">
        <f>IF(H968&lt;=Summary!$B$2,"Front","Back")</f>
        <v>Front</v>
      </c>
      <c r="J968" s="9">
        <f t="shared" si="121"/>
        <v>0</v>
      </c>
      <c r="K968" s="9">
        <f t="shared" si="122"/>
        <v>11.057981</v>
      </c>
      <c r="L968" s="9">
        <f t="shared" si="123"/>
        <v>10.517261</v>
      </c>
      <c r="M968" s="9">
        <f t="shared" si="124"/>
        <v>0</v>
      </c>
      <c r="N968" s="9">
        <v>11.017261</v>
      </c>
      <c r="O968" s="9">
        <v>10.557981</v>
      </c>
      <c r="P968" s="9">
        <f t="shared" si="125"/>
        <v>0.95831268769978317</v>
      </c>
      <c r="Q968" s="4">
        <f>_xlfn.RANK.EQ(P968,$P$2:$P$1001,1)+COUNTIF($P$2:P968,P968)-1</f>
        <v>415</v>
      </c>
      <c r="R968" s="4" t="str">
        <f>IF(Q968&lt;=Summary!$B$20,"Front","Back")</f>
        <v>Front</v>
      </c>
      <c r="S968" s="9">
        <f t="shared" si="126"/>
        <v>11.017261</v>
      </c>
      <c r="T968" s="9">
        <f t="shared" si="127"/>
        <v>0</v>
      </c>
    </row>
    <row r="969" spans="1:20" x14ac:dyDescent="0.2">
      <c r="A969" s="4">
        <v>968</v>
      </c>
      <c r="B969" s="4" t="s">
        <v>25</v>
      </c>
      <c r="C969" s="9">
        <v>10.577665</v>
      </c>
      <c r="D969" s="9">
        <v>13.233055999999999</v>
      </c>
      <c r="E969" s="9">
        <f t="shared" si="120"/>
        <v>1.2510375399485614</v>
      </c>
      <c r="F969" s="4">
        <f>_xlfn.RANK.EQ(E969,$E$2:$E$1001,1)+COUNTIF($E$2:E969,E969)-1</f>
        <v>842</v>
      </c>
      <c r="G969" s="4" t="str">
        <f>IF(F969&lt;=Summary!$B$2,"Front","Back")</f>
        <v>Back</v>
      </c>
      <c r="H969" s="4">
        <v>977</v>
      </c>
      <c r="I969" s="4" t="str">
        <f>IF(H969&lt;=Summary!$B$2,"Front","Back")</f>
        <v>Back</v>
      </c>
      <c r="J969" s="9">
        <f t="shared" si="121"/>
        <v>0</v>
      </c>
      <c r="K969" s="9">
        <f t="shared" si="122"/>
        <v>13.233055999999999</v>
      </c>
      <c r="L969" s="9">
        <f t="shared" si="123"/>
        <v>0</v>
      </c>
      <c r="M969" s="9">
        <f t="shared" si="124"/>
        <v>13.233055999999999</v>
      </c>
      <c r="N969" s="9">
        <v>11.077665</v>
      </c>
      <c r="O969" s="9">
        <v>12.733055999999999</v>
      </c>
      <c r="P969" s="9">
        <f t="shared" si="125"/>
        <v>1.1494350118007721</v>
      </c>
      <c r="Q969" s="4">
        <f>_xlfn.RANK.EQ(P969,$P$2:$P$1001,1)+COUNTIF($P$2:P969,P969)-1</f>
        <v>717</v>
      </c>
      <c r="R969" s="4" t="str">
        <f>IF(Q969&lt;=Summary!$B$20,"Front","Back")</f>
        <v>Back</v>
      </c>
      <c r="S969" s="9">
        <f t="shared" si="126"/>
        <v>0</v>
      </c>
      <c r="T969" s="9">
        <f t="shared" si="127"/>
        <v>12.733055999999999</v>
      </c>
    </row>
    <row r="970" spans="1:20" x14ac:dyDescent="0.2">
      <c r="A970" s="4">
        <v>969</v>
      </c>
      <c r="B970" s="4" t="s">
        <v>25</v>
      </c>
      <c r="C970" s="9">
        <v>10.745995000000001</v>
      </c>
      <c r="D970" s="9">
        <v>7.6845090000000003</v>
      </c>
      <c r="E970" s="9">
        <f t="shared" si="120"/>
        <v>0.71510446450049525</v>
      </c>
      <c r="F970" s="4">
        <f>_xlfn.RANK.EQ(E970,$E$2:$E$1001,1)+COUNTIF($E$2:E970,E970)-1</f>
        <v>67</v>
      </c>
      <c r="G970" s="4" t="str">
        <f>IF(F970&lt;=Summary!$B$2,"Front","Back")</f>
        <v>Front</v>
      </c>
      <c r="H970" s="4">
        <v>248</v>
      </c>
      <c r="I970" s="4" t="str">
        <f>IF(H970&lt;=Summary!$B$2,"Front","Back")</f>
        <v>Front</v>
      </c>
      <c r="J970" s="9">
        <f t="shared" si="121"/>
        <v>10.745995000000001</v>
      </c>
      <c r="K970" s="9">
        <f t="shared" si="122"/>
        <v>0</v>
      </c>
      <c r="L970" s="9">
        <f t="shared" si="123"/>
        <v>10.745995000000001</v>
      </c>
      <c r="M970" s="9">
        <f t="shared" si="124"/>
        <v>0</v>
      </c>
      <c r="N970" s="9">
        <v>11.245995000000001</v>
      </c>
      <c r="O970" s="9">
        <v>7.1845090000000003</v>
      </c>
      <c r="P970" s="9">
        <f t="shared" si="125"/>
        <v>0.63885045298348431</v>
      </c>
      <c r="Q970" s="4">
        <f>_xlfn.RANK.EQ(P970,$P$2:$P$1001,1)+COUNTIF($P$2:P970,P970)-1</f>
        <v>25</v>
      </c>
      <c r="R970" s="4" t="str">
        <f>IF(Q970&lt;=Summary!$B$20,"Front","Back")</f>
        <v>Front</v>
      </c>
      <c r="S970" s="9">
        <f t="shared" si="126"/>
        <v>11.245995000000001</v>
      </c>
      <c r="T970" s="9">
        <f t="shared" si="127"/>
        <v>0</v>
      </c>
    </row>
    <row r="971" spans="1:20" x14ac:dyDescent="0.2">
      <c r="A971" s="4">
        <v>970</v>
      </c>
      <c r="B971" s="4" t="s">
        <v>25</v>
      </c>
      <c r="C971" s="9">
        <v>6.9138659999999996</v>
      </c>
      <c r="D971" s="9">
        <v>9.3239570000000001</v>
      </c>
      <c r="E971" s="9">
        <f t="shared" si="120"/>
        <v>1.3485880403236048</v>
      </c>
      <c r="F971" s="4">
        <f>_xlfn.RANK.EQ(E971,$E$2:$E$1001,1)+COUNTIF($E$2:E971,E971)-1</f>
        <v>904</v>
      </c>
      <c r="G971" s="4" t="str">
        <f>IF(F971&lt;=Summary!$B$2,"Front","Back")</f>
        <v>Back</v>
      </c>
      <c r="H971" s="4">
        <v>541</v>
      </c>
      <c r="I971" s="4" t="str">
        <f>IF(H971&lt;=Summary!$B$2,"Front","Back")</f>
        <v>Back</v>
      </c>
      <c r="J971" s="9">
        <f t="shared" si="121"/>
        <v>0</v>
      </c>
      <c r="K971" s="9">
        <f t="shared" si="122"/>
        <v>9.3239570000000001</v>
      </c>
      <c r="L971" s="9">
        <f t="shared" si="123"/>
        <v>0</v>
      </c>
      <c r="M971" s="9">
        <f t="shared" si="124"/>
        <v>9.3239570000000001</v>
      </c>
      <c r="N971" s="9">
        <v>7.4138659999999996</v>
      </c>
      <c r="O971" s="9">
        <v>8.8239570000000001</v>
      </c>
      <c r="P971" s="9">
        <f t="shared" si="125"/>
        <v>1.190196450812572</v>
      </c>
      <c r="Q971" s="4">
        <f>_xlfn.RANK.EQ(P971,$P$2:$P$1001,1)+COUNTIF($P$2:P971,P971)-1</f>
        <v>774</v>
      </c>
      <c r="R971" s="4" t="str">
        <f>IF(Q971&lt;=Summary!$B$20,"Front","Back")</f>
        <v>Back</v>
      </c>
      <c r="S971" s="9">
        <f t="shared" si="126"/>
        <v>0</v>
      </c>
      <c r="T971" s="9">
        <f t="shared" si="127"/>
        <v>8.8239570000000001</v>
      </c>
    </row>
    <row r="972" spans="1:20" x14ac:dyDescent="0.2">
      <c r="A972" s="4">
        <v>971</v>
      </c>
      <c r="B972" s="4" t="s">
        <v>25</v>
      </c>
      <c r="C972" s="9">
        <v>8.7187350000000006</v>
      </c>
      <c r="D972" s="9">
        <v>10.763216999999999</v>
      </c>
      <c r="E972" s="9">
        <f t="shared" si="120"/>
        <v>1.2344929625685375</v>
      </c>
      <c r="F972" s="4">
        <f>_xlfn.RANK.EQ(E972,$E$2:$E$1001,1)+COUNTIF($E$2:E972,E972)-1</f>
        <v>830</v>
      </c>
      <c r="G972" s="4" t="str">
        <f>IF(F972&lt;=Summary!$B$2,"Front","Back")</f>
        <v>Back</v>
      </c>
      <c r="H972" s="4">
        <v>552</v>
      </c>
      <c r="I972" s="4" t="str">
        <f>IF(H972&lt;=Summary!$B$2,"Front","Back")</f>
        <v>Back</v>
      </c>
      <c r="J972" s="9">
        <f t="shared" si="121"/>
        <v>0</v>
      </c>
      <c r="K972" s="9">
        <f t="shared" si="122"/>
        <v>10.763216999999999</v>
      </c>
      <c r="L972" s="9">
        <f t="shared" si="123"/>
        <v>0</v>
      </c>
      <c r="M972" s="9">
        <f t="shared" si="124"/>
        <v>10.763216999999999</v>
      </c>
      <c r="N972" s="9">
        <v>9.2187350000000006</v>
      </c>
      <c r="O972" s="9">
        <v>10.263216999999999</v>
      </c>
      <c r="P972" s="9">
        <f t="shared" si="125"/>
        <v>1.1132999267253043</v>
      </c>
      <c r="Q972" s="4">
        <f>_xlfn.RANK.EQ(P972,$P$2:$P$1001,1)+COUNTIF($P$2:P972,P972)-1</f>
        <v>674</v>
      </c>
      <c r="R972" s="4" t="str">
        <f>IF(Q972&lt;=Summary!$B$20,"Front","Back")</f>
        <v>Back</v>
      </c>
      <c r="S972" s="9">
        <f t="shared" si="126"/>
        <v>0</v>
      </c>
      <c r="T972" s="9">
        <f t="shared" si="127"/>
        <v>10.263216999999999</v>
      </c>
    </row>
    <row r="973" spans="1:20" x14ac:dyDescent="0.2">
      <c r="A973" s="4">
        <v>972</v>
      </c>
      <c r="B973" s="4" t="s">
        <v>25</v>
      </c>
      <c r="C973" s="9">
        <v>9.3909579999999995</v>
      </c>
      <c r="D973" s="9">
        <v>12.151508</v>
      </c>
      <c r="E973" s="9">
        <f t="shared" si="120"/>
        <v>1.2939582947767416</v>
      </c>
      <c r="F973" s="4">
        <f>_xlfn.RANK.EQ(E973,$E$2:$E$1001,1)+COUNTIF($E$2:E973,E973)-1</f>
        <v>880</v>
      </c>
      <c r="G973" s="4" t="str">
        <f>IF(F973&lt;=Summary!$B$2,"Front","Back")</f>
        <v>Back</v>
      </c>
      <c r="H973" s="4">
        <v>230</v>
      </c>
      <c r="I973" s="4" t="str">
        <f>IF(H973&lt;=Summary!$B$2,"Front","Back")</f>
        <v>Front</v>
      </c>
      <c r="J973" s="9">
        <f t="shared" si="121"/>
        <v>0</v>
      </c>
      <c r="K973" s="9">
        <f t="shared" si="122"/>
        <v>12.151508</v>
      </c>
      <c r="L973" s="9">
        <f t="shared" si="123"/>
        <v>9.3909579999999995</v>
      </c>
      <c r="M973" s="9">
        <f t="shared" si="124"/>
        <v>0</v>
      </c>
      <c r="N973" s="9">
        <v>9.8909579999999995</v>
      </c>
      <c r="O973" s="9">
        <v>11.651508</v>
      </c>
      <c r="P973" s="9">
        <f t="shared" si="125"/>
        <v>1.1779959029246712</v>
      </c>
      <c r="Q973" s="4">
        <f>_xlfn.RANK.EQ(P973,$P$2:$P$1001,1)+COUNTIF($P$2:P973,P973)-1</f>
        <v>759</v>
      </c>
      <c r="R973" s="4" t="str">
        <f>IF(Q973&lt;=Summary!$B$20,"Front","Back")</f>
        <v>Back</v>
      </c>
      <c r="S973" s="9">
        <f t="shared" si="126"/>
        <v>0</v>
      </c>
      <c r="T973" s="9">
        <f t="shared" si="127"/>
        <v>11.651508</v>
      </c>
    </row>
    <row r="974" spans="1:20" x14ac:dyDescent="0.2">
      <c r="A974" s="4">
        <v>973</v>
      </c>
      <c r="B974" s="4" t="s">
        <v>25</v>
      </c>
      <c r="C974" s="9">
        <v>8.8847889999999996</v>
      </c>
      <c r="D974" s="9">
        <v>9.6711050000000007</v>
      </c>
      <c r="E974" s="9">
        <f t="shared" si="120"/>
        <v>1.0885013701507151</v>
      </c>
      <c r="F974" s="4">
        <f>_xlfn.RANK.EQ(E974,$E$2:$E$1001,1)+COUNTIF($E$2:E974,E974)-1</f>
        <v>631</v>
      </c>
      <c r="G974" s="4" t="str">
        <f>IF(F974&lt;=Summary!$B$2,"Front","Back")</f>
        <v>Back</v>
      </c>
      <c r="H974" s="4">
        <v>94</v>
      </c>
      <c r="I974" s="4" t="str">
        <f>IF(H974&lt;=Summary!$B$2,"Front","Back")</f>
        <v>Front</v>
      </c>
      <c r="J974" s="9">
        <f t="shared" si="121"/>
        <v>0</v>
      </c>
      <c r="K974" s="9">
        <f t="shared" si="122"/>
        <v>9.6711050000000007</v>
      </c>
      <c r="L974" s="9">
        <f t="shared" si="123"/>
        <v>8.8847889999999996</v>
      </c>
      <c r="M974" s="9">
        <f t="shared" si="124"/>
        <v>0</v>
      </c>
      <c r="N974" s="9">
        <v>9.3847889999999996</v>
      </c>
      <c r="O974" s="9">
        <v>9.1711050000000007</v>
      </c>
      <c r="P974" s="9">
        <f t="shared" si="125"/>
        <v>0.97723081467255157</v>
      </c>
      <c r="Q974" s="4">
        <f>_xlfn.RANK.EQ(P974,$P$2:$P$1001,1)+COUNTIF($P$2:P974,P974)-1</f>
        <v>446</v>
      </c>
      <c r="R974" s="4" t="str">
        <f>IF(Q974&lt;=Summary!$B$20,"Front","Back")</f>
        <v>Front</v>
      </c>
      <c r="S974" s="9">
        <f t="shared" si="126"/>
        <v>9.3847889999999996</v>
      </c>
      <c r="T974" s="9">
        <f t="shared" si="127"/>
        <v>0</v>
      </c>
    </row>
    <row r="975" spans="1:20" x14ac:dyDescent="0.2">
      <c r="A975" s="4">
        <v>974</v>
      </c>
      <c r="B975" s="4" t="s">
        <v>25</v>
      </c>
      <c r="C975" s="9">
        <v>8.6112059999999992</v>
      </c>
      <c r="D975" s="9">
        <v>10.539925</v>
      </c>
      <c r="E975" s="9">
        <f t="shared" si="120"/>
        <v>1.2239778028768562</v>
      </c>
      <c r="F975" s="4">
        <f>_xlfn.RANK.EQ(E975,$E$2:$E$1001,1)+COUNTIF($E$2:E975,E975)-1</f>
        <v>816</v>
      </c>
      <c r="G975" s="4" t="str">
        <f>IF(F975&lt;=Summary!$B$2,"Front","Back")</f>
        <v>Back</v>
      </c>
      <c r="H975" s="4">
        <v>536</v>
      </c>
      <c r="I975" s="4" t="str">
        <f>IF(H975&lt;=Summary!$B$2,"Front","Back")</f>
        <v>Back</v>
      </c>
      <c r="J975" s="9">
        <f t="shared" si="121"/>
        <v>0</v>
      </c>
      <c r="K975" s="9">
        <f t="shared" si="122"/>
        <v>10.539925</v>
      </c>
      <c r="L975" s="9">
        <f t="shared" si="123"/>
        <v>0</v>
      </c>
      <c r="M975" s="9">
        <f t="shared" si="124"/>
        <v>10.539925</v>
      </c>
      <c r="N975" s="9">
        <v>9.1112059999999992</v>
      </c>
      <c r="O975" s="9">
        <v>10.039925</v>
      </c>
      <c r="P975" s="9">
        <f t="shared" si="125"/>
        <v>1.1019315115913306</v>
      </c>
      <c r="Q975" s="4">
        <f>_xlfn.RANK.EQ(P975,$P$2:$P$1001,1)+COUNTIF($P$2:P975,P975)-1</f>
        <v>664</v>
      </c>
      <c r="R975" s="4" t="str">
        <f>IF(Q975&lt;=Summary!$B$20,"Front","Back")</f>
        <v>Back</v>
      </c>
      <c r="S975" s="9">
        <f t="shared" si="126"/>
        <v>0</v>
      </c>
      <c r="T975" s="9">
        <f t="shared" si="127"/>
        <v>10.039925</v>
      </c>
    </row>
    <row r="976" spans="1:20" x14ac:dyDescent="0.2">
      <c r="A976" s="4">
        <v>975</v>
      </c>
      <c r="B976" s="4" t="s">
        <v>25</v>
      </c>
      <c r="C976" s="9">
        <v>9.6297709999999999</v>
      </c>
      <c r="D976" s="9">
        <v>14.036433000000001</v>
      </c>
      <c r="E976" s="9">
        <f t="shared" si="120"/>
        <v>1.4576081819598825</v>
      </c>
      <c r="F976" s="4">
        <f>_xlfn.RANK.EQ(E976,$E$2:$E$1001,1)+COUNTIF($E$2:E976,E976)-1</f>
        <v>948</v>
      </c>
      <c r="G976" s="4" t="str">
        <f>IF(F976&lt;=Summary!$B$2,"Front","Back")</f>
        <v>Back</v>
      </c>
      <c r="H976" s="4">
        <v>208</v>
      </c>
      <c r="I976" s="4" t="str">
        <f>IF(H976&lt;=Summary!$B$2,"Front","Back")</f>
        <v>Front</v>
      </c>
      <c r="J976" s="9">
        <f t="shared" si="121"/>
        <v>0</v>
      </c>
      <c r="K976" s="9">
        <f t="shared" si="122"/>
        <v>14.036433000000001</v>
      </c>
      <c r="L976" s="9">
        <f t="shared" si="123"/>
        <v>9.6297709999999999</v>
      </c>
      <c r="M976" s="9">
        <f t="shared" si="124"/>
        <v>0</v>
      </c>
      <c r="N976" s="9">
        <v>10.129771</v>
      </c>
      <c r="O976" s="9">
        <v>13.536433000000001</v>
      </c>
      <c r="P976" s="9">
        <f t="shared" si="125"/>
        <v>1.3363019756320258</v>
      </c>
      <c r="Q976" s="4">
        <f>_xlfn.RANK.EQ(P976,$P$2:$P$1001,1)+COUNTIF($P$2:P976,P976)-1</f>
        <v>918</v>
      </c>
      <c r="R976" s="4" t="str">
        <f>IF(Q976&lt;=Summary!$B$20,"Front","Back")</f>
        <v>Back</v>
      </c>
      <c r="S976" s="9">
        <f t="shared" si="126"/>
        <v>0</v>
      </c>
      <c r="T976" s="9">
        <f t="shared" si="127"/>
        <v>13.536433000000001</v>
      </c>
    </row>
    <row r="977" spans="1:20" x14ac:dyDescent="0.2">
      <c r="A977" s="4">
        <v>976</v>
      </c>
      <c r="B977" s="4" t="s">
        <v>25</v>
      </c>
      <c r="C977" s="9">
        <v>8.3042829999999999</v>
      </c>
      <c r="D977" s="9">
        <v>12.263363</v>
      </c>
      <c r="E977" s="9">
        <f t="shared" si="120"/>
        <v>1.4767515750607247</v>
      </c>
      <c r="F977" s="4">
        <f>_xlfn.RANK.EQ(E977,$E$2:$E$1001,1)+COUNTIF($E$2:E977,E977)-1</f>
        <v>960</v>
      </c>
      <c r="G977" s="4" t="str">
        <f>IF(F977&lt;=Summary!$B$2,"Front","Back")</f>
        <v>Back</v>
      </c>
      <c r="H977" s="4">
        <v>833</v>
      </c>
      <c r="I977" s="4" t="str">
        <f>IF(H977&lt;=Summary!$B$2,"Front","Back")</f>
        <v>Back</v>
      </c>
      <c r="J977" s="9">
        <f t="shared" si="121"/>
        <v>0</v>
      </c>
      <c r="K977" s="9">
        <f t="shared" si="122"/>
        <v>12.263363</v>
      </c>
      <c r="L977" s="9">
        <f t="shared" si="123"/>
        <v>0</v>
      </c>
      <c r="M977" s="9">
        <f t="shared" si="124"/>
        <v>12.263363</v>
      </c>
      <c r="N977" s="9">
        <v>8.8042829999999999</v>
      </c>
      <c r="O977" s="9">
        <v>11.763363</v>
      </c>
      <c r="P977" s="9">
        <f t="shared" si="125"/>
        <v>1.3360955116958417</v>
      </c>
      <c r="Q977" s="4">
        <f>_xlfn.RANK.EQ(P977,$P$2:$P$1001,1)+COUNTIF($P$2:P977,P977)-1</f>
        <v>917</v>
      </c>
      <c r="R977" s="4" t="str">
        <f>IF(Q977&lt;=Summary!$B$20,"Front","Back")</f>
        <v>Back</v>
      </c>
      <c r="S977" s="9">
        <f t="shared" si="126"/>
        <v>0</v>
      </c>
      <c r="T977" s="9">
        <f t="shared" si="127"/>
        <v>11.763363</v>
      </c>
    </row>
    <row r="978" spans="1:20" x14ac:dyDescent="0.2">
      <c r="A978" s="4">
        <v>977</v>
      </c>
      <c r="B978" s="4" t="s">
        <v>25</v>
      </c>
      <c r="C978" s="9">
        <v>7.3056530000000004</v>
      </c>
      <c r="D978" s="9">
        <v>7.5969139999999999</v>
      </c>
      <c r="E978" s="9">
        <f t="shared" si="120"/>
        <v>1.0398678940814736</v>
      </c>
      <c r="F978" s="4">
        <f>_xlfn.RANK.EQ(E978,$E$2:$E$1001,1)+COUNTIF($E$2:E978,E978)-1</f>
        <v>558</v>
      </c>
      <c r="G978" s="4" t="str">
        <f>IF(F978&lt;=Summary!$B$2,"Front","Back")</f>
        <v>Back</v>
      </c>
      <c r="H978" s="4">
        <v>59</v>
      </c>
      <c r="I978" s="4" t="str">
        <f>IF(H978&lt;=Summary!$B$2,"Front","Back")</f>
        <v>Front</v>
      </c>
      <c r="J978" s="9">
        <f t="shared" si="121"/>
        <v>0</v>
      </c>
      <c r="K978" s="9">
        <f t="shared" si="122"/>
        <v>7.5969139999999999</v>
      </c>
      <c r="L978" s="9">
        <f t="shared" si="123"/>
        <v>7.3056530000000004</v>
      </c>
      <c r="M978" s="9">
        <f t="shared" si="124"/>
        <v>0</v>
      </c>
      <c r="N978" s="9">
        <v>7.8056530000000004</v>
      </c>
      <c r="O978" s="9">
        <v>7.0969139999999999</v>
      </c>
      <c r="P978" s="9">
        <f t="shared" si="125"/>
        <v>0.90920183103194563</v>
      </c>
      <c r="Q978" s="4">
        <f>_xlfn.RANK.EQ(P978,$P$2:$P$1001,1)+COUNTIF($P$2:P978,P978)-1</f>
        <v>324</v>
      </c>
      <c r="R978" s="4" t="str">
        <f>IF(Q978&lt;=Summary!$B$20,"Front","Back")</f>
        <v>Front</v>
      </c>
      <c r="S978" s="9">
        <f t="shared" si="126"/>
        <v>7.8056530000000004</v>
      </c>
      <c r="T978" s="9">
        <f t="shared" si="127"/>
        <v>0</v>
      </c>
    </row>
    <row r="979" spans="1:20" x14ac:dyDescent="0.2">
      <c r="A979" s="4">
        <v>978</v>
      </c>
      <c r="B979" s="4" t="s">
        <v>25</v>
      </c>
      <c r="C979" s="9">
        <v>8.7087669999999999</v>
      </c>
      <c r="D979" s="9">
        <v>10.541762</v>
      </c>
      <c r="E979" s="9">
        <f t="shared" si="120"/>
        <v>1.2104769825625143</v>
      </c>
      <c r="F979" s="4">
        <f>_xlfn.RANK.EQ(E979,$E$2:$E$1001,1)+COUNTIF($E$2:E979,E979)-1</f>
        <v>805</v>
      </c>
      <c r="G979" s="4" t="str">
        <f>IF(F979&lt;=Summary!$B$2,"Front","Back")</f>
        <v>Back</v>
      </c>
      <c r="H979" s="4">
        <v>404</v>
      </c>
      <c r="I979" s="4" t="str">
        <f>IF(H979&lt;=Summary!$B$2,"Front","Back")</f>
        <v>Front</v>
      </c>
      <c r="J979" s="9">
        <f t="shared" si="121"/>
        <v>0</v>
      </c>
      <c r="K979" s="9">
        <f t="shared" si="122"/>
        <v>10.541762</v>
      </c>
      <c r="L979" s="9">
        <f t="shared" si="123"/>
        <v>8.7087669999999999</v>
      </c>
      <c r="M979" s="9">
        <f t="shared" si="124"/>
        <v>0</v>
      </c>
      <c r="N979" s="9">
        <v>9.2087669999999999</v>
      </c>
      <c r="O979" s="9">
        <v>10.041762</v>
      </c>
      <c r="P979" s="9">
        <f t="shared" si="125"/>
        <v>1.0904567354131123</v>
      </c>
      <c r="Q979" s="4">
        <f>_xlfn.RANK.EQ(P979,$P$2:$P$1001,1)+COUNTIF($P$2:P979,P979)-1</f>
        <v>650</v>
      </c>
      <c r="R979" s="4" t="str">
        <f>IF(Q979&lt;=Summary!$B$20,"Front","Back")</f>
        <v>Back</v>
      </c>
      <c r="S979" s="9">
        <f t="shared" si="126"/>
        <v>0</v>
      </c>
      <c r="T979" s="9">
        <f t="shared" si="127"/>
        <v>10.041762</v>
      </c>
    </row>
    <row r="980" spans="1:20" x14ac:dyDescent="0.2">
      <c r="A980" s="4">
        <v>979</v>
      </c>
      <c r="B980" s="4" t="s">
        <v>25</v>
      </c>
      <c r="C980" s="9">
        <v>6.6726260000000002</v>
      </c>
      <c r="D980" s="9">
        <v>9.1565750000000001</v>
      </c>
      <c r="E980" s="9">
        <f t="shared" si="120"/>
        <v>1.372259587155042</v>
      </c>
      <c r="F980" s="4">
        <f>_xlfn.RANK.EQ(E980,$E$2:$E$1001,1)+COUNTIF($E$2:E980,E980)-1</f>
        <v>916</v>
      </c>
      <c r="G980" s="4" t="str">
        <f>IF(F980&lt;=Summary!$B$2,"Front","Back")</f>
        <v>Back</v>
      </c>
      <c r="H980" s="4">
        <v>309</v>
      </c>
      <c r="I980" s="4" t="str">
        <f>IF(H980&lt;=Summary!$B$2,"Front","Back")</f>
        <v>Front</v>
      </c>
      <c r="J980" s="9">
        <f t="shared" si="121"/>
        <v>0</v>
      </c>
      <c r="K980" s="9">
        <f t="shared" si="122"/>
        <v>9.1565750000000001</v>
      </c>
      <c r="L980" s="9">
        <f t="shared" si="123"/>
        <v>6.6726260000000002</v>
      </c>
      <c r="M980" s="9">
        <f t="shared" si="124"/>
        <v>0</v>
      </c>
      <c r="N980" s="9">
        <v>7.1726260000000002</v>
      </c>
      <c r="O980" s="9">
        <v>8.6565750000000001</v>
      </c>
      <c r="P980" s="9">
        <f t="shared" si="125"/>
        <v>1.2068906143998028</v>
      </c>
      <c r="Q980" s="4">
        <f>_xlfn.RANK.EQ(P980,$P$2:$P$1001,1)+COUNTIF($P$2:P980,P980)-1</f>
        <v>792</v>
      </c>
      <c r="R980" s="4" t="str">
        <f>IF(Q980&lt;=Summary!$B$20,"Front","Back")</f>
        <v>Back</v>
      </c>
      <c r="S980" s="9">
        <f t="shared" si="126"/>
        <v>0</v>
      </c>
      <c r="T980" s="9">
        <f t="shared" si="127"/>
        <v>8.6565750000000001</v>
      </c>
    </row>
    <row r="981" spans="1:20" x14ac:dyDescent="0.2">
      <c r="A981" s="4">
        <v>980</v>
      </c>
      <c r="B981" s="4" t="s">
        <v>25</v>
      </c>
      <c r="C981" s="9">
        <v>9.4304190000000006</v>
      </c>
      <c r="D981" s="9">
        <v>9.1448520000000002</v>
      </c>
      <c r="E981" s="9">
        <f t="shared" si="120"/>
        <v>0.96971852470181863</v>
      </c>
      <c r="F981" s="4">
        <f>_xlfn.RANK.EQ(E981,$E$2:$E$1001,1)+COUNTIF($E$2:E981,E981)-1</f>
        <v>447</v>
      </c>
      <c r="G981" s="4" t="str">
        <f>IF(F981&lt;=Summary!$B$2,"Front","Back")</f>
        <v>Front</v>
      </c>
      <c r="H981" s="4">
        <v>618</v>
      </c>
      <c r="I981" s="4" t="str">
        <f>IF(H981&lt;=Summary!$B$2,"Front","Back")</f>
        <v>Back</v>
      </c>
      <c r="J981" s="9">
        <f t="shared" si="121"/>
        <v>9.4304190000000006</v>
      </c>
      <c r="K981" s="9">
        <f t="shared" si="122"/>
        <v>0</v>
      </c>
      <c r="L981" s="9">
        <f t="shared" si="123"/>
        <v>0</v>
      </c>
      <c r="M981" s="9">
        <f t="shared" si="124"/>
        <v>9.1448520000000002</v>
      </c>
      <c r="N981" s="9">
        <v>9.9304190000000006</v>
      </c>
      <c r="O981" s="9">
        <v>8.6448520000000002</v>
      </c>
      <c r="P981" s="9">
        <f t="shared" si="125"/>
        <v>0.87054252192178394</v>
      </c>
      <c r="Q981" s="4">
        <f>_xlfn.RANK.EQ(P981,$P$2:$P$1001,1)+COUNTIF($P$2:P981,P981)-1</f>
        <v>251</v>
      </c>
      <c r="R981" s="4" t="str">
        <f>IF(Q981&lt;=Summary!$B$20,"Front","Back")</f>
        <v>Front</v>
      </c>
      <c r="S981" s="9">
        <f t="shared" si="126"/>
        <v>9.9304190000000006</v>
      </c>
      <c r="T981" s="9">
        <f t="shared" si="127"/>
        <v>0</v>
      </c>
    </row>
    <row r="982" spans="1:20" x14ac:dyDescent="0.2">
      <c r="A982" s="4">
        <v>981</v>
      </c>
      <c r="B982" s="4" t="s">
        <v>25</v>
      </c>
      <c r="C982" s="9">
        <v>7.6225050000000003</v>
      </c>
      <c r="D982" s="9">
        <v>11.529264</v>
      </c>
      <c r="E982" s="9">
        <f t="shared" si="120"/>
        <v>1.5125295424535634</v>
      </c>
      <c r="F982" s="4">
        <f>_xlfn.RANK.EQ(E982,$E$2:$E$1001,1)+COUNTIF($E$2:E982,E982)-1</f>
        <v>967</v>
      </c>
      <c r="G982" s="4" t="str">
        <f>IF(F982&lt;=Summary!$B$2,"Front","Back")</f>
        <v>Back</v>
      </c>
      <c r="H982" s="4">
        <v>554</v>
      </c>
      <c r="I982" s="4" t="str">
        <f>IF(H982&lt;=Summary!$B$2,"Front","Back")</f>
        <v>Back</v>
      </c>
      <c r="J982" s="9">
        <f t="shared" si="121"/>
        <v>0</v>
      </c>
      <c r="K982" s="9">
        <f t="shared" si="122"/>
        <v>11.529264</v>
      </c>
      <c r="L982" s="9">
        <f t="shared" si="123"/>
        <v>0</v>
      </c>
      <c r="M982" s="9">
        <f t="shared" si="124"/>
        <v>11.529264</v>
      </c>
      <c r="N982" s="9">
        <v>8.1225050000000003</v>
      </c>
      <c r="O982" s="9">
        <v>11.029264</v>
      </c>
      <c r="P982" s="9">
        <f t="shared" si="125"/>
        <v>1.3578648458819045</v>
      </c>
      <c r="Q982" s="4">
        <f>_xlfn.RANK.EQ(P982,$P$2:$P$1001,1)+COUNTIF($P$2:P982,P982)-1</f>
        <v>926</v>
      </c>
      <c r="R982" s="4" t="str">
        <f>IF(Q982&lt;=Summary!$B$20,"Front","Back")</f>
        <v>Back</v>
      </c>
      <c r="S982" s="9">
        <f t="shared" si="126"/>
        <v>0</v>
      </c>
      <c r="T982" s="9">
        <f t="shared" si="127"/>
        <v>11.029264</v>
      </c>
    </row>
    <row r="983" spans="1:20" x14ac:dyDescent="0.2">
      <c r="A983" s="4">
        <v>982</v>
      </c>
      <c r="B983" s="4" t="s">
        <v>25</v>
      </c>
      <c r="C983" s="9">
        <v>7.8742619999999999</v>
      </c>
      <c r="D983" s="9">
        <v>11.493688000000001</v>
      </c>
      <c r="E983" s="9">
        <f t="shared" si="120"/>
        <v>1.4596527268206214</v>
      </c>
      <c r="F983" s="4">
        <f>_xlfn.RANK.EQ(E983,$E$2:$E$1001,1)+COUNTIF($E$2:E983,E983)-1</f>
        <v>950</v>
      </c>
      <c r="G983" s="4" t="str">
        <f>IF(F983&lt;=Summary!$B$2,"Front","Back")</f>
        <v>Back</v>
      </c>
      <c r="H983" s="4">
        <v>115</v>
      </c>
      <c r="I983" s="4" t="str">
        <f>IF(H983&lt;=Summary!$B$2,"Front","Back")</f>
        <v>Front</v>
      </c>
      <c r="J983" s="9">
        <f t="shared" si="121"/>
        <v>0</v>
      </c>
      <c r="K983" s="9">
        <f t="shared" si="122"/>
        <v>11.493688000000001</v>
      </c>
      <c r="L983" s="9">
        <f t="shared" si="123"/>
        <v>7.8742619999999999</v>
      </c>
      <c r="M983" s="9">
        <f t="shared" si="124"/>
        <v>0</v>
      </c>
      <c r="N983" s="9">
        <v>8.3742619999999999</v>
      </c>
      <c r="O983" s="9">
        <v>10.993688000000001</v>
      </c>
      <c r="P983" s="9">
        <f t="shared" si="125"/>
        <v>1.3127948468772532</v>
      </c>
      <c r="Q983" s="4">
        <f>_xlfn.RANK.EQ(P983,$P$2:$P$1001,1)+COUNTIF($P$2:P983,P983)-1</f>
        <v>893</v>
      </c>
      <c r="R983" s="4" t="str">
        <f>IF(Q983&lt;=Summary!$B$20,"Front","Back")</f>
        <v>Back</v>
      </c>
      <c r="S983" s="9">
        <f t="shared" si="126"/>
        <v>0</v>
      </c>
      <c r="T983" s="9">
        <f t="shared" si="127"/>
        <v>10.993688000000001</v>
      </c>
    </row>
    <row r="984" spans="1:20" x14ac:dyDescent="0.2">
      <c r="A984" s="4">
        <v>983</v>
      </c>
      <c r="B984" s="4" t="s">
        <v>25</v>
      </c>
      <c r="C984" s="9">
        <v>10.565523000000001</v>
      </c>
      <c r="D984" s="9">
        <v>11.977190999999999</v>
      </c>
      <c r="E984" s="9">
        <f t="shared" si="120"/>
        <v>1.1336108018505093</v>
      </c>
      <c r="F984" s="4">
        <f>_xlfn.RANK.EQ(E984,$E$2:$E$1001,1)+COUNTIF($E$2:E984,E984)-1</f>
        <v>694</v>
      </c>
      <c r="G984" s="4" t="str">
        <f>IF(F984&lt;=Summary!$B$2,"Front","Back")</f>
        <v>Back</v>
      </c>
      <c r="H984" s="4">
        <v>882</v>
      </c>
      <c r="I984" s="4" t="str">
        <f>IF(H984&lt;=Summary!$B$2,"Front","Back")</f>
        <v>Back</v>
      </c>
      <c r="J984" s="9">
        <f t="shared" si="121"/>
        <v>0</v>
      </c>
      <c r="K984" s="9">
        <f t="shared" si="122"/>
        <v>11.977190999999999</v>
      </c>
      <c r="L984" s="9">
        <f t="shared" si="123"/>
        <v>0</v>
      </c>
      <c r="M984" s="9">
        <f t="shared" si="124"/>
        <v>11.977190999999999</v>
      </c>
      <c r="N984" s="9">
        <v>11.065523000000001</v>
      </c>
      <c r="O984" s="9">
        <v>11.477190999999999</v>
      </c>
      <c r="P984" s="9">
        <f t="shared" si="125"/>
        <v>1.0372027603214053</v>
      </c>
      <c r="Q984" s="4">
        <f>_xlfn.RANK.EQ(P984,$P$2:$P$1001,1)+COUNTIF($P$2:P984,P984)-1</f>
        <v>562</v>
      </c>
      <c r="R984" s="4" t="str">
        <f>IF(Q984&lt;=Summary!$B$20,"Front","Back")</f>
        <v>Back</v>
      </c>
      <c r="S984" s="9">
        <f t="shared" si="126"/>
        <v>0</v>
      </c>
      <c r="T984" s="9">
        <f t="shared" si="127"/>
        <v>11.477190999999999</v>
      </c>
    </row>
    <row r="985" spans="1:20" x14ac:dyDescent="0.2">
      <c r="A985" s="4">
        <v>984</v>
      </c>
      <c r="B985" s="4" t="s">
        <v>25</v>
      </c>
      <c r="C985" s="9">
        <v>6.8168879999999996</v>
      </c>
      <c r="D985" s="9">
        <v>9.5521770000000004</v>
      </c>
      <c r="E985" s="9">
        <f t="shared" si="120"/>
        <v>1.4012518615532485</v>
      </c>
      <c r="F985" s="4">
        <f>_xlfn.RANK.EQ(E985,$E$2:$E$1001,1)+COUNTIF($E$2:E985,E985)-1</f>
        <v>925</v>
      </c>
      <c r="G985" s="4" t="str">
        <f>IF(F985&lt;=Summary!$B$2,"Front","Back")</f>
        <v>Back</v>
      </c>
      <c r="H985" s="4">
        <v>322</v>
      </c>
      <c r="I985" s="4" t="str">
        <f>IF(H985&lt;=Summary!$B$2,"Front","Back")</f>
        <v>Front</v>
      </c>
      <c r="J985" s="9">
        <f t="shared" si="121"/>
        <v>0</v>
      </c>
      <c r="K985" s="9">
        <f t="shared" si="122"/>
        <v>9.5521770000000004</v>
      </c>
      <c r="L985" s="9">
        <f t="shared" si="123"/>
        <v>6.8168879999999996</v>
      </c>
      <c r="M985" s="9">
        <f t="shared" si="124"/>
        <v>0</v>
      </c>
      <c r="N985" s="9">
        <v>7.3168879999999996</v>
      </c>
      <c r="O985" s="9">
        <v>9.0521770000000004</v>
      </c>
      <c r="P985" s="9">
        <f t="shared" si="125"/>
        <v>1.237162165117192</v>
      </c>
      <c r="Q985" s="4">
        <f>_xlfn.RANK.EQ(P985,$P$2:$P$1001,1)+COUNTIF($P$2:P985,P985)-1</f>
        <v>839</v>
      </c>
      <c r="R985" s="4" t="str">
        <f>IF(Q985&lt;=Summary!$B$20,"Front","Back")</f>
        <v>Back</v>
      </c>
      <c r="S985" s="9">
        <f t="shared" si="126"/>
        <v>0</v>
      </c>
      <c r="T985" s="9">
        <f t="shared" si="127"/>
        <v>9.0521770000000004</v>
      </c>
    </row>
    <row r="986" spans="1:20" x14ac:dyDescent="0.2">
      <c r="A986" s="4">
        <v>985</v>
      </c>
      <c r="B986" s="4" t="s">
        <v>25</v>
      </c>
      <c r="C986" s="9">
        <v>7.1007920000000002</v>
      </c>
      <c r="D986" s="9">
        <v>9.5656079999999992</v>
      </c>
      <c r="E986" s="9">
        <f t="shared" si="120"/>
        <v>1.3471184622785739</v>
      </c>
      <c r="F986" s="4">
        <f>_xlfn.RANK.EQ(E986,$E$2:$E$1001,1)+COUNTIF($E$2:E986,E986)-1</f>
        <v>903</v>
      </c>
      <c r="G986" s="4" t="str">
        <f>IF(F986&lt;=Summary!$B$2,"Front","Back")</f>
        <v>Back</v>
      </c>
      <c r="H986" s="4">
        <v>377</v>
      </c>
      <c r="I986" s="4" t="str">
        <f>IF(H986&lt;=Summary!$B$2,"Front","Back")</f>
        <v>Front</v>
      </c>
      <c r="J986" s="9">
        <f t="shared" si="121"/>
        <v>0</v>
      </c>
      <c r="K986" s="9">
        <f t="shared" si="122"/>
        <v>9.5656079999999992</v>
      </c>
      <c r="L986" s="9">
        <f t="shared" si="123"/>
        <v>7.1007920000000002</v>
      </c>
      <c r="M986" s="9">
        <f t="shared" si="124"/>
        <v>0</v>
      </c>
      <c r="N986" s="9">
        <v>7.6007920000000002</v>
      </c>
      <c r="O986" s="9">
        <v>9.0656079999999992</v>
      </c>
      <c r="P986" s="9">
        <f t="shared" si="125"/>
        <v>1.1927188640341688</v>
      </c>
      <c r="Q986" s="4">
        <f>_xlfn.RANK.EQ(P986,$P$2:$P$1001,1)+COUNTIF($P$2:P986,P986)-1</f>
        <v>776</v>
      </c>
      <c r="R986" s="4" t="str">
        <f>IF(Q986&lt;=Summary!$B$20,"Front","Back")</f>
        <v>Back</v>
      </c>
      <c r="S986" s="9">
        <f t="shared" si="126"/>
        <v>0</v>
      </c>
      <c r="T986" s="9">
        <f t="shared" si="127"/>
        <v>9.0656079999999992</v>
      </c>
    </row>
    <row r="987" spans="1:20" x14ac:dyDescent="0.2">
      <c r="A987" s="4">
        <v>986</v>
      </c>
      <c r="B987" s="4" t="s">
        <v>25</v>
      </c>
      <c r="C987" s="9">
        <v>11.210648000000001</v>
      </c>
      <c r="D987" s="9">
        <v>9.5674550000000007</v>
      </c>
      <c r="E987" s="9">
        <f t="shared" si="120"/>
        <v>0.85342568957655263</v>
      </c>
      <c r="F987" s="4">
        <f>_xlfn.RANK.EQ(E987,$E$2:$E$1001,1)+COUNTIF($E$2:E987,E987)-1</f>
        <v>230</v>
      </c>
      <c r="G987" s="4" t="str">
        <f>IF(F987&lt;=Summary!$B$2,"Front","Back")</f>
        <v>Front</v>
      </c>
      <c r="H987" s="4">
        <v>215</v>
      </c>
      <c r="I987" s="4" t="str">
        <f>IF(H987&lt;=Summary!$B$2,"Front","Back")</f>
        <v>Front</v>
      </c>
      <c r="J987" s="9">
        <f t="shared" si="121"/>
        <v>11.210648000000001</v>
      </c>
      <c r="K987" s="9">
        <f t="shared" si="122"/>
        <v>0</v>
      </c>
      <c r="L987" s="9">
        <f t="shared" si="123"/>
        <v>11.210648000000001</v>
      </c>
      <c r="M987" s="9">
        <f t="shared" si="124"/>
        <v>0</v>
      </c>
      <c r="N987" s="9">
        <v>11.710648000000001</v>
      </c>
      <c r="O987" s="9">
        <v>9.0674550000000007</v>
      </c>
      <c r="P987" s="9">
        <f t="shared" si="125"/>
        <v>0.77429148241839396</v>
      </c>
      <c r="Q987" s="4">
        <f>_xlfn.RANK.EQ(P987,$P$2:$P$1001,1)+COUNTIF($P$2:P987,P987)-1</f>
        <v>115</v>
      </c>
      <c r="R987" s="4" t="str">
        <f>IF(Q987&lt;=Summary!$B$20,"Front","Back")</f>
        <v>Front</v>
      </c>
      <c r="S987" s="9">
        <f t="shared" si="126"/>
        <v>11.710648000000001</v>
      </c>
      <c r="T987" s="9">
        <f t="shared" si="127"/>
        <v>0</v>
      </c>
    </row>
    <row r="988" spans="1:20" x14ac:dyDescent="0.2">
      <c r="A988" s="4">
        <v>987</v>
      </c>
      <c r="B988" s="4" t="s">
        <v>25</v>
      </c>
      <c r="C988" s="9">
        <v>8.9999079999999996</v>
      </c>
      <c r="D988" s="9">
        <v>10.182593000000001</v>
      </c>
      <c r="E988" s="9">
        <f t="shared" si="120"/>
        <v>1.1314107877547195</v>
      </c>
      <c r="F988" s="4">
        <f>_xlfn.RANK.EQ(E988,$E$2:$E$1001,1)+COUNTIF($E$2:E988,E988)-1</f>
        <v>691</v>
      </c>
      <c r="G988" s="4" t="str">
        <f>IF(F988&lt;=Summary!$B$2,"Front","Back")</f>
        <v>Back</v>
      </c>
      <c r="H988" s="4">
        <v>411</v>
      </c>
      <c r="I988" s="4" t="str">
        <f>IF(H988&lt;=Summary!$B$2,"Front","Back")</f>
        <v>Front</v>
      </c>
      <c r="J988" s="9">
        <f t="shared" si="121"/>
        <v>0</v>
      </c>
      <c r="K988" s="9">
        <f t="shared" si="122"/>
        <v>10.182593000000001</v>
      </c>
      <c r="L988" s="9">
        <f t="shared" si="123"/>
        <v>8.9999079999999996</v>
      </c>
      <c r="M988" s="9">
        <f t="shared" si="124"/>
        <v>0</v>
      </c>
      <c r="N988" s="9">
        <v>9.4999079999999996</v>
      </c>
      <c r="O988" s="9">
        <v>9.6825930000000007</v>
      </c>
      <c r="P988" s="9">
        <f t="shared" si="125"/>
        <v>1.0192301862291719</v>
      </c>
      <c r="Q988" s="4">
        <f>_xlfn.RANK.EQ(P988,$P$2:$P$1001,1)+COUNTIF($P$2:P988,P988)-1</f>
        <v>529</v>
      </c>
      <c r="R988" s="4" t="str">
        <f>IF(Q988&lt;=Summary!$B$20,"Front","Back")</f>
        <v>Back</v>
      </c>
      <c r="S988" s="9">
        <f t="shared" si="126"/>
        <v>0</v>
      </c>
      <c r="T988" s="9">
        <f t="shared" si="127"/>
        <v>9.6825930000000007</v>
      </c>
    </row>
    <row r="989" spans="1:20" x14ac:dyDescent="0.2">
      <c r="A989" s="4">
        <v>988</v>
      </c>
      <c r="B989" s="4" t="s">
        <v>25</v>
      </c>
      <c r="C989" s="9">
        <v>10.228085</v>
      </c>
      <c r="D989" s="9">
        <v>14.731325999999999</v>
      </c>
      <c r="E989" s="9">
        <f t="shared" si="120"/>
        <v>1.4402819296085239</v>
      </c>
      <c r="F989" s="4">
        <f>_xlfn.RANK.EQ(E989,$E$2:$E$1001,1)+COUNTIF($E$2:E989,E989)-1</f>
        <v>938</v>
      </c>
      <c r="G989" s="4" t="str">
        <f>IF(F989&lt;=Summary!$B$2,"Front","Back")</f>
        <v>Back</v>
      </c>
      <c r="H989" s="4">
        <v>754</v>
      </c>
      <c r="I989" s="4" t="str">
        <f>IF(H989&lt;=Summary!$B$2,"Front","Back")</f>
        <v>Back</v>
      </c>
      <c r="J989" s="9">
        <f t="shared" si="121"/>
        <v>0</v>
      </c>
      <c r="K989" s="9">
        <f t="shared" si="122"/>
        <v>14.731325999999999</v>
      </c>
      <c r="L989" s="9">
        <f t="shared" si="123"/>
        <v>0</v>
      </c>
      <c r="M989" s="9">
        <f t="shared" si="124"/>
        <v>14.731325999999999</v>
      </c>
      <c r="N989" s="9">
        <v>10.728085</v>
      </c>
      <c r="O989" s="9">
        <v>14.231325999999999</v>
      </c>
      <c r="P989" s="9">
        <f t="shared" si="125"/>
        <v>1.3265485871896054</v>
      </c>
      <c r="Q989" s="4">
        <f>_xlfn.RANK.EQ(P989,$P$2:$P$1001,1)+COUNTIF($P$2:P989,P989)-1</f>
        <v>910</v>
      </c>
      <c r="R989" s="4" t="str">
        <f>IF(Q989&lt;=Summary!$B$20,"Front","Back")</f>
        <v>Back</v>
      </c>
      <c r="S989" s="9">
        <f t="shared" si="126"/>
        <v>0</v>
      </c>
      <c r="T989" s="9">
        <f t="shared" si="127"/>
        <v>14.231325999999999</v>
      </c>
    </row>
    <row r="990" spans="1:20" x14ac:dyDescent="0.2">
      <c r="A990" s="4">
        <v>989</v>
      </c>
      <c r="B990" s="4" t="s">
        <v>25</v>
      </c>
      <c r="C990" s="9">
        <v>7.0053910000000004</v>
      </c>
      <c r="D990" s="9">
        <v>12.344287</v>
      </c>
      <c r="E990" s="9">
        <f t="shared" si="120"/>
        <v>1.7621124930785446</v>
      </c>
      <c r="F990" s="4">
        <f>_xlfn.RANK.EQ(E990,$E$2:$E$1001,1)+COUNTIF($E$2:E990,E990)-1</f>
        <v>992</v>
      </c>
      <c r="G990" s="4" t="str">
        <f>IF(F990&lt;=Summary!$B$2,"Front","Back")</f>
        <v>Back</v>
      </c>
      <c r="H990" s="4">
        <v>772</v>
      </c>
      <c r="I990" s="4" t="str">
        <f>IF(H990&lt;=Summary!$B$2,"Front","Back")</f>
        <v>Back</v>
      </c>
      <c r="J990" s="9">
        <f t="shared" si="121"/>
        <v>0</v>
      </c>
      <c r="K990" s="9">
        <f t="shared" si="122"/>
        <v>12.344287</v>
      </c>
      <c r="L990" s="9">
        <f t="shared" si="123"/>
        <v>0</v>
      </c>
      <c r="M990" s="9">
        <f t="shared" si="124"/>
        <v>12.344287</v>
      </c>
      <c r="N990" s="9">
        <v>7.5053910000000004</v>
      </c>
      <c r="O990" s="9">
        <v>11.844287</v>
      </c>
      <c r="P990" s="9">
        <f t="shared" si="125"/>
        <v>1.5781039255649705</v>
      </c>
      <c r="Q990" s="4">
        <f>_xlfn.RANK.EQ(P990,$P$2:$P$1001,1)+COUNTIF($P$2:P990,P990)-1</f>
        <v>977</v>
      </c>
      <c r="R990" s="4" t="str">
        <f>IF(Q990&lt;=Summary!$B$20,"Front","Back")</f>
        <v>Back</v>
      </c>
      <c r="S990" s="9">
        <f t="shared" si="126"/>
        <v>0</v>
      </c>
      <c r="T990" s="9">
        <f t="shared" si="127"/>
        <v>11.844287</v>
      </c>
    </row>
    <row r="991" spans="1:20" x14ac:dyDescent="0.2">
      <c r="A991" s="4">
        <v>990</v>
      </c>
      <c r="B991" s="4" t="s">
        <v>25</v>
      </c>
      <c r="C991" s="9">
        <v>13.091604</v>
      </c>
      <c r="D991" s="9">
        <v>11.344785</v>
      </c>
      <c r="E991" s="9">
        <f t="shared" si="120"/>
        <v>0.86656952043462354</v>
      </c>
      <c r="F991" s="4">
        <f>_xlfn.RANK.EQ(E991,$E$2:$E$1001,1)+COUNTIF($E$2:E991,E991)-1</f>
        <v>250</v>
      </c>
      <c r="G991" s="4" t="str">
        <f>IF(F991&lt;=Summary!$B$2,"Front","Back")</f>
        <v>Front</v>
      </c>
      <c r="H991" s="4">
        <v>100</v>
      </c>
      <c r="I991" s="4" t="str">
        <f>IF(H991&lt;=Summary!$B$2,"Front","Back")</f>
        <v>Front</v>
      </c>
      <c r="J991" s="9">
        <f t="shared" si="121"/>
        <v>13.091604</v>
      </c>
      <c r="K991" s="9">
        <f t="shared" si="122"/>
        <v>0</v>
      </c>
      <c r="L991" s="9">
        <f t="shared" si="123"/>
        <v>13.091604</v>
      </c>
      <c r="M991" s="9">
        <f t="shared" si="124"/>
        <v>0</v>
      </c>
      <c r="N991" s="9">
        <v>13.591604</v>
      </c>
      <c r="O991" s="9">
        <v>10.844785</v>
      </c>
      <c r="P991" s="9">
        <f t="shared" si="125"/>
        <v>0.79790324968267168</v>
      </c>
      <c r="Q991" s="4">
        <f>_xlfn.RANK.EQ(P991,$P$2:$P$1001,1)+COUNTIF($P$2:P991,P991)-1</f>
        <v>141</v>
      </c>
      <c r="R991" s="4" t="str">
        <f>IF(Q991&lt;=Summary!$B$20,"Front","Back")</f>
        <v>Front</v>
      </c>
      <c r="S991" s="9">
        <f t="shared" si="126"/>
        <v>13.591604</v>
      </c>
      <c r="T991" s="9">
        <f t="shared" si="127"/>
        <v>0</v>
      </c>
    </row>
    <row r="992" spans="1:20" x14ac:dyDescent="0.2">
      <c r="A992" s="4">
        <v>991</v>
      </c>
      <c r="B992" s="4" t="s">
        <v>25</v>
      </c>
      <c r="C992" s="9">
        <v>10.858159000000001</v>
      </c>
      <c r="D992" s="9">
        <v>10.628921</v>
      </c>
      <c r="E992" s="9">
        <f t="shared" si="120"/>
        <v>0.97888794960545333</v>
      </c>
      <c r="F992" s="4">
        <f>_xlfn.RANK.EQ(E992,$E$2:$E$1001,1)+COUNTIF($E$2:E992,E992)-1</f>
        <v>464</v>
      </c>
      <c r="G992" s="4" t="str">
        <f>IF(F992&lt;=Summary!$B$2,"Front","Back")</f>
        <v>Front</v>
      </c>
      <c r="H992" s="4">
        <v>379</v>
      </c>
      <c r="I992" s="4" t="str">
        <f>IF(H992&lt;=Summary!$B$2,"Front","Back")</f>
        <v>Front</v>
      </c>
      <c r="J992" s="9">
        <f t="shared" si="121"/>
        <v>10.858159000000001</v>
      </c>
      <c r="K992" s="9">
        <f t="shared" si="122"/>
        <v>0</v>
      </c>
      <c r="L992" s="9">
        <f t="shared" si="123"/>
        <v>10.858159000000001</v>
      </c>
      <c r="M992" s="9">
        <f t="shared" si="124"/>
        <v>0</v>
      </c>
      <c r="N992" s="9">
        <v>11.358159000000001</v>
      </c>
      <c r="O992" s="9">
        <v>10.128921</v>
      </c>
      <c r="P992" s="9">
        <f t="shared" si="125"/>
        <v>0.89177489063148341</v>
      </c>
      <c r="Q992" s="4">
        <f>_xlfn.RANK.EQ(P992,$P$2:$P$1001,1)+COUNTIF($P$2:P992,P992)-1</f>
        <v>294</v>
      </c>
      <c r="R992" s="4" t="str">
        <f>IF(Q992&lt;=Summary!$B$20,"Front","Back")</f>
        <v>Front</v>
      </c>
      <c r="S992" s="9">
        <f t="shared" si="126"/>
        <v>11.358159000000001</v>
      </c>
      <c r="T992" s="9">
        <f t="shared" si="127"/>
        <v>0</v>
      </c>
    </row>
    <row r="993" spans="1:20" x14ac:dyDescent="0.2">
      <c r="A993" s="4">
        <v>992</v>
      </c>
      <c r="B993" s="4" t="s">
        <v>25</v>
      </c>
      <c r="C993" s="9">
        <v>9.8299219999999998</v>
      </c>
      <c r="D993" s="9">
        <v>10.554702000000001</v>
      </c>
      <c r="E993" s="9">
        <f t="shared" si="120"/>
        <v>1.0737320194402358</v>
      </c>
      <c r="F993" s="4">
        <f>_xlfn.RANK.EQ(E993,$E$2:$E$1001,1)+COUNTIF($E$2:E993,E993)-1</f>
        <v>613</v>
      </c>
      <c r="G993" s="4" t="str">
        <f>IF(F993&lt;=Summary!$B$2,"Front","Back")</f>
        <v>Back</v>
      </c>
      <c r="H993" s="4">
        <v>31</v>
      </c>
      <c r="I993" s="4" t="str">
        <f>IF(H993&lt;=Summary!$B$2,"Front","Back")</f>
        <v>Front</v>
      </c>
      <c r="J993" s="9">
        <f t="shared" si="121"/>
        <v>0</v>
      </c>
      <c r="K993" s="9">
        <f t="shared" si="122"/>
        <v>10.554702000000001</v>
      </c>
      <c r="L993" s="9">
        <f t="shared" si="123"/>
        <v>9.8299219999999998</v>
      </c>
      <c r="M993" s="9">
        <f t="shared" si="124"/>
        <v>0</v>
      </c>
      <c r="N993" s="9">
        <v>10.329922</v>
      </c>
      <c r="O993" s="9">
        <v>10.054702000000001</v>
      </c>
      <c r="P993" s="9">
        <f t="shared" si="125"/>
        <v>0.97335701082738102</v>
      </c>
      <c r="Q993" s="4">
        <f>_xlfn.RANK.EQ(P993,$P$2:$P$1001,1)+COUNTIF($P$2:P993,P993)-1</f>
        <v>440</v>
      </c>
      <c r="R993" s="4" t="str">
        <f>IF(Q993&lt;=Summary!$B$20,"Front","Back")</f>
        <v>Front</v>
      </c>
      <c r="S993" s="9">
        <f t="shared" si="126"/>
        <v>10.329922</v>
      </c>
      <c r="T993" s="9">
        <f t="shared" si="127"/>
        <v>0</v>
      </c>
    </row>
    <row r="994" spans="1:20" x14ac:dyDescent="0.2">
      <c r="A994" s="4">
        <v>993</v>
      </c>
      <c r="B994" s="4" t="s">
        <v>25</v>
      </c>
      <c r="C994" s="9">
        <v>9.6441730000000003</v>
      </c>
      <c r="D994" s="9">
        <v>11.408355999999999</v>
      </c>
      <c r="E994" s="9">
        <f t="shared" si="120"/>
        <v>1.1829273489805709</v>
      </c>
      <c r="F994" s="4">
        <f>_xlfn.RANK.EQ(E994,$E$2:$E$1001,1)+COUNTIF($E$2:E994,E994)-1</f>
        <v>767</v>
      </c>
      <c r="G994" s="4" t="str">
        <f>IF(F994&lt;=Summary!$B$2,"Front","Back")</f>
        <v>Back</v>
      </c>
      <c r="H994" s="4">
        <v>17</v>
      </c>
      <c r="I994" s="4" t="str">
        <f>IF(H994&lt;=Summary!$B$2,"Front","Back")</f>
        <v>Front</v>
      </c>
      <c r="J994" s="9">
        <f t="shared" si="121"/>
        <v>0</v>
      </c>
      <c r="K994" s="9">
        <f t="shared" si="122"/>
        <v>11.408355999999999</v>
      </c>
      <c r="L994" s="9">
        <f t="shared" si="123"/>
        <v>9.6441730000000003</v>
      </c>
      <c r="M994" s="9">
        <f t="shared" si="124"/>
        <v>0</v>
      </c>
      <c r="N994" s="9">
        <v>10.144173</v>
      </c>
      <c r="O994" s="9">
        <v>10.908355999999999</v>
      </c>
      <c r="P994" s="9">
        <f t="shared" si="125"/>
        <v>1.0753322128871421</v>
      </c>
      <c r="Q994" s="4">
        <f>_xlfn.RANK.EQ(P994,$P$2:$P$1001,1)+COUNTIF($P$2:P994,P994)-1</f>
        <v>624</v>
      </c>
      <c r="R994" s="4" t="str">
        <f>IF(Q994&lt;=Summary!$B$20,"Front","Back")</f>
        <v>Back</v>
      </c>
      <c r="S994" s="9">
        <f t="shared" si="126"/>
        <v>0</v>
      </c>
      <c r="T994" s="9">
        <f t="shared" si="127"/>
        <v>10.908355999999999</v>
      </c>
    </row>
    <row r="995" spans="1:20" x14ac:dyDescent="0.2">
      <c r="A995" s="4">
        <v>994</v>
      </c>
      <c r="B995" s="4" t="s">
        <v>25</v>
      </c>
      <c r="C995" s="9">
        <v>9.6094209999999993</v>
      </c>
      <c r="D995" s="9">
        <v>9.2606970000000004</v>
      </c>
      <c r="E995" s="9">
        <f t="shared" si="120"/>
        <v>0.96371019648322209</v>
      </c>
      <c r="F995" s="4">
        <f>_xlfn.RANK.EQ(E995,$E$2:$E$1001,1)+COUNTIF($E$2:E995,E995)-1</f>
        <v>431</v>
      </c>
      <c r="G995" s="4" t="str">
        <f>IF(F995&lt;=Summary!$B$2,"Front","Back")</f>
        <v>Front</v>
      </c>
      <c r="H995" s="4">
        <v>88</v>
      </c>
      <c r="I995" s="4" t="str">
        <f>IF(H995&lt;=Summary!$B$2,"Front","Back")</f>
        <v>Front</v>
      </c>
      <c r="J995" s="9">
        <f t="shared" si="121"/>
        <v>9.6094209999999993</v>
      </c>
      <c r="K995" s="9">
        <f t="shared" si="122"/>
        <v>0</v>
      </c>
      <c r="L995" s="9">
        <f t="shared" si="123"/>
        <v>9.6094209999999993</v>
      </c>
      <c r="M995" s="9">
        <f t="shared" si="124"/>
        <v>0</v>
      </c>
      <c r="N995" s="9">
        <v>10.109420999999999</v>
      </c>
      <c r="O995" s="9">
        <v>8.7606970000000004</v>
      </c>
      <c r="P995" s="9">
        <f t="shared" si="125"/>
        <v>0.86658741385881555</v>
      </c>
      <c r="Q995" s="4">
        <f>_xlfn.RANK.EQ(P995,$P$2:$P$1001,1)+COUNTIF($P$2:P995,P995)-1</f>
        <v>246</v>
      </c>
      <c r="R995" s="4" t="str">
        <f>IF(Q995&lt;=Summary!$B$20,"Front","Back")</f>
        <v>Front</v>
      </c>
      <c r="S995" s="9">
        <f t="shared" si="126"/>
        <v>10.109420999999999</v>
      </c>
      <c r="T995" s="9">
        <f t="shared" si="127"/>
        <v>0</v>
      </c>
    </row>
    <row r="996" spans="1:20" x14ac:dyDescent="0.2">
      <c r="A996" s="4">
        <v>995</v>
      </c>
      <c r="B996" s="4" t="s">
        <v>25</v>
      </c>
      <c r="C996" s="9">
        <v>7.2267429999999999</v>
      </c>
      <c r="D996" s="9">
        <v>8.0997970000000006</v>
      </c>
      <c r="E996" s="9">
        <f t="shared" si="120"/>
        <v>1.1208087792799606</v>
      </c>
      <c r="F996" s="4">
        <f>_xlfn.RANK.EQ(E996,$E$2:$E$1001,1)+COUNTIF($E$2:E996,E996)-1</f>
        <v>670</v>
      </c>
      <c r="G996" s="4" t="str">
        <f>IF(F996&lt;=Summary!$B$2,"Front","Back")</f>
        <v>Back</v>
      </c>
      <c r="H996" s="4">
        <v>156</v>
      </c>
      <c r="I996" s="4" t="str">
        <f>IF(H996&lt;=Summary!$B$2,"Front","Back")</f>
        <v>Front</v>
      </c>
      <c r="J996" s="9">
        <f t="shared" si="121"/>
        <v>0</v>
      </c>
      <c r="K996" s="9">
        <f t="shared" si="122"/>
        <v>8.0997970000000006</v>
      </c>
      <c r="L996" s="9">
        <f t="shared" si="123"/>
        <v>7.2267429999999999</v>
      </c>
      <c r="M996" s="9">
        <f t="shared" si="124"/>
        <v>0</v>
      </c>
      <c r="N996" s="9">
        <v>7.7267429999999999</v>
      </c>
      <c r="O996" s="9">
        <v>7.5997969999999997</v>
      </c>
      <c r="P996" s="9">
        <f t="shared" si="125"/>
        <v>0.98357056783175001</v>
      </c>
      <c r="Q996" s="4">
        <f>_xlfn.RANK.EQ(P996,$P$2:$P$1001,1)+COUNTIF($P$2:P996,P996)-1</f>
        <v>456</v>
      </c>
      <c r="R996" s="4" t="str">
        <f>IF(Q996&lt;=Summary!$B$20,"Front","Back")</f>
        <v>Front</v>
      </c>
      <c r="S996" s="9">
        <f t="shared" si="126"/>
        <v>7.7267429999999999</v>
      </c>
      <c r="T996" s="9">
        <f t="shared" si="127"/>
        <v>0</v>
      </c>
    </row>
    <row r="997" spans="1:20" x14ac:dyDescent="0.2">
      <c r="A997" s="4">
        <v>996</v>
      </c>
      <c r="B997" s="4" t="s">
        <v>25</v>
      </c>
      <c r="C997" s="9">
        <v>9.4151849999999992</v>
      </c>
      <c r="D997" s="9">
        <v>8.9184169999999998</v>
      </c>
      <c r="E997" s="9">
        <f t="shared" si="120"/>
        <v>0.94723757419530263</v>
      </c>
      <c r="F997" s="4">
        <f>_xlfn.RANK.EQ(E997,$E$2:$E$1001,1)+COUNTIF($E$2:E997,E997)-1</f>
        <v>396</v>
      </c>
      <c r="G997" s="4" t="str">
        <f>IF(F997&lt;=Summary!$B$2,"Front","Back")</f>
        <v>Front</v>
      </c>
      <c r="H997" s="4">
        <v>341</v>
      </c>
      <c r="I997" s="4" t="str">
        <f>IF(H997&lt;=Summary!$B$2,"Front","Back")</f>
        <v>Front</v>
      </c>
      <c r="J997" s="9">
        <f t="shared" si="121"/>
        <v>9.4151849999999992</v>
      </c>
      <c r="K997" s="9">
        <f t="shared" si="122"/>
        <v>0</v>
      </c>
      <c r="L997" s="9">
        <f t="shared" si="123"/>
        <v>9.4151849999999992</v>
      </c>
      <c r="M997" s="9">
        <f t="shared" si="124"/>
        <v>0</v>
      </c>
      <c r="N997" s="9">
        <v>9.9151849999999992</v>
      </c>
      <c r="O997" s="9">
        <v>8.4184169999999998</v>
      </c>
      <c r="P997" s="9">
        <f t="shared" si="125"/>
        <v>0.84904285699157411</v>
      </c>
      <c r="Q997" s="4">
        <f>_xlfn.RANK.EQ(P997,$P$2:$P$1001,1)+COUNTIF($P$2:P997,P997)-1</f>
        <v>213</v>
      </c>
      <c r="R997" s="4" t="str">
        <f>IF(Q997&lt;=Summary!$B$20,"Front","Back")</f>
        <v>Front</v>
      </c>
      <c r="S997" s="9">
        <f t="shared" si="126"/>
        <v>9.9151849999999992</v>
      </c>
      <c r="T997" s="9">
        <f t="shared" si="127"/>
        <v>0</v>
      </c>
    </row>
    <row r="998" spans="1:20" x14ac:dyDescent="0.2">
      <c r="A998" s="4">
        <v>997</v>
      </c>
      <c r="B998" s="4" t="s">
        <v>25</v>
      </c>
      <c r="C998" s="9">
        <v>10.954878000000001</v>
      </c>
      <c r="D998" s="9">
        <v>9.132809</v>
      </c>
      <c r="E998" s="9">
        <f t="shared" si="120"/>
        <v>0.83367509889201863</v>
      </c>
      <c r="F998" s="4">
        <f>_xlfn.RANK.EQ(E998,$E$2:$E$1001,1)+COUNTIF($E$2:E998,E998)-1</f>
        <v>196</v>
      </c>
      <c r="G998" s="4" t="str">
        <f>IF(F998&lt;=Summary!$B$2,"Front","Back")</f>
        <v>Front</v>
      </c>
      <c r="H998" s="4">
        <v>748</v>
      </c>
      <c r="I998" s="4" t="str">
        <f>IF(H998&lt;=Summary!$B$2,"Front","Back")</f>
        <v>Back</v>
      </c>
      <c r="J998" s="9">
        <f t="shared" si="121"/>
        <v>10.954878000000001</v>
      </c>
      <c r="K998" s="9">
        <f t="shared" si="122"/>
        <v>0</v>
      </c>
      <c r="L998" s="9">
        <f t="shared" si="123"/>
        <v>0</v>
      </c>
      <c r="M998" s="9">
        <f t="shared" si="124"/>
        <v>9.132809</v>
      </c>
      <c r="N998" s="9">
        <v>11.454878000000001</v>
      </c>
      <c r="O998" s="9">
        <v>8.632809</v>
      </c>
      <c r="P998" s="9">
        <f t="shared" si="125"/>
        <v>0.75363604920104776</v>
      </c>
      <c r="Q998" s="4">
        <f>_xlfn.RANK.EQ(P998,$P$2:$P$1001,1)+COUNTIF($P$2:P998,P998)-1</f>
        <v>98</v>
      </c>
      <c r="R998" s="4" t="str">
        <f>IF(Q998&lt;=Summary!$B$20,"Front","Back")</f>
        <v>Front</v>
      </c>
      <c r="S998" s="9">
        <f t="shared" si="126"/>
        <v>11.454878000000001</v>
      </c>
      <c r="T998" s="9">
        <f t="shared" si="127"/>
        <v>0</v>
      </c>
    </row>
    <row r="999" spans="1:20" x14ac:dyDescent="0.2">
      <c r="A999" s="4">
        <v>998</v>
      </c>
      <c r="B999" s="4" t="s">
        <v>25</v>
      </c>
      <c r="C999" s="9">
        <v>9.2988140000000001</v>
      </c>
      <c r="D999" s="9">
        <v>11.818580000000001</v>
      </c>
      <c r="E999" s="9">
        <f t="shared" si="120"/>
        <v>1.270977137514526</v>
      </c>
      <c r="F999" s="4">
        <f>_xlfn.RANK.EQ(E999,$E$2:$E$1001,1)+COUNTIF($E$2:E999,E999)-1</f>
        <v>855</v>
      </c>
      <c r="G999" s="4" t="str">
        <f>IF(F999&lt;=Summary!$B$2,"Front","Back")</f>
        <v>Back</v>
      </c>
      <c r="H999" s="4">
        <v>435</v>
      </c>
      <c r="I999" s="4" t="str">
        <f>IF(H999&lt;=Summary!$B$2,"Front","Back")</f>
        <v>Front</v>
      </c>
      <c r="J999" s="9">
        <f t="shared" si="121"/>
        <v>0</v>
      </c>
      <c r="K999" s="9">
        <f t="shared" si="122"/>
        <v>11.818580000000001</v>
      </c>
      <c r="L999" s="9">
        <f t="shared" si="123"/>
        <v>9.2988140000000001</v>
      </c>
      <c r="M999" s="9">
        <f t="shared" si="124"/>
        <v>0</v>
      </c>
      <c r="N999" s="9">
        <v>9.7988140000000001</v>
      </c>
      <c r="O999" s="9">
        <v>11.318580000000001</v>
      </c>
      <c r="P999" s="9">
        <f t="shared" si="125"/>
        <v>1.155096933159462</v>
      </c>
      <c r="Q999" s="4">
        <f>_xlfn.RANK.EQ(P999,$P$2:$P$1001,1)+COUNTIF($P$2:P999,P999)-1</f>
        <v>722</v>
      </c>
      <c r="R999" s="4" t="str">
        <f>IF(Q999&lt;=Summary!$B$20,"Front","Back")</f>
        <v>Back</v>
      </c>
      <c r="S999" s="9">
        <f t="shared" si="126"/>
        <v>0</v>
      </c>
      <c r="T999" s="9">
        <f t="shared" si="127"/>
        <v>11.318580000000001</v>
      </c>
    </row>
    <row r="1000" spans="1:20" x14ac:dyDescent="0.2">
      <c r="A1000" s="4">
        <v>999</v>
      </c>
      <c r="B1000" s="4" t="s">
        <v>25</v>
      </c>
      <c r="C1000" s="9">
        <v>8.8190200000000001</v>
      </c>
      <c r="D1000" s="9">
        <v>12.829352</v>
      </c>
      <c r="E1000" s="9">
        <f t="shared" si="120"/>
        <v>1.4547366940997979</v>
      </c>
      <c r="F1000" s="4">
        <f>_xlfn.RANK.EQ(E1000,$E$2:$E$1001,1)+COUNTIF($E$2:E1000,E1000)-1</f>
        <v>945</v>
      </c>
      <c r="G1000" s="4" t="str">
        <f>IF(F1000&lt;=Summary!$B$2,"Front","Back")</f>
        <v>Back</v>
      </c>
      <c r="H1000" s="4">
        <v>437</v>
      </c>
      <c r="I1000" s="4" t="str">
        <f>IF(H1000&lt;=Summary!$B$2,"Front","Back")</f>
        <v>Front</v>
      </c>
      <c r="J1000" s="9">
        <f t="shared" si="121"/>
        <v>0</v>
      </c>
      <c r="K1000" s="9">
        <f t="shared" si="122"/>
        <v>12.829352</v>
      </c>
      <c r="L1000" s="9">
        <f t="shared" si="123"/>
        <v>8.8190200000000001</v>
      </c>
      <c r="M1000" s="9">
        <f t="shared" si="124"/>
        <v>0</v>
      </c>
      <c r="N1000" s="9">
        <v>9.3190200000000001</v>
      </c>
      <c r="O1000" s="9">
        <v>12.329352</v>
      </c>
      <c r="P1000" s="9">
        <f t="shared" si="125"/>
        <v>1.3230309624831795</v>
      </c>
      <c r="Q1000" s="4">
        <f>_xlfn.RANK.EQ(P1000,$P$2:$P$1001,1)+COUNTIF($P$2:P1000,P1000)-1</f>
        <v>905</v>
      </c>
      <c r="R1000" s="4" t="str">
        <f>IF(Q1000&lt;=Summary!$B$20,"Front","Back")</f>
        <v>Back</v>
      </c>
      <c r="S1000" s="9">
        <f t="shared" si="126"/>
        <v>0</v>
      </c>
      <c r="T1000" s="9">
        <f t="shared" si="127"/>
        <v>12.329352</v>
      </c>
    </row>
    <row r="1001" spans="1:20" x14ac:dyDescent="0.2">
      <c r="A1001" s="4">
        <v>1000</v>
      </c>
      <c r="B1001" s="4" t="s">
        <v>25</v>
      </c>
      <c r="C1001" s="9">
        <v>8.9069819999999993</v>
      </c>
      <c r="D1001" s="9">
        <v>11.976341</v>
      </c>
      <c r="E1001" s="9">
        <f t="shared" si="120"/>
        <v>1.344601459843525</v>
      </c>
      <c r="F1001" s="4">
        <f>_xlfn.RANK.EQ(E1001,$E$2:$E$1001,1)+COUNTIF($E$2:E1001,E1001)-1</f>
        <v>901</v>
      </c>
      <c r="G1001" s="4" t="str">
        <f>IF(F1001&lt;=Summary!$B$2,"Front","Back")</f>
        <v>Back</v>
      </c>
      <c r="H1001" s="4">
        <v>842</v>
      </c>
      <c r="I1001" s="4" t="str">
        <f>IF(H1001&lt;=Summary!$B$2,"Front","Back")</f>
        <v>Back</v>
      </c>
      <c r="J1001" s="9">
        <f t="shared" si="121"/>
        <v>0</v>
      </c>
      <c r="K1001" s="9">
        <f t="shared" si="122"/>
        <v>11.976341</v>
      </c>
      <c r="L1001" s="9">
        <f t="shared" si="123"/>
        <v>0</v>
      </c>
      <c r="M1001" s="9">
        <f t="shared" si="124"/>
        <v>11.976341</v>
      </c>
      <c r="N1001" s="9">
        <v>9.4069819999999993</v>
      </c>
      <c r="O1001" s="9">
        <v>11.476341</v>
      </c>
      <c r="P1001" s="9">
        <f t="shared" si="125"/>
        <v>1.2199811799363494</v>
      </c>
      <c r="Q1001" s="4">
        <f>_xlfn.RANK.EQ(P1001,$P$2:$P$1001,1)+COUNTIF($P$2:P1001,P1001)-1</f>
        <v>814</v>
      </c>
      <c r="R1001" s="4" t="str">
        <f>IF(Q1001&lt;=Summary!$B$20,"Front","Back")</f>
        <v>Back</v>
      </c>
      <c r="S1001" s="9">
        <f t="shared" si="126"/>
        <v>0</v>
      </c>
      <c r="T1001" s="9">
        <f t="shared" si="127"/>
        <v>11.476341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F40DB-1A3F-4949-8240-4A57B1CC1A9B}">
  <dimension ref="A1:D1002"/>
  <sheetViews>
    <sheetView workbookViewId="0"/>
  </sheetViews>
  <sheetFormatPr baseColWidth="10" defaultColWidth="8.83203125" defaultRowHeight="15" x14ac:dyDescent="0.2"/>
  <cols>
    <col min="1" max="1" width="25.6640625" customWidth="1"/>
    <col min="2" max="3" width="22.6640625" customWidth="1"/>
    <col min="4" max="4" width="25.6640625" customWidth="1"/>
  </cols>
  <sheetData>
    <row r="1" spans="1:4" ht="14" customHeight="1" x14ac:dyDescent="0.2">
      <c r="A1" s="14" t="s">
        <v>26</v>
      </c>
      <c r="B1" s="14" t="s">
        <v>27</v>
      </c>
      <c r="C1" s="14" t="s">
        <v>28</v>
      </c>
      <c r="D1" s="14" t="s">
        <v>29</v>
      </c>
    </row>
    <row r="2" spans="1:4" x14ac:dyDescent="0.2">
      <c r="A2" s="4">
        <v>0</v>
      </c>
      <c r="B2" s="9">
        <f>SUMIF(Workers!$F$2:$F$1001,"&lt;="&amp;A2,Workers!$C$2:$C$1001)</f>
        <v>0</v>
      </c>
      <c r="C2" s="9">
        <f>SUMIF(Workers!$F$2:$F$1001,"&gt;"&amp;A2,Workers!$D$2:$D$1001)</f>
        <v>10026.093259999991</v>
      </c>
      <c r="D2" s="9">
        <f>IF(OR(B2&lt;=0,C2&lt;=0),0,(B2^Parameters!$B$7)*(C2^Parameters!$B$8))</f>
        <v>0</v>
      </c>
    </row>
    <row r="3" spans="1:4" x14ac:dyDescent="0.2">
      <c r="A3" s="4">
        <v>1</v>
      </c>
      <c r="B3" s="9">
        <f>SUMIF(Workers!$F$2:$F$1001,"&lt;="&amp;A3,Workers!$C$2:$C$1001)</f>
        <v>10.521305</v>
      </c>
      <c r="C3" s="9">
        <f>SUMIF(Workers!$F$2:$F$1001,"&gt;"&amp;A3,Workers!$D$2:$D$1001)</f>
        <v>10021.212073999992</v>
      </c>
      <c r="D3" s="9">
        <f>IF(OR(B3&lt;=0,C3&lt;=0),0,(B3^Parameters!$B$7)*(C3^Parameters!$B$8))</f>
        <v>182.11488274766464</v>
      </c>
    </row>
    <row r="4" spans="1:4" x14ac:dyDescent="0.2">
      <c r="A4" s="4">
        <v>2</v>
      </c>
      <c r="B4" s="9">
        <f>SUMIF(Workers!$F$2:$F$1001,"&lt;="&amp;A4,Workers!$C$2:$C$1001)</f>
        <v>21.415019999999998</v>
      </c>
      <c r="C4" s="9">
        <f>SUMIF(Workers!$F$2:$F$1001,"&gt;"&amp;A4,Workers!$D$2:$D$1001)</f>
        <v>10015.834691999991</v>
      </c>
      <c r="D4" s="9">
        <f>IF(OR(B4&lt;=0,C4&lt;=0),0,(B4^Parameters!$B$7)*(C4^Parameters!$B$8))</f>
        <v>250.68741644106197</v>
      </c>
    </row>
    <row r="5" spans="1:4" x14ac:dyDescent="0.2">
      <c r="A5" s="4">
        <v>3</v>
      </c>
      <c r="B5" s="9">
        <f>SUMIF(Workers!$F$2:$F$1001,"&lt;="&amp;A5,Workers!$C$2:$C$1001)</f>
        <v>33.204249000000004</v>
      </c>
      <c r="C5" s="9">
        <f>SUMIF(Workers!$F$2:$F$1001,"&gt;"&amp;A5,Workers!$D$2:$D$1001)</f>
        <v>10009.664938999993</v>
      </c>
      <c r="D5" s="9">
        <f>IF(OR(B5&lt;=0,C5&lt;=0),0,(B5^Parameters!$B$7)*(C5^Parameters!$B$8))</f>
        <v>305.29939312875706</v>
      </c>
    </row>
    <row r="6" spans="1:4" x14ac:dyDescent="0.2">
      <c r="A6" s="4">
        <v>4</v>
      </c>
      <c r="B6" s="9">
        <f>SUMIF(Workers!$F$2:$F$1001,"&lt;="&amp;A6,Workers!$C$2:$C$1001)</f>
        <v>45.588709000000001</v>
      </c>
      <c r="C6" s="9">
        <f>SUMIF(Workers!$F$2:$F$1001,"&gt;"&amp;A6,Workers!$D$2:$D$1001)</f>
        <v>10003.154932999993</v>
      </c>
      <c r="D6" s="9">
        <f>IF(OR(B6&lt;=0,C6&lt;=0),0,(B6^Parameters!$B$7)*(C6^Parameters!$B$8))</f>
        <v>352.00386346062857</v>
      </c>
    </row>
    <row r="7" spans="1:4" x14ac:dyDescent="0.2">
      <c r="A7" s="4">
        <v>5</v>
      </c>
      <c r="B7" s="9">
        <f>SUMIF(Workers!$F$2:$F$1001,"&lt;="&amp;A7,Workers!$C$2:$C$1001)</f>
        <v>59.048334000000004</v>
      </c>
      <c r="C7" s="9">
        <f>SUMIF(Workers!$F$2:$F$1001,"&gt;"&amp;A7,Workers!$D$2:$D$1001)</f>
        <v>9995.7540769999923</v>
      </c>
      <c r="D7" s="9">
        <f>IF(OR(B7&lt;=0,C7&lt;=0),0,(B7^Parameters!$B$7)*(C7^Parameters!$B$8))</f>
        <v>395.3306124138428</v>
      </c>
    </row>
    <row r="8" spans="1:4" x14ac:dyDescent="0.2">
      <c r="A8" s="4">
        <v>6</v>
      </c>
      <c r="B8" s="9">
        <f>SUMIF(Workers!$F$2:$F$1001,"&lt;="&amp;A8,Workers!$C$2:$C$1001)</f>
        <v>70.060121000000009</v>
      </c>
      <c r="C8" s="9">
        <f>SUMIF(Workers!$F$2:$F$1001,"&gt;"&amp;A8,Workers!$D$2:$D$1001)</f>
        <v>9989.6401709999918</v>
      </c>
      <c r="D8" s="9">
        <f>IF(OR(B8&lt;=0,C8&lt;=0),0,(B8^Parameters!$B$7)*(C8^Parameters!$B$8))</f>
        <v>426.83431575488646</v>
      </c>
    </row>
    <row r="9" spans="1:4" x14ac:dyDescent="0.2">
      <c r="A9" s="4">
        <v>7</v>
      </c>
      <c r="B9" s="9">
        <f>SUMIF(Workers!$F$2:$F$1001,"&lt;="&amp;A9,Workers!$C$2:$C$1001)</f>
        <v>81.360739000000009</v>
      </c>
      <c r="C9" s="9">
        <f>SUMIF(Workers!$F$2:$F$1001,"&gt;"&amp;A9,Workers!$D$2:$D$1001)</f>
        <v>9983.3174729999919</v>
      </c>
      <c r="D9" s="9">
        <f>IF(OR(B9&lt;=0,C9&lt;=0),0,(B9^Parameters!$B$7)*(C9^Parameters!$B$8))</f>
        <v>456.41551076787528</v>
      </c>
    </row>
    <row r="10" spans="1:4" x14ac:dyDescent="0.2">
      <c r="A10" s="4">
        <v>8</v>
      </c>
      <c r="B10" s="9">
        <f>SUMIF(Workers!$F$2:$F$1001,"&lt;="&amp;A10,Workers!$C$2:$C$1001)</f>
        <v>91.063418999999996</v>
      </c>
      <c r="C10" s="9">
        <f>SUMIF(Workers!$F$2:$F$1001,"&gt;"&amp;A10,Workers!$D$2:$D$1001)</f>
        <v>9977.8566449999907</v>
      </c>
      <c r="D10" s="9">
        <f>IF(OR(B10&lt;=0,C10&lt;=0),0,(B10^Parameters!$B$7)*(C10^Parameters!$B$8))</f>
        <v>480.03349882618301</v>
      </c>
    </row>
    <row r="11" spans="1:4" x14ac:dyDescent="0.2">
      <c r="A11" s="4">
        <v>9</v>
      </c>
      <c r="B11" s="9">
        <f>SUMIF(Workers!$F$2:$F$1001,"&lt;="&amp;A11,Workers!$C$2:$C$1001)</f>
        <v>103.33856800000001</v>
      </c>
      <c r="C11" s="9">
        <f>SUMIF(Workers!$F$2:$F$1001,"&gt;"&amp;A11,Workers!$D$2:$D$1001)</f>
        <v>9970.9471089999915</v>
      </c>
      <c r="D11" s="9">
        <f>IF(OR(B11&lt;=0,C11&lt;=0),0,(B11^Parameters!$B$7)*(C11^Parameters!$B$8))</f>
        <v>507.98335635746793</v>
      </c>
    </row>
    <row r="12" spans="1:4" x14ac:dyDescent="0.2">
      <c r="A12" s="4">
        <v>10</v>
      </c>
      <c r="B12" s="9">
        <f>SUMIF(Workers!$F$2:$F$1001,"&lt;="&amp;A12,Workers!$C$2:$C$1001)</f>
        <v>113.50503500000001</v>
      </c>
      <c r="C12" s="9">
        <f>SUMIF(Workers!$F$2:$F$1001,"&gt;"&amp;A12,Workers!$D$2:$D$1001)</f>
        <v>9965.0485119999921</v>
      </c>
      <c r="D12" s="9">
        <f>IF(OR(B12&lt;=0,C12&lt;=0),0,(B12^Parameters!$B$7)*(C12^Parameters!$B$8))</f>
        <v>529.75192668931004</v>
      </c>
    </row>
    <row r="13" spans="1:4" x14ac:dyDescent="0.2">
      <c r="A13" s="4">
        <v>11</v>
      </c>
      <c r="B13" s="9">
        <f>SUMIF(Workers!$F$2:$F$1001,"&lt;="&amp;A13,Workers!$C$2:$C$1001)</f>
        <v>124.841436</v>
      </c>
      <c r="C13" s="9">
        <f>SUMIF(Workers!$F$2:$F$1001,"&gt;"&amp;A13,Workers!$D$2:$D$1001)</f>
        <v>9958.4576729999917</v>
      </c>
      <c r="D13" s="9">
        <f>IF(OR(B13&lt;=0,C13&lt;=0),0,(B13^Parameters!$B$7)*(C13^Parameters!$B$8))</f>
        <v>552.77434265388263</v>
      </c>
    </row>
    <row r="14" spans="1:4" x14ac:dyDescent="0.2">
      <c r="A14" s="4">
        <v>12</v>
      </c>
      <c r="B14" s="9">
        <f>SUMIF(Workers!$F$2:$F$1001,"&lt;="&amp;A14,Workers!$C$2:$C$1001)</f>
        <v>137.14135399999998</v>
      </c>
      <c r="C14" s="9">
        <f>SUMIF(Workers!$F$2:$F$1001,"&gt;"&amp;A14,Workers!$D$2:$D$1001)</f>
        <v>9951.2846559999925</v>
      </c>
      <c r="D14" s="9">
        <f>IF(OR(B14&lt;=0,C14&lt;=0),0,(B14^Parameters!$B$7)*(C14^Parameters!$B$8))</f>
        <v>576.46296616528412</v>
      </c>
    </row>
    <row r="15" spans="1:4" x14ac:dyDescent="0.2">
      <c r="A15" s="4">
        <v>13</v>
      </c>
      <c r="B15" s="9">
        <f>SUMIF(Workers!$F$2:$F$1001,"&lt;="&amp;A15,Workers!$C$2:$C$1001)</f>
        <v>152.306084</v>
      </c>
      <c r="C15" s="9">
        <f>SUMIF(Workers!$F$2:$F$1001,"&gt;"&amp;A15,Workers!$D$2:$D$1001)</f>
        <v>9942.3883389999919</v>
      </c>
      <c r="D15" s="9">
        <f>IF(OR(B15&lt;=0,C15&lt;=0),0,(B15^Parameters!$B$7)*(C15^Parameters!$B$8))</f>
        <v>604.07879142910906</v>
      </c>
    </row>
    <row r="16" spans="1:4" x14ac:dyDescent="0.2">
      <c r="A16" s="4">
        <v>14</v>
      </c>
      <c r="B16" s="9">
        <f>SUMIF(Workers!$F$2:$F$1001,"&lt;="&amp;A16,Workers!$C$2:$C$1001)</f>
        <v>164.64430499999997</v>
      </c>
      <c r="C16" s="9">
        <f>SUMIF(Workers!$F$2:$F$1001,"&gt;"&amp;A16,Workers!$D$2:$D$1001)</f>
        <v>9935.0912739999912</v>
      </c>
      <c r="D16" s="9">
        <f>IF(OR(B16&lt;=0,C16&lt;=0),0,(B16^Parameters!$B$7)*(C16^Parameters!$B$8))</f>
        <v>625.42229451249807</v>
      </c>
    </row>
    <row r="17" spans="1:4" x14ac:dyDescent="0.2">
      <c r="A17" s="4">
        <v>15</v>
      </c>
      <c r="B17" s="9">
        <f>SUMIF(Workers!$F$2:$F$1001,"&lt;="&amp;A17,Workers!$C$2:$C$1001)</f>
        <v>177.42706599999997</v>
      </c>
      <c r="C17" s="9">
        <f>SUMIF(Workers!$F$2:$F$1001,"&gt;"&amp;A17,Workers!$D$2:$D$1001)</f>
        <v>9927.4912729999924</v>
      </c>
      <c r="D17" s="9">
        <f>IF(OR(B17&lt;=0,C17&lt;=0),0,(B17^Parameters!$B$7)*(C17^Parameters!$B$8))</f>
        <v>646.60152299888091</v>
      </c>
    </row>
    <row r="18" spans="1:4" x14ac:dyDescent="0.2">
      <c r="A18" s="4">
        <v>16</v>
      </c>
      <c r="B18" s="9">
        <f>SUMIF(Workers!$F$2:$F$1001,"&lt;="&amp;A18,Workers!$C$2:$C$1001)</f>
        <v>189.53045699999996</v>
      </c>
      <c r="C18" s="9">
        <f>SUMIF(Workers!$F$2:$F$1001,"&gt;"&amp;A18,Workers!$D$2:$D$1001)</f>
        <v>9920.1842459999916</v>
      </c>
      <c r="D18" s="9">
        <f>IF(OR(B18&lt;=0,C18&lt;=0),0,(B18^Parameters!$B$7)*(C18^Parameters!$B$8))</f>
        <v>665.86998151719149</v>
      </c>
    </row>
    <row r="19" spans="1:4" x14ac:dyDescent="0.2">
      <c r="A19" s="4">
        <v>17</v>
      </c>
      <c r="B19" s="9">
        <f>SUMIF(Workers!$F$2:$F$1001,"&lt;="&amp;A19,Workers!$C$2:$C$1001)</f>
        <v>200.15909599999998</v>
      </c>
      <c r="C19" s="9">
        <f>SUMIF(Workers!$F$2:$F$1001,"&gt;"&amp;A19,Workers!$D$2:$D$1001)</f>
        <v>9913.741803999992</v>
      </c>
      <c r="D19" s="9">
        <f>IF(OR(B19&lt;=0,C19&lt;=0),0,(B19^Parameters!$B$7)*(C19^Parameters!$B$8))</f>
        <v>682.22215771108552</v>
      </c>
    </row>
    <row r="20" spans="1:4" x14ac:dyDescent="0.2">
      <c r="A20" s="4">
        <v>18</v>
      </c>
      <c r="B20" s="9">
        <f>SUMIF(Workers!$F$2:$F$1001,"&lt;="&amp;A20,Workers!$C$2:$C$1001)</f>
        <v>212.71952599999997</v>
      </c>
      <c r="C20" s="9">
        <f>SUMIF(Workers!$F$2:$F$1001,"&gt;"&amp;A20,Workers!$D$2:$D$1001)</f>
        <v>9906.1112419999918</v>
      </c>
      <c r="D20" s="9">
        <f>IF(OR(B20&lt;=0,C20&lt;=0),0,(B20^Parameters!$B$7)*(C20^Parameters!$B$8))</f>
        <v>700.92209563681695</v>
      </c>
    </row>
    <row r="21" spans="1:4" x14ac:dyDescent="0.2">
      <c r="A21" s="4">
        <v>19</v>
      </c>
      <c r="B21" s="9">
        <f>SUMIF(Workers!$F$2:$F$1001,"&lt;="&amp;A21,Workers!$C$2:$C$1001)</f>
        <v>223.05837699999995</v>
      </c>
      <c r="C21" s="9">
        <f>SUMIF(Workers!$F$2:$F$1001,"&gt;"&amp;A21,Workers!$D$2:$D$1001)</f>
        <v>9899.827055999991</v>
      </c>
      <c r="D21" s="9">
        <f>IF(OR(B21&lt;=0,C21&lt;=0),0,(B21^Parameters!$B$7)*(C21^Parameters!$B$8))</f>
        <v>715.84791698770471</v>
      </c>
    </row>
    <row r="22" spans="1:4" x14ac:dyDescent="0.2">
      <c r="A22" s="4">
        <v>20</v>
      </c>
      <c r="B22" s="9">
        <f>SUMIF(Workers!$F$2:$F$1001,"&lt;="&amp;A22,Workers!$C$2:$C$1001)</f>
        <v>233.48464100000001</v>
      </c>
      <c r="C22" s="9">
        <f>SUMIF(Workers!$F$2:$F$1001,"&gt;"&amp;A22,Workers!$D$2:$D$1001)</f>
        <v>9893.4815509999898</v>
      </c>
      <c r="D22" s="9">
        <f>IF(OR(B22&lt;=0,C22&lt;=0),0,(B22^Parameters!$B$7)*(C22^Parameters!$B$8))</f>
        <v>730.50528027824203</v>
      </c>
    </row>
    <row r="23" spans="1:4" x14ac:dyDescent="0.2">
      <c r="A23" s="4">
        <v>21</v>
      </c>
      <c r="B23" s="9">
        <f>SUMIF(Workers!$F$2:$F$1001,"&lt;="&amp;A23,Workers!$C$2:$C$1001)</f>
        <v>243.265781</v>
      </c>
      <c r="C23" s="9">
        <f>SUMIF(Workers!$F$2:$F$1001,"&gt;"&amp;A23,Workers!$D$2:$D$1001)</f>
        <v>9887.5058969999882</v>
      </c>
      <c r="D23" s="9">
        <f>IF(OR(B23&lt;=0,C23&lt;=0),0,(B23^Parameters!$B$7)*(C23^Parameters!$B$8))</f>
        <v>743.91874219624117</v>
      </c>
    </row>
    <row r="24" spans="1:4" x14ac:dyDescent="0.2">
      <c r="A24" s="4">
        <v>22</v>
      </c>
      <c r="B24" s="9">
        <f>SUMIF(Workers!$F$2:$F$1001,"&lt;="&amp;A24,Workers!$C$2:$C$1001)</f>
        <v>255.45144200000001</v>
      </c>
      <c r="C24" s="9">
        <f>SUMIF(Workers!$F$2:$F$1001,"&gt;"&amp;A24,Workers!$D$2:$D$1001)</f>
        <v>9880.0518539999885</v>
      </c>
      <c r="D24" s="9">
        <f>IF(OR(B24&lt;=0,C24&lt;=0),0,(B24^Parameters!$B$7)*(C24^Parameters!$B$8))</f>
        <v>760.20445809901128</v>
      </c>
    </row>
    <row r="25" spans="1:4" x14ac:dyDescent="0.2">
      <c r="A25" s="4">
        <v>23</v>
      </c>
      <c r="B25" s="9">
        <f>SUMIF(Workers!$F$2:$F$1001,"&lt;="&amp;A25,Workers!$C$2:$C$1001)</f>
        <v>266.01280899999995</v>
      </c>
      <c r="C25" s="9">
        <f>SUMIF(Workers!$F$2:$F$1001,"&gt;"&amp;A25,Workers!$D$2:$D$1001)</f>
        <v>9873.5589949999885</v>
      </c>
      <c r="D25" s="9">
        <f>IF(OR(B25&lt;=0,C25&lt;=0),0,(B25^Parameters!$B$7)*(C25^Parameters!$B$8))</f>
        <v>773.96143931708275</v>
      </c>
    </row>
    <row r="26" spans="1:4" x14ac:dyDescent="0.2">
      <c r="A26" s="4">
        <v>24</v>
      </c>
      <c r="B26" s="9">
        <f>SUMIF(Workers!$F$2:$F$1001,"&lt;="&amp;A26,Workers!$C$2:$C$1001)</f>
        <v>277.95851699999997</v>
      </c>
      <c r="C26" s="9">
        <f>SUMIF(Workers!$F$2:$F$1001,"&gt;"&amp;A26,Workers!$D$2:$D$1001)</f>
        <v>9866.1669779999884</v>
      </c>
      <c r="D26" s="9">
        <f>IF(OR(B26&lt;=0,C26&lt;=0),0,(B26^Parameters!$B$7)*(C26^Parameters!$B$8))</f>
        <v>789.14680266454889</v>
      </c>
    </row>
    <row r="27" spans="1:4" x14ac:dyDescent="0.2">
      <c r="A27" s="4">
        <v>25</v>
      </c>
      <c r="B27" s="9">
        <f>SUMIF(Workers!$F$2:$F$1001,"&lt;="&amp;A27,Workers!$C$2:$C$1001)</f>
        <v>289.44762499999996</v>
      </c>
      <c r="C27" s="9">
        <f>SUMIF(Workers!$F$2:$F$1001,"&gt;"&amp;A27,Workers!$D$2:$D$1001)</f>
        <v>9858.9898189999876</v>
      </c>
      <c r="D27" s="9">
        <f>IF(OR(B27&lt;=0,C27&lt;=0),0,(B27^Parameters!$B$7)*(C27^Parameters!$B$8))</f>
        <v>803.39862450780447</v>
      </c>
    </row>
    <row r="28" spans="1:4" x14ac:dyDescent="0.2">
      <c r="A28" s="4">
        <v>26</v>
      </c>
      <c r="B28" s="9">
        <f>SUMIF(Workers!$F$2:$F$1001,"&lt;="&amp;A28,Workers!$C$2:$C$1001)</f>
        <v>300.99750699999993</v>
      </c>
      <c r="C28" s="9">
        <f>SUMIF(Workers!$F$2:$F$1001,"&gt;"&amp;A28,Workers!$D$2:$D$1001)</f>
        <v>9851.7592749999876</v>
      </c>
      <c r="D28" s="9">
        <f>IF(OR(B28&lt;=0,C28&lt;=0),0,(B28^Parameters!$B$7)*(C28^Parameters!$B$8))</f>
        <v>817.39976874331512</v>
      </c>
    </row>
    <row r="29" spans="1:4" x14ac:dyDescent="0.2">
      <c r="A29" s="4">
        <v>27</v>
      </c>
      <c r="B29" s="9">
        <f>SUMIF(Workers!$F$2:$F$1001,"&lt;="&amp;A29,Workers!$C$2:$C$1001)</f>
        <v>312.36417499999993</v>
      </c>
      <c r="C29" s="9">
        <f>SUMIF(Workers!$F$2:$F$1001,"&gt;"&amp;A29,Workers!$D$2:$D$1001)</f>
        <v>9844.6411619999872</v>
      </c>
      <c r="D29" s="9">
        <f>IF(OR(B29&lt;=0,C29&lt;=0),0,(B29^Parameters!$B$7)*(C29^Parameters!$B$8))</f>
        <v>830.87845810405508</v>
      </c>
    </row>
    <row r="30" spans="1:4" x14ac:dyDescent="0.2">
      <c r="A30" s="4">
        <v>28</v>
      </c>
      <c r="B30" s="9">
        <f>SUMIF(Workers!$F$2:$F$1001,"&lt;="&amp;A30,Workers!$C$2:$C$1001)</f>
        <v>323.33363300000002</v>
      </c>
      <c r="C30" s="9">
        <f>SUMIF(Workers!$F$2:$F$1001,"&gt;"&amp;A30,Workers!$D$2:$D$1001)</f>
        <v>9837.7650249999861</v>
      </c>
      <c r="D30" s="9">
        <f>IF(OR(B30&lt;=0,C30&lt;=0),0,(B30^Parameters!$B$7)*(C30^Parameters!$B$8))</f>
        <v>843.61889298726112</v>
      </c>
    </row>
    <row r="31" spans="1:4" x14ac:dyDescent="0.2">
      <c r="A31" s="4">
        <v>29</v>
      </c>
      <c r="B31" s="9">
        <f>SUMIF(Workers!$F$2:$F$1001,"&lt;="&amp;A31,Workers!$C$2:$C$1001)</f>
        <v>333.89116000000001</v>
      </c>
      <c r="C31" s="9">
        <f>SUMIF(Workers!$F$2:$F$1001,"&gt;"&amp;A31,Workers!$D$2:$D$1001)</f>
        <v>9831.0754849999867</v>
      </c>
      <c r="D31" s="9">
        <f>IF(OR(B31&lt;=0,C31&lt;=0),0,(B31^Parameters!$B$7)*(C31^Parameters!$B$8))</f>
        <v>855.64315073702926</v>
      </c>
    </row>
    <row r="32" spans="1:4" x14ac:dyDescent="0.2">
      <c r="A32" s="4">
        <v>30</v>
      </c>
      <c r="B32" s="9">
        <f>SUMIF(Workers!$F$2:$F$1001,"&lt;="&amp;A32,Workers!$C$2:$C$1001)</f>
        <v>346.11816200000004</v>
      </c>
      <c r="C32" s="9">
        <f>SUMIF(Workers!$F$2:$F$1001,"&gt;"&amp;A32,Workers!$D$2:$D$1001)</f>
        <v>9823.3017039999868</v>
      </c>
      <c r="D32" s="9">
        <f>IF(OR(B32&lt;=0,C32&lt;=0),0,(B32^Parameters!$B$7)*(C32^Parameters!$B$8))</f>
        <v>869.29432054791414</v>
      </c>
    </row>
    <row r="33" spans="1:4" x14ac:dyDescent="0.2">
      <c r="A33" s="4">
        <v>31</v>
      </c>
      <c r="B33" s="9">
        <f>SUMIF(Workers!$F$2:$F$1001,"&lt;="&amp;A33,Workers!$C$2:$C$1001)</f>
        <v>357.242502</v>
      </c>
      <c r="C33" s="9">
        <f>SUMIF(Workers!$F$2:$F$1001,"&gt;"&amp;A33,Workers!$D$2:$D$1001)</f>
        <v>9816.2188789999873</v>
      </c>
      <c r="D33" s="9">
        <f>IF(OR(B33&lt;=0,C33&lt;=0),0,(B33^Parameters!$B$7)*(C33^Parameters!$B$8))</f>
        <v>881.47157113916603</v>
      </c>
    </row>
    <row r="34" spans="1:4" x14ac:dyDescent="0.2">
      <c r="A34" s="4">
        <v>32</v>
      </c>
      <c r="B34" s="9">
        <f>SUMIF(Workers!$F$2:$F$1001,"&lt;="&amp;A34,Workers!$C$2:$C$1001)</f>
        <v>368.50615199999999</v>
      </c>
      <c r="C34" s="9">
        <f>SUMIF(Workers!$F$2:$F$1001,"&gt;"&amp;A34,Workers!$D$2:$D$1001)</f>
        <v>9809.0149449999863</v>
      </c>
      <c r="D34" s="9">
        <f>IF(OR(B34&lt;=0,C34&lt;=0),0,(B34^Parameters!$B$7)*(C34^Parameters!$B$8))</f>
        <v>893.57613709523093</v>
      </c>
    </row>
    <row r="35" spans="1:4" x14ac:dyDescent="0.2">
      <c r="A35" s="4">
        <v>33</v>
      </c>
      <c r="B35" s="9">
        <f>SUMIF(Workers!$F$2:$F$1001,"&lt;="&amp;A35,Workers!$C$2:$C$1001)</f>
        <v>381.91437000000002</v>
      </c>
      <c r="C35" s="9">
        <f>SUMIF(Workers!$F$2:$F$1001,"&gt;"&amp;A35,Workers!$D$2:$D$1001)</f>
        <v>9800.3536789999871</v>
      </c>
      <c r="D35" s="9">
        <f>IF(OR(B35&lt;=0,C35&lt;=0),0,(B35^Parameters!$B$7)*(C35^Parameters!$B$8))</f>
        <v>907.70240646263517</v>
      </c>
    </row>
    <row r="36" spans="1:4" x14ac:dyDescent="0.2">
      <c r="A36" s="4">
        <v>34</v>
      </c>
      <c r="B36" s="9">
        <f>SUMIF(Workers!$F$2:$F$1001,"&lt;="&amp;A36,Workers!$C$2:$C$1001)</f>
        <v>395.56298600000002</v>
      </c>
      <c r="C36" s="9">
        <f>SUMIF(Workers!$F$2:$F$1001,"&gt;"&amp;A36,Workers!$D$2:$D$1001)</f>
        <v>9791.5098339999877</v>
      </c>
      <c r="D36" s="9">
        <f>IF(OR(B36&lt;=0,C36&lt;=0),0,(B36^Parameters!$B$7)*(C36^Parameters!$B$8))</f>
        <v>921.7844763747346</v>
      </c>
    </row>
    <row r="37" spans="1:4" x14ac:dyDescent="0.2">
      <c r="A37" s="4">
        <v>35</v>
      </c>
      <c r="B37" s="9">
        <f>SUMIF(Workers!$F$2:$F$1001,"&lt;="&amp;A37,Workers!$C$2:$C$1001)</f>
        <v>407.14904700000005</v>
      </c>
      <c r="C37" s="9">
        <f>SUMIF(Workers!$F$2:$F$1001,"&gt;"&amp;A37,Workers!$D$2:$D$1001)</f>
        <v>9783.9961949999888</v>
      </c>
      <c r="D37" s="9">
        <f>IF(OR(B37&lt;=0,C37&lt;=0),0,(B37^Parameters!$B$7)*(C37^Parameters!$B$8))</f>
        <v>933.51513597628445</v>
      </c>
    </row>
    <row r="38" spans="1:4" x14ac:dyDescent="0.2">
      <c r="A38" s="4">
        <v>36</v>
      </c>
      <c r="B38" s="9">
        <f>SUMIF(Workers!$F$2:$F$1001,"&lt;="&amp;A38,Workers!$C$2:$C$1001)</f>
        <v>418.114619</v>
      </c>
      <c r="C38" s="9">
        <f>SUMIF(Workers!$F$2:$F$1001,"&gt;"&amp;A38,Workers!$D$2:$D$1001)</f>
        <v>9776.8544809999876</v>
      </c>
      <c r="D38" s="9">
        <f>IF(OR(B38&lt;=0,C38&lt;=0),0,(B38^Parameters!$B$7)*(C38^Parameters!$B$8))</f>
        <v>944.4359858992741</v>
      </c>
    </row>
    <row r="39" spans="1:4" x14ac:dyDescent="0.2">
      <c r="A39" s="4">
        <v>37</v>
      </c>
      <c r="B39" s="9">
        <f>SUMIF(Workers!$F$2:$F$1001,"&lt;="&amp;A39,Workers!$C$2:$C$1001)</f>
        <v>430.27826500000009</v>
      </c>
      <c r="C39" s="9">
        <f>SUMIF(Workers!$F$2:$F$1001,"&gt;"&amp;A39,Workers!$D$2:$D$1001)</f>
        <v>9768.9084739999871</v>
      </c>
      <c r="D39" s="9">
        <f>IF(OR(B39&lt;=0,C39&lt;=0),0,(B39^Parameters!$B$7)*(C39^Parameters!$B$8))</f>
        <v>956.35240035586742</v>
      </c>
    </row>
    <row r="40" spans="1:4" x14ac:dyDescent="0.2">
      <c r="A40" s="4">
        <v>38</v>
      </c>
      <c r="B40" s="9">
        <f>SUMIF(Workers!$F$2:$F$1001,"&lt;="&amp;A40,Workers!$C$2:$C$1001)</f>
        <v>441.21093200000007</v>
      </c>
      <c r="C40" s="9">
        <f>SUMIF(Workers!$F$2:$F$1001,"&gt;"&amp;A40,Workers!$D$2:$D$1001)</f>
        <v>9761.7592619999868</v>
      </c>
      <c r="D40" s="9">
        <f>IF(OR(B40&lt;=0,C40&lt;=0),0,(B40^Parameters!$B$7)*(C40^Parameters!$B$8))</f>
        <v>966.89309991331982</v>
      </c>
    </row>
    <row r="41" spans="1:4" x14ac:dyDescent="0.2">
      <c r="A41" s="4">
        <v>39</v>
      </c>
      <c r="B41" s="9">
        <f>SUMIF(Workers!$F$2:$F$1001,"&lt;="&amp;A41,Workers!$C$2:$C$1001)</f>
        <v>454.05115599999999</v>
      </c>
      <c r="C41" s="9">
        <f>SUMIF(Workers!$F$2:$F$1001,"&gt;"&amp;A41,Workers!$D$2:$D$1001)</f>
        <v>9753.3428359999871</v>
      </c>
      <c r="D41" s="9">
        <f>IF(OR(B41&lt;=0,C41&lt;=0),0,(B41^Parameters!$B$7)*(C41^Parameters!$B$8))</f>
        <v>979.07559259511288</v>
      </c>
    </row>
    <row r="42" spans="1:4" x14ac:dyDescent="0.2">
      <c r="A42" s="4">
        <v>40</v>
      </c>
      <c r="B42" s="9">
        <f>SUMIF(Workers!$F$2:$F$1001,"&lt;="&amp;A42,Workers!$C$2:$C$1001)</f>
        <v>465.52630199999999</v>
      </c>
      <c r="C42" s="9">
        <f>SUMIF(Workers!$F$2:$F$1001,"&gt;"&amp;A42,Workers!$D$2:$D$1001)</f>
        <v>9745.8161429999855</v>
      </c>
      <c r="D42" s="9">
        <f>IF(OR(B42&lt;=0,C42&lt;=0),0,(B42^Parameters!$B$7)*(C42^Parameters!$B$8))</f>
        <v>989.79008003263891</v>
      </c>
    </row>
    <row r="43" spans="1:4" x14ac:dyDescent="0.2">
      <c r="A43" s="4">
        <v>41</v>
      </c>
      <c r="B43" s="9">
        <f>SUMIF(Workers!$F$2:$F$1001,"&lt;="&amp;A43,Workers!$C$2:$C$1001)</f>
        <v>476.67176299999994</v>
      </c>
      <c r="C43" s="9">
        <f>SUMIF(Workers!$F$2:$F$1001,"&gt;"&amp;A43,Workers!$D$2:$D$1001)</f>
        <v>9738.4111609999854</v>
      </c>
      <c r="D43" s="9">
        <f>IF(OR(B43&lt;=0,C43&lt;=0),0,(B43^Parameters!$B$7)*(C43^Parameters!$B$8))</f>
        <v>1000.042344855366</v>
      </c>
    </row>
    <row r="44" spans="1:4" x14ac:dyDescent="0.2">
      <c r="A44" s="4">
        <v>42</v>
      </c>
      <c r="B44" s="9">
        <f>SUMIF(Workers!$F$2:$F$1001,"&lt;="&amp;A44,Workers!$C$2:$C$1001)</f>
        <v>489.09575199999995</v>
      </c>
      <c r="C44" s="9">
        <f>SUMIF(Workers!$F$2:$F$1001,"&gt;"&amp;A44,Workers!$D$2:$D$1001)</f>
        <v>9730.0694979999862</v>
      </c>
      <c r="D44" s="9">
        <f>IF(OR(B44&lt;=0,C44&lt;=0),0,(B44^Parameters!$B$7)*(C44^Parameters!$B$8))</f>
        <v>1011.2986439283748</v>
      </c>
    </row>
    <row r="45" spans="1:4" x14ac:dyDescent="0.2">
      <c r="A45" s="4">
        <v>43</v>
      </c>
      <c r="B45" s="9">
        <f>SUMIF(Workers!$F$2:$F$1001,"&lt;="&amp;A45,Workers!$C$2:$C$1001)</f>
        <v>501.91421500000001</v>
      </c>
      <c r="C45" s="9">
        <f>SUMIF(Workers!$F$2:$F$1001,"&gt;"&amp;A45,Workers!$D$2:$D$1001)</f>
        <v>9721.3971059999858</v>
      </c>
      <c r="D45" s="9">
        <f>IF(OR(B45&lt;=0,C45&lt;=0),0,(B45^Parameters!$B$7)*(C45^Parameters!$B$8))</f>
        <v>1022.7304366323623</v>
      </c>
    </row>
    <row r="46" spans="1:4" x14ac:dyDescent="0.2">
      <c r="A46" s="4">
        <v>44</v>
      </c>
      <c r="B46" s="9">
        <f>SUMIF(Workers!$F$2:$F$1001,"&lt;="&amp;A46,Workers!$C$2:$C$1001)</f>
        <v>515.22119399999997</v>
      </c>
      <c r="C46" s="9">
        <f>SUMIF(Workers!$F$2:$F$1001,"&gt;"&amp;A46,Workers!$D$2:$D$1001)</f>
        <v>9712.3880729999855</v>
      </c>
      <c r="D46" s="9">
        <f>IF(OR(B46&lt;=0,C46&lt;=0),0,(B46^Parameters!$B$7)*(C46^Parameters!$B$8))</f>
        <v>1034.4128001839522</v>
      </c>
    </row>
    <row r="47" spans="1:4" x14ac:dyDescent="0.2">
      <c r="A47" s="4">
        <v>45</v>
      </c>
      <c r="B47" s="9">
        <f>SUMIF(Workers!$F$2:$F$1001,"&lt;="&amp;A47,Workers!$C$2:$C$1001)</f>
        <v>526.66196400000013</v>
      </c>
      <c r="C47" s="9">
        <f>SUMIF(Workers!$F$2:$F$1001,"&gt;"&amp;A47,Workers!$D$2:$D$1001)</f>
        <v>9704.6013439999842</v>
      </c>
      <c r="D47" s="9">
        <f>IF(OR(B47&lt;=0,C47&lt;=0),0,(B47^Parameters!$B$7)*(C47^Parameters!$B$8))</f>
        <v>1044.3097778512961</v>
      </c>
    </row>
    <row r="48" spans="1:4" x14ac:dyDescent="0.2">
      <c r="A48" s="4">
        <v>46</v>
      </c>
      <c r="B48" s="9">
        <f>SUMIF(Workers!$F$2:$F$1001,"&lt;="&amp;A48,Workers!$C$2:$C$1001)</f>
        <v>538.33191800000009</v>
      </c>
      <c r="C48" s="9">
        <f>SUMIF(Workers!$F$2:$F$1001,"&gt;"&amp;A48,Workers!$D$2:$D$1001)</f>
        <v>9696.6551799999834</v>
      </c>
      <c r="D48" s="9">
        <f>IF(OR(B48&lt;=0,C48&lt;=0),0,(B48^Parameters!$B$7)*(C48^Parameters!$B$8))</f>
        <v>1054.2714285027666</v>
      </c>
    </row>
    <row r="49" spans="1:4" x14ac:dyDescent="0.2">
      <c r="A49" s="4">
        <v>47</v>
      </c>
      <c r="B49" s="9">
        <f>SUMIF(Workers!$F$2:$F$1001,"&lt;="&amp;A49,Workers!$C$2:$C$1001)</f>
        <v>549.65776400000016</v>
      </c>
      <c r="C49" s="9">
        <f>SUMIF(Workers!$F$2:$F$1001,"&gt;"&amp;A49,Workers!$D$2:$D$1001)</f>
        <v>9688.9298249999829</v>
      </c>
      <c r="D49" s="9">
        <f>IF(OR(B49&lt;=0,C49&lt;=0),0,(B49^Parameters!$B$7)*(C49^Parameters!$B$8))</f>
        <v>1063.8139469252385</v>
      </c>
    </row>
    <row r="50" spans="1:4" x14ac:dyDescent="0.2">
      <c r="A50" s="4">
        <v>48</v>
      </c>
      <c r="B50" s="9">
        <f>SUMIF(Workers!$F$2:$F$1001,"&lt;="&amp;A50,Workers!$C$2:$C$1001)</f>
        <v>563.52791600000012</v>
      </c>
      <c r="C50" s="9">
        <f>SUMIF(Workers!$F$2:$F$1001,"&gt;"&amp;A50,Workers!$D$2:$D$1001)</f>
        <v>9679.4552459999832</v>
      </c>
      <c r="D50" s="9">
        <f>IF(OR(B50&lt;=0,C50&lt;=0),0,(B50^Parameters!$B$7)*(C50^Parameters!$B$8))</f>
        <v>1075.3376656081289</v>
      </c>
    </row>
    <row r="51" spans="1:4" x14ac:dyDescent="0.2">
      <c r="A51" s="4">
        <v>49</v>
      </c>
      <c r="B51" s="9">
        <f>SUMIF(Workers!$F$2:$F$1001,"&lt;="&amp;A51,Workers!$C$2:$C$1001)</f>
        <v>575.02933900000016</v>
      </c>
      <c r="C51" s="9">
        <f>SUMIF(Workers!$F$2:$F$1001,"&gt;"&amp;A51,Workers!$D$2:$D$1001)</f>
        <v>9671.5835319999842</v>
      </c>
      <c r="D51" s="9">
        <f>IF(OR(B51&lt;=0,C51&lt;=0),0,(B51^Parameters!$B$7)*(C51^Parameters!$B$8))</f>
        <v>1084.7618819323445</v>
      </c>
    </row>
    <row r="52" spans="1:4" x14ac:dyDescent="0.2">
      <c r="A52" s="4">
        <v>50</v>
      </c>
      <c r="B52" s="9">
        <f>SUMIF(Workers!$F$2:$F$1001,"&lt;="&amp;A52,Workers!$C$2:$C$1001)</f>
        <v>586.0724130000001</v>
      </c>
      <c r="C52" s="9">
        <f>SUMIF(Workers!$F$2:$F$1001,"&gt;"&amp;A52,Workers!$D$2:$D$1001)</f>
        <v>9663.9779639999851</v>
      </c>
      <c r="D52" s="9">
        <f>IF(OR(B52&lt;=0,C52&lt;=0),0,(B52^Parameters!$B$7)*(C52^Parameters!$B$8))</f>
        <v>1093.7000817717098</v>
      </c>
    </row>
    <row r="53" spans="1:4" x14ac:dyDescent="0.2">
      <c r="A53" s="4">
        <v>51</v>
      </c>
      <c r="B53" s="9">
        <f>SUMIF(Workers!$F$2:$F$1001,"&lt;="&amp;A53,Workers!$C$2:$C$1001)</f>
        <v>596.91097700000012</v>
      </c>
      <c r="C53" s="9">
        <f>SUMIF(Workers!$F$2:$F$1001,"&gt;"&amp;A53,Workers!$D$2:$D$1001)</f>
        <v>9656.508418999987</v>
      </c>
      <c r="D53" s="9">
        <f>IF(OR(B53&lt;=0,C53&lt;=0),0,(B53^Parameters!$B$7)*(C53^Parameters!$B$8))</f>
        <v>1102.3724729217897</v>
      </c>
    </row>
    <row r="54" spans="1:4" x14ac:dyDescent="0.2">
      <c r="A54" s="4">
        <v>52</v>
      </c>
      <c r="B54" s="9">
        <f>SUMIF(Workers!$F$2:$F$1001,"&lt;="&amp;A54,Workers!$C$2:$C$1001)</f>
        <v>609.37808000000007</v>
      </c>
      <c r="C54" s="9">
        <f>SUMIF(Workers!$F$2:$F$1001,"&gt;"&amp;A54,Workers!$D$2:$D$1001)</f>
        <v>9647.8949379999867</v>
      </c>
      <c r="D54" s="9">
        <f>IF(OR(B54&lt;=0,C54&lt;=0),0,(B54^Parameters!$B$7)*(C54^Parameters!$B$8))</f>
        <v>1112.2277516485178</v>
      </c>
    </row>
    <row r="55" spans="1:4" x14ac:dyDescent="0.2">
      <c r="A55" s="4">
        <v>53</v>
      </c>
      <c r="B55" s="9">
        <f>SUMIF(Workers!$F$2:$F$1001,"&lt;="&amp;A55,Workers!$C$2:$C$1001)</f>
        <v>620.83369700000003</v>
      </c>
      <c r="C55" s="9">
        <f>SUMIF(Workers!$F$2:$F$1001,"&gt;"&amp;A55,Workers!$D$2:$D$1001)</f>
        <v>9639.9146879999862</v>
      </c>
      <c r="D55" s="9">
        <f>IF(OR(B55&lt;=0,C55&lt;=0),0,(B55^Parameters!$B$7)*(C55^Parameters!$B$8))</f>
        <v>1121.170887318877</v>
      </c>
    </row>
    <row r="56" spans="1:4" x14ac:dyDescent="0.2">
      <c r="A56" s="4">
        <v>54</v>
      </c>
      <c r="B56" s="9">
        <f>SUMIF(Workers!$F$2:$F$1001,"&lt;="&amp;A56,Workers!$C$2:$C$1001)</f>
        <v>633.16946599999994</v>
      </c>
      <c r="C56" s="9">
        <f>SUMIF(Workers!$F$2:$F$1001,"&gt;"&amp;A56,Workers!$D$2:$D$1001)</f>
        <v>9631.3162679999859</v>
      </c>
      <c r="D56" s="9">
        <f>IF(OR(B56&lt;=0,C56&lt;=0),0,(B56^Parameters!$B$7)*(C56^Parameters!$B$8))</f>
        <v>1130.6873239782497</v>
      </c>
    </row>
    <row r="57" spans="1:4" x14ac:dyDescent="0.2">
      <c r="A57" s="4">
        <v>55</v>
      </c>
      <c r="B57" s="9">
        <f>SUMIF(Workers!$F$2:$F$1001,"&lt;="&amp;A57,Workers!$C$2:$C$1001)</f>
        <v>643.66636399999993</v>
      </c>
      <c r="C57" s="9">
        <f>SUMIF(Workers!$F$2:$F$1001,"&gt;"&amp;A57,Workers!$D$2:$D$1001)</f>
        <v>9623.9992129999882</v>
      </c>
      <c r="D57" s="9">
        <f>IF(OR(B57&lt;=0,C57&lt;=0),0,(B57^Parameters!$B$7)*(C57^Parameters!$B$8))</f>
        <v>1138.6949042392482</v>
      </c>
    </row>
    <row r="58" spans="1:4" x14ac:dyDescent="0.2">
      <c r="A58" s="4">
        <v>56</v>
      </c>
      <c r="B58" s="9">
        <f>SUMIF(Workers!$F$2:$F$1001,"&lt;="&amp;A58,Workers!$C$2:$C$1001)</f>
        <v>654.37283099999991</v>
      </c>
      <c r="C58" s="9">
        <f>SUMIF(Workers!$F$2:$F$1001,"&gt;"&amp;A58,Workers!$D$2:$D$1001)</f>
        <v>9616.5275659999879</v>
      </c>
      <c r="D58" s="9">
        <f>IF(OR(B58&lt;=0,C58&lt;=0),0,(B58^Parameters!$B$7)*(C58^Parameters!$B$8))</f>
        <v>1146.7786347689175</v>
      </c>
    </row>
    <row r="59" spans="1:4" x14ac:dyDescent="0.2">
      <c r="A59" s="4">
        <v>57</v>
      </c>
      <c r="B59" s="9">
        <f>SUMIF(Workers!$F$2:$F$1001,"&lt;="&amp;A59,Workers!$C$2:$C$1001)</f>
        <v>665.22250799999995</v>
      </c>
      <c r="C59" s="9">
        <f>SUMIF(Workers!$F$2:$F$1001,"&gt;"&amp;A59,Workers!$D$2:$D$1001)</f>
        <v>9608.9525019999874</v>
      </c>
      <c r="D59" s="9">
        <f>IF(OR(B59&lt;=0,C59&lt;=0),0,(B59^Parameters!$B$7)*(C59^Parameters!$B$8))</f>
        <v>1154.8865987899635</v>
      </c>
    </row>
    <row r="60" spans="1:4" x14ac:dyDescent="0.2">
      <c r="A60" s="4">
        <v>58</v>
      </c>
      <c r="B60" s="9">
        <f>SUMIF(Workers!$F$2:$F$1001,"&lt;="&amp;A60,Workers!$C$2:$C$1001)</f>
        <v>676.97871099999998</v>
      </c>
      <c r="C60" s="9">
        <f>SUMIF(Workers!$F$2:$F$1001,"&gt;"&amp;A60,Workers!$D$2:$D$1001)</f>
        <v>9600.7117009999874</v>
      </c>
      <c r="D60" s="9">
        <f>IF(OR(B60&lt;=0,C60&lt;=0),0,(B60^Parameters!$B$7)*(C60^Parameters!$B$8))</f>
        <v>1163.5774552722371</v>
      </c>
    </row>
    <row r="61" spans="1:4" x14ac:dyDescent="0.2">
      <c r="A61" s="4">
        <v>59</v>
      </c>
      <c r="B61" s="9">
        <f>SUMIF(Workers!$F$2:$F$1001,"&lt;="&amp;A61,Workers!$C$2:$C$1001)</f>
        <v>689.78529300000002</v>
      </c>
      <c r="C61" s="9">
        <f>SUMIF(Workers!$F$2:$F$1001,"&gt;"&amp;A61,Workers!$D$2:$D$1001)</f>
        <v>9591.6952479999873</v>
      </c>
      <c r="D61" s="9">
        <f>IF(OR(B61&lt;=0,C61&lt;=0),0,(B61^Parameters!$B$7)*(C61^Parameters!$B$8))</f>
        <v>1172.9356489848544</v>
      </c>
    </row>
    <row r="62" spans="1:4" x14ac:dyDescent="0.2">
      <c r="A62" s="4">
        <v>60</v>
      </c>
      <c r="B62" s="9">
        <f>SUMIF(Workers!$F$2:$F$1001,"&lt;="&amp;A62,Workers!$C$2:$C$1001)</f>
        <v>700.39492499999994</v>
      </c>
      <c r="C62" s="9">
        <f>SUMIF(Workers!$F$2:$F$1001,"&gt;"&amp;A62,Workers!$D$2:$D$1001)</f>
        <v>9584.2099849999886</v>
      </c>
      <c r="D62" s="9">
        <f>IF(OR(B62&lt;=0,C62&lt;=0),0,(B62^Parameters!$B$7)*(C62^Parameters!$B$8))</f>
        <v>1180.6051949598821</v>
      </c>
    </row>
    <row r="63" spans="1:4" x14ac:dyDescent="0.2">
      <c r="A63" s="4">
        <v>61</v>
      </c>
      <c r="B63" s="9">
        <f>SUMIF(Workers!$F$2:$F$1001,"&lt;="&amp;A63,Workers!$C$2:$C$1001)</f>
        <v>710.53373499999998</v>
      </c>
      <c r="C63" s="9">
        <f>SUMIF(Workers!$F$2:$F$1001,"&gt;"&amp;A63,Workers!$D$2:$D$1001)</f>
        <v>9577.0426289999887</v>
      </c>
      <c r="D63" s="9">
        <f>IF(OR(B63&lt;=0,C63&lt;=0),0,(B63^Parameters!$B$7)*(C63^Parameters!$B$8))</f>
        <v>1187.8654625399483</v>
      </c>
    </row>
    <row r="64" spans="1:4" x14ac:dyDescent="0.2">
      <c r="A64" s="4">
        <v>62</v>
      </c>
      <c r="B64" s="9">
        <f>SUMIF(Workers!$F$2:$F$1001,"&lt;="&amp;A64,Workers!$C$2:$C$1001)</f>
        <v>722.381843</v>
      </c>
      <c r="C64" s="9">
        <f>SUMIF(Workers!$F$2:$F$1001,"&gt;"&amp;A64,Workers!$D$2:$D$1001)</f>
        <v>9568.6347969999897</v>
      </c>
      <c r="D64" s="9">
        <f>IF(OR(B64&lt;=0,C64&lt;=0),0,(B64^Parameters!$B$7)*(C64^Parameters!$B$8))</f>
        <v>1196.2654515069626</v>
      </c>
    </row>
    <row r="65" spans="1:4" x14ac:dyDescent="0.2">
      <c r="A65" s="4">
        <v>63</v>
      </c>
      <c r="B65" s="9">
        <f>SUMIF(Workers!$F$2:$F$1001,"&lt;="&amp;A65,Workers!$C$2:$C$1001)</f>
        <v>734.70529699999997</v>
      </c>
      <c r="C65" s="9">
        <f>SUMIF(Workers!$F$2:$F$1001,"&gt;"&amp;A65,Workers!$D$2:$D$1001)</f>
        <v>9559.8734169999898</v>
      </c>
      <c r="D65" s="9">
        <f>IF(OR(B65&lt;=0,C65&lt;=0),0,(B65^Parameters!$B$7)*(C65^Parameters!$B$8))</f>
        <v>1204.909395126941</v>
      </c>
    </row>
    <row r="66" spans="1:4" x14ac:dyDescent="0.2">
      <c r="A66" s="4">
        <v>64</v>
      </c>
      <c r="B66" s="9">
        <f>SUMIF(Workers!$F$2:$F$1001,"&lt;="&amp;A66,Workers!$C$2:$C$1001)</f>
        <v>748.03445999999974</v>
      </c>
      <c r="C66" s="9">
        <f>SUMIF(Workers!$F$2:$F$1001,"&gt;"&amp;A66,Workers!$D$2:$D$1001)</f>
        <v>9550.3623639999914</v>
      </c>
      <c r="D66" s="9">
        <f>IF(OR(B66&lt;=0,C66&lt;=0),0,(B66^Parameters!$B$7)*(C66^Parameters!$B$8))</f>
        <v>1214.1536641967202</v>
      </c>
    </row>
    <row r="67" spans="1:4" x14ac:dyDescent="0.2">
      <c r="A67" s="4">
        <v>65</v>
      </c>
      <c r="B67" s="9">
        <f>SUMIF(Workers!$F$2:$F$1001,"&lt;="&amp;A67,Workers!$C$2:$C$1001)</f>
        <v>758.93937099999971</v>
      </c>
      <c r="C67" s="9">
        <f>SUMIF(Workers!$F$2:$F$1001,"&gt;"&amp;A67,Workers!$D$2:$D$1001)</f>
        <v>9542.5758609999921</v>
      </c>
      <c r="D67" s="9">
        <f>IF(OR(B67&lt;=0,C67&lt;=0),0,(B67^Parameters!$B$7)*(C67^Parameters!$B$8))</f>
        <v>1221.6385163315811</v>
      </c>
    </row>
    <row r="68" spans="1:4" x14ac:dyDescent="0.2">
      <c r="A68" s="4">
        <v>66</v>
      </c>
      <c r="B68" s="9">
        <f>SUMIF(Workers!$F$2:$F$1001,"&lt;="&amp;A68,Workers!$C$2:$C$1001)</f>
        <v>770.33106599999974</v>
      </c>
      <c r="C68" s="9">
        <f>SUMIF(Workers!$F$2:$F$1001,"&gt;"&amp;A68,Workers!$D$2:$D$1001)</f>
        <v>9534.4357159999927</v>
      </c>
      <c r="D68" s="9">
        <f>IF(OR(B68&lt;=0,C68&lt;=0),0,(B68^Parameters!$B$7)*(C68^Parameters!$B$8))</f>
        <v>1229.3840756314069</v>
      </c>
    </row>
    <row r="69" spans="1:4" x14ac:dyDescent="0.2">
      <c r="A69" s="4">
        <v>67</v>
      </c>
      <c r="B69" s="9">
        <f>SUMIF(Workers!$F$2:$F$1001,"&lt;="&amp;A69,Workers!$C$2:$C$1001)</f>
        <v>781.07706099999973</v>
      </c>
      <c r="C69" s="9">
        <f>SUMIF(Workers!$F$2:$F$1001,"&gt;"&amp;A69,Workers!$D$2:$D$1001)</f>
        <v>9526.7512069999921</v>
      </c>
      <c r="D69" s="9">
        <f>IF(OR(B69&lt;=0,C69&lt;=0),0,(B69^Parameters!$B$7)*(C69^Parameters!$B$8))</f>
        <v>1236.6232804996469</v>
      </c>
    </row>
    <row r="70" spans="1:4" x14ac:dyDescent="0.2">
      <c r="A70" s="4">
        <v>68</v>
      </c>
      <c r="B70" s="9">
        <f>SUMIF(Workers!$F$2:$F$1001,"&lt;="&amp;A70,Workers!$C$2:$C$1001)</f>
        <v>791.47646599999973</v>
      </c>
      <c r="C70" s="9">
        <f>SUMIF(Workers!$F$2:$F$1001,"&gt;"&amp;A70,Workers!$D$2:$D$1001)</f>
        <v>9519.2798489999914</v>
      </c>
      <c r="D70" s="9">
        <f>IF(OR(B70&lt;=0,C70&lt;=0),0,(B70^Parameters!$B$7)*(C70^Parameters!$B$8))</f>
        <v>1243.5663023013506</v>
      </c>
    </row>
    <row r="71" spans="1:4" x14ac:dyDescent="0.2">
      <c r="A71" s="4">
        <v>69</v>
      </c>
      <c r="B71" s="9">
        <f>SUMIF(Workers!$F$2:$F$1001,"&lt;="&amp;A71,Workers!$C$2:$C$1001)</f>
        <v>801.60743799999977</v>
      </c>
      <c r="C71" s="9">
        <f>SUMIF(Workers!$F$2:$F$1001,"&gt;"&amp;A71,Workers!$D$2:$D$1001)</f>
        <v>9511.986548999992</v>
      </c>
      <c r="D71" s="9">
        <f>IF(OR(B71&lt;=0,C71&lt;=0),0,(B71^Parameters!$B$7)*(C71^Parameters!$B$8))</f>
        <v>1250.2729482640998</v>
      </c>
    </row>
    <row r="72" spans="1:4" x14ac:dyDescent="0.2">
      <c r="A72" s="4">
        <v>70</v>
      </c>
      <c r="B72" s="9">
        <f>SUMIF(Workers!$F$2:$F$1001,"&lt;="&amp;A72,Workers!$C$2:$C$1001)</f>
        <v>811.60356299999967</v>
      </c>
      <c r="C72" s="9">
        <f>SUMIF(Workers!$F$2:$F$1001,"&gt;"&amp;A72,Workers!$D$2:$D$1001)</f>
        <v>9504.7805409999928</v>
      </c>
      <c r="D72" s="9">
        <f>IF(OR(B72&lt;=0,C72&lt;=0),0,(B72^Parameters!$B$7)*(C72^Parameters!$B$8))</f>
        <v>1256.8363054695831</v>
      </c>
    </row>
    <row r="73" spans="1:4" x14ac:dyDescent="0.2">
      <c r="A73" s="4">
        <v>71</v>
      </c>
      <c r="B73" s="9">
        <f>SUMIF(Workers!$F$2:$F$1001,"&lt;="&amp;A73,Workers!$C$2:$C$1001)</f>
        <v>823.75186499999961</v>
      </c>
      <c r="C73" s="9">
        <f>SUMIF(Workers!$F$2:$F$1001,"&gt;"&amp;A73,Workers!$D$2:$D$1001)</f>
        <v>9496.0037699999921</v>
      </c>
      <c r="D73" s="9">
        <f>IF(OR(B73&lt;=0,C73&lt;=0),0,(B73^Parameters!$B$7)*(C73^Parameters!$B$8))</f>
        <v>1264.7415315723711</v>
      </c>
    </row>
    <row r="74" spans="1:4" x14ac:dyDescent="0.2">
      <c r="A74" s="4">
        <v>72</v>
      </c>
      <c r="B74" s="9">
        <f>SUMIF(Workers!$F$2:$F$1001,"&lt;="&amp;A74,Workers!$C$2:$C$1001)</f>
        <v>834.89738399999965</v>
      </c>
      <c r="C74" s="9">
        <f>SUMIF(Workers!$F$2:$F$1001,"&gt;"&amp;A74,Workers!$D$2:$D$1001)</f>
        <v>9487.9339899999904</v>
      </c>
      <c r="D74" s="9">
        <f>IF(OR(B74&lt;=0,C74&lt;=0),0,(B74^Parameters!$B$7)*(C74^Parameters!$B$8))</f>
        <v>1271.9268629299613</v>
      </c>
    </row>
    <row r="75" spans="1:4" x14ac:dyDescent="0.2">
      <c r="A75" s="4">
        <v>73</v>
      </c>
      <c r="B75" s="9">
        <f>SUMIF(Workers!$F$2:$F$1001,"&lt;="&amp;A75,Workers!$C$2:$C$1001)</f>
        <v>845.60676799999965</v>
      </c>
      <c r="C75" s="9">
        <f>SUMIF(Workers!$F$2:$F$1001,"&gt;"&amp;A75,Workers!$D$2:$D$1001)</f>
        <v>9480.16816499999</v>
      </c>
      <c r="D75" s="9">
        <f>IF(OR(B75&lt;=0,C75&lt;=0),0,(B75^Parameters!$B$7)*(C75^Parameters!$B$8))</f>
        <v>1278.7717137173995</v>
      </c>
    </row>
    <row r="76" spans="1:4" x14ac:dyDescent="0.2">
      <c r="A76" s="4">
        <v>74</v>
      </c>
      <c r="B76" s="9">
        <f>SUMIF(Workers!$F$2:$F$1001,"&lt;="&amp;A76,Workers!$C$2:$C$1001)</f>
        <v>858.27422099999978</v>
      </c>
      <c r="C76" s="9">
        <f>SUMIF(Workers!$F$2:$F$1001,"&gt;"&amp;A76,Workers!$D$2:$D$1001)</f>
        <v>9470.9802979999895</v>
      </c>
      <c r="D76" s="9">
        <f>IF(OR(B76&lt;=0,C76&lt;=0),0,(B76^Parameters!$B$7)*(C76^Parameters!$B$8))</f>
        <v>1286.7952546375354</v>
      </c>
    </row>
    <row r="77" spans="1:4" x14ac:dyDescent="0.2">
      <c r="A77" s="4">
        <v>75</v>
      </c>
      <c r="B77" s="9">
        <f>SUMIF(Workers!$F$2:$F$1001,"&lt;="&amp;A77,Workers!$C$2:$C$1001)</f>
        <v>870.88946899999974</v>
      </c>
      <c r="C77" s="9">
        <f>SUMIF(Workers!$F$2:$F$1001,"&gt;"&amp;A77,Workers!$D$2:$D$1001)</f>
        <v>9461.8248039999908</v>
      </c>
      <c r="D77" s="9">
        <f>IF(OR(B77&lt;=0,C77&lt;=0),0,(B77^Parameters!$B$7)*(C77^Parameters!$B$8))</f>
        <v>1294.7087217107191</v>
      </c>
    </row>
    <row r="78" spans="1:4" x14ac:dyDescent="0.2">
      <c r="A78" s="4">
        <v>76</v>
      </c>
      <c r="B78" s="9">
        <f>SUMIF(Workers!$F$2:$F$1001,"&lt;="&amp;A78,Workers!$C$2:$C$1001)</f>
        <v>881.38149199999975</v>
      </c>
      <c r="C78" s="9">
        <f>SUMIF(Workers!$F$2:$F$1001,"&gt;"&amp;A78,Workers!$D$2:$D$1001)</f>
        <v>9454.2089339999911</v>
      </c>
      <c r="D78" s="9">
        <f>IF(OR(B78&lt;=0,C78&lt;=0),0,(B78^Parameters!$B$7)*(C78^Parameters!$B$8))</f>
        <v>1301.2331089705399</v>
      </c>
    </row>
    <row r="79" spans="1:4" x14ac:dyDescent="0.2">
      <c r="A79" s="4">
        <v>77</v>
      </c>
      <c r="B79" s="9">
        <f>SUMIF(Workers!$F$2:$F$1001,"&lt;="&amp;A79,Workers!$C$2:$C$1001)</f>
        <v>893.26459699999975</v>
      </c>
      <c r="C79" s="9">
        <f>SUMIF(Workers!$F$2:$F$1001,"&gt;"&amp;A79,Workers!$D$2:$D$1001)</f>
        <v>9445.5724709999922</v>
      </c>
      <c r="D79" s="9">
        <f>IF(OR(B79&lt;=0,C79&lt;=0),0,(B79^Parameters!$B$7)*(C79^Parameters!$B$8))</f>
        <v>1308.5604283547007</v>
      </c>
    </row>
    <row r="80" spans="1:4" x14ac:dyDescent="0.2">
      <c r="A80" s="4">
        <v>78</v>
      </c>
      <c r="B80" s="9">
        <f>SUMIF(Workers!$F$2:$F$1001,"&lt;="&amp;A80,Workers!$C$2:$C$1001)</f>
        <v>904.54838299999972</v>
      </c>
      <c r="C80" s="9">
        <f>SUMIF(Workers!$F$2:$F$1001,"&gt;"&amp;A80,Workers!$D$2:$D$1001)</f>
        <v>9437.3522819999926</v>
      </c>
      <c r="D80" s="9">
        <f>IF(OR(B80&lt;=0,C80&lt;=0),0,(B80^Parameters!$B$7)*(C80^Parameters!$B$8))</f>
        <v>1315.4576951663903</v>
      </c>
    </row>
    <row r="81" spans="1:4" x14ac:dyDescent="0.2">
      <c r="A81" s="4">
        <v>79</v>
      </c>
      <c r="B81" s="9">
        <f>SUMIF(Workers!$F$2:$F$1001,"&lt;="&amp;A81,Workers!$C$2:$C$1001)</f>
        <v>915.24977599999977</v>
      </c>
      <c r="C81" s="9">
        <f>SUMIF(Workers!$F$2:$F$1001,"&gt;"&amp;A81,Workers!$D$2:$D$1001)</f>
        <v>9429.5515009999926</v>
      </c>
      <c r="D81" s="9">
        <f>IF(OR(B81&lt;=0,C81&lt;=0),0,(B81^Parameters!$B$7)*(C81^Parameters!$B$8))</f>
        <v>1321.9462604527941</v>
      </c>
    </row>
    <row r="82" spans="1:4" x14ac:dyDescent="0.2">
      <c r="A82" s="4">
        <v>80</v>
      </c>
      <c r="B82" s="9">
        <f>SUMIF(Workers!$F$2:$F$1001,"&lt;="&amp;A82,Workers!$C$2:$C$1001)</f>
        <v>926.81741299999976</v>
      </c>
      <c r="C82" s="9">
        <f>SUMIF(Workers!$F$2:$F$1001,"&gt;"&amp;A82,Workers!$D$2:$D$1001)</f>
        <v>9421.1152199999924</v>
      </c>
      <c r="D82" s="9">
        <f>IF(OR(B82&lt;=0,C82&lt;=0),0,(B82^Parameters!$B$7)*(C82^Parameters!$B$8))</f>
        <v>1328.9034379553561</v>
      </c>
    </row>
    <row r="83" spans="1:4" x14ac:dyDescent="0.2">
      <c r="A83" s="4">
        <v>81</v>
      </c>
      <c r="B83" s="9">
        <f>SUMIF(Workers!$F$2:$F$1001,"&lt;="&amp;A83,Workers!$C$2:$C$1001)</f>
        <v>937.9530279999999</v>
      </c>
      <c r="C83" s="9">
        <f>SUMIF(Workers!$F$2:$F$1001,"&gt;"&amp;A83,Workers!$D$2:$D$1001)</f>
        <v>9412.9841839999917</v>
      </c>
      <c r="D83" s="9">
        <f>IF(OR(B83&lt;=0,C83&lt;=0),0,(B83^Parameters!$B$7)*(C83^Parameters!$B$8))</f>
        <v>1335.5458077535636</v>
      </c>
    </row>
    <row r="84" spans="1:4" x14ac:dyDescent="0.2">
      <c r="A84" s="4">
        <v>82</v>
      </c>
      <c r="B84" s="9">
        <f>SUMIF(Workers!$F$2:$F$1001,"&lt;="&amp;A84,Workers!$C$2:$C$1001)</f>
        <v>948.50522399999988</v>
      </c>
      <c r="C84" s="9">
        <f>SUMIF(Workers!$F$2:$F$1001,"&gt;"&amp;A84,Workers!$D$2:$D$1001)</f>
        <v>9405.2695679999906</v>
      </c>
      <c r="D84" s="9">
        <f>IF(OR(B84&lt;=0,C84&lt;=0),0,(B84^Parameters!$B$7)*(C84^Parameters!$B$8))</f>
        <v>1341.7911979674077</v>
      </c>
    </row>
    <row r="85" spans="1:4" x14ac:dyDescent="0.2">
      <c r="A85" s="4">
        <v>83</v>
      </c>
      <c r="B85" s="9">
        <f>SUMIF(Workers!$F$2:$F$1001,"&lt;="&amp;A85,Workers!$C$2:$C$1001)</f>
        <v>960.24195899999984</v>
      </c>
      <c r="C85" s="9">
        <f>SUMIF(Workers!$F$2:$F$1001,"&gt;"&amp;A85,Workers!$D$2:$D$1001)</f>
        <v>9396.6716409999917</v>
      </c>
      <c r="D85" s="9">
        <f>IF(OR(B85&lt;=0,C85&lt;=0),0,(B85^Parameters!$B$7)*(C85^Parameters!$B$8))</f>
        <v>1348.6822089315831</v>
      </c>
    </row>
    <row r="86" spans="1:4" x14ac:dyDescent="0.2">
      <c r="A86" s="4">
        <v>84</v>
      </c>
      <c r="B86" s="9">
        <f>SUMIF(Workers!$F$2:$F$1001,"&lt;="&amp;A86,Workers!$C$2:$C$1001)</f>
        <v>973.09750099999985</v>
      </c>
      <c r="C86" s="9">
        <f>SUMIF(Workers!$F$2:$F$1001,"&gt;"&amp;A86,Workers!$D$2:$D$1001)</f>
        <v>9387.2252919999919</v>
      </c>
      <c r="D86" s="9">
        <f>IF(OR(B86&lt;=0,C86&lt;=0),0,(B86^Parameters!$B$7)*(C86^Parameters!$B$8))</f>
        <v>1356.1637113517122</v>
      </c>
    </row>
    <row r="87" spans="1:4" x14ac:dyDescent="0.2">
      <c r="A87" s="4">
        <v>85</v>
      </c>
      <c r="B87" s="9">
        <f>SUMIF(Workers!$F$2:$F$1001,"&lt;="&amp;A87,Workers!$C$2:$C$1001)</f>
        <v>983.15914499999985</v>
      </c>
      <c r="C87" s="9">
        <f>SUMIF(Workers!$F$2:$F$1001,"&gt;"&amp;A87,Workers!$D$2:$D$1001)</f>
        <v>9379.8269749999927</v>
      </c>
      <c r="D87" s="9">
        <f>IF(OR(B87&lt;=0,C87&lt;=0),0,(B87^Parameters!$B$7)*(C87^Parameters!$B$8))</f>
        <v>1361.9726693942514</v>
      </c>
    </row>
    <row r="88" spans="1:4" x14ac:dyDescent="0.2">
      <c r="A88" s="4">
        <v>86</v>
      </c>
      <c r="B88" s="9">
        <f>SUMIF(Workers!$F$2:$F$1001,"&lt;="&amp;A88,Workers!$C$2:$C$1001)</f>
        <v>994.42763999999988</v>
      </c>
      <c r="C88" s="9">
        <f>SUMIF(Workers!$F$2:$F$1001,"&gt;"&amp;A88,Workers!$D$2:$D$1001)</f>
        <v>9371.5348349999913</v>
      </c>
      <c r="D88" s="9">
        <f>IF(OR(B88&lt;=0,C88&lt;=0),0,(B88^Parameters!$B$7)*(C88^Parameters!$B$8))</f>
        <v>1368.4305458575848</v>
      </c>
    </row>
    <row r="89" spans="1:4" x14ac:dyDescent="0.2">
      <c r="A89" s="4">
        <v>87</v>
      </c>
      <c r="B89" s="9">
        <f>SUMIF(Workers!$F$2:$F$1001,"&lt;="&amp;A89,Workers!$C$2:$C$1001)</f>
        <v>1007.3562239999999</v>
      </c>
      <c r="C89" s="9">
        <f>SUMIF(Workers!$F$2:$F$1001,"&gt;"&amp;A89,Workers!$D$2:$D$1001)</f>
        <v>9362.0150169999943</v>
      </c>
      <c r="D89" s="9">
        <f>IF(OR(B89&lt;=0,C89&lt;=0),0,(B89^Parameters!$B$7)*(C89^Parameters!$B$8))</f>
        <v>1375.7787063991807</v>
      </c>
    </row>
    <row r="90" spans="1:4" x14ac:dyDescent="0.2">
      <c r="A90" s="4">
        <v>88</v>
      </c>
      <c r="B90" s="9">
        <f>SUMIF(Workers!$F$2:$F$1001,"&lt;="&amp;A90,Workers!$C$2:$C$1001)</f>
        <v>1018.8107169999998</v>
      </c>
      <c r="C90" s="9">
        <f>SUMIF(Workers!$F$2:$F$1001,"&gt;"&amp;A90,Workers!$D$2:$D$1001)</f>
        <v>9353.5677599999945</v>
      </c>
      <c r="D90" s="9">
        <f>IF(OR(B90&lt;=0,C90&lt;=0),0,(B90^Parameters!$B$7)*(C90^Parameters!$B$8))</f>
        <v>1382.2349203720842</v>
      </c>
    </row>
    <row r="91" spans="1:4" x14ac:dyDescent="0.2">
      <c r="A91" s="4">
        <v>89</v>
      </c>
      <c r="B91" s="9">
        <f>SUMIF(Workers!$F$2:$F$1001,"&lt;="&amp;A91,Workers!$C$2:$C$1001)</f>
        <v>1029.8003229999999</v>
      </c>
      <c r="C91" s="9">
        <f>SUMIF(Workers!$F$2:$F$1001,"&gt;"&amp;A91,Workers!$D$2:$D$1001)</f>
        <v>9345.4536129999942</v>
      </c>
      <c r="D91" s="9">
        <f>IF(OR(B91&lt;=0,C91&lt;=0),0,(B91^Parameters!$B$7)*(C91^Parameters!$B$8))</f>
        <v>1388.3821915579872</v>
      </c>
    </row>
    <row r="92" spans="1:4" x14ac:dyDescent="0.2">
      <c r="A92" s="4">
        <v>90</v>
      </c>
      <c r="B92" s="9">
        <f>SUMIF(Workers!$F$2:$F$1001,"&lt;="&amp;A92,Workers!$C$2:$C$1001)</f>
        <v>1042.5950349999998</v>
      </c>
      <c r="C92" s="9">
        <f>SUMIF(Workers!$F$2:$F$1001,"&gt;"&amp;A92,Workers!$D$2:$D$1001)</f>
        <v>9335.9925449999937</v>
      </c>
      <c r="D92" s="9">
        <f>IF(OR(B92&lt;=0,C92&lt;=0),0,(B92^Parameters!$B$7)*(C92^Parameters!$B$8))</f>
        <v>1395.4820896522606</v>
      </c>
    </row>
    <row r="93" spans="1:4" x14ac:dyDescent="0.2">
      <c r="A93" s="4">
        <v>91</v>
      </c>
      <c r="B93" s="9">
        <f>SUMIF(Workers!$F$2:$F$1001,"&lt;="&amp;A93,Workers!$C$2:$C$1001)</f>
        <v>1053.079608</v>
      </c>
      <c r="C93" s="9">
        <f>SUMIF(Workers!$F$2:$F$1001,"&gt;"&amp;A93,Workers!$D$2:$D$1001)</f>
        <v>9328.2196489999933</v>
      </c>
      <c r="D93" s="9">
        <f>IF(OR(B93&lt;=0,C93&lt;=0),0,(B93^Parameters!$B$7)*(C93^Parameters!$B$8))</f>
        <v>1401.2543863626306</v>
      </c>
    </row>
    <row r="94" spans="1:4" x14ac:dyDescent="0.2">
      <c r="A94" s="4">
        <v>92</v>
      </c>
      <c r="B94" s="9">
        <f>SUMIF(Workers!$F$2:$F$1001,"&lt;="&amp;A94,Workers!$C$2:$C$1001)</f>
        <v>1064.5235229999998</v>
      </c>
      <c r="C94" s="9">
        <f>SUMIF(Workers!$F$2:$F$1001,"&gt;"&amp;A94,Workers!$D$2:$D$1001)</f>
        <v>9319.6957429999948</v>
      </c>
      <c r="D94" s="9">
        <f>IF(OR(B94&lt;=0,C94&lt;=0),0,(B94^Parameters!$B$7)*(C94^Parameters!$B$8))</f>
        <v>1407.5072760708224</v>
      </c>
    </row>
    <row r="95" spans="1:4" x14ac:dyDescent="0.2">
      <c r="A95" s="4">
        <v>93</v>
      </c>
      <c r="B95" s="9">
        <f>SUMIF(Workers!$F$2:$F$1001,"&lt;="&amp;A95,Workers!$C$2:$C$1001)</f>
        <v>1078.6439809999999</v>
      </c>
      <c r="C95" s="9">
        <f>SUMIF(Workers!$F$2:$F$1001,"&gt;"&amp;A95,Workers!$D$2:$D$1001)</f>
        <v>9309.139943999995</v>
      </c>
      <c r="D95" s="9">
        <f>IF(OR(B95&lt;=0,C95&lt;=0),0,(B95^Parameters!$B$7)*(C95^Parameters!$B$8))</f>
        <v>1415.1564579068342</v>
      </c>
    </row>
    <row r="96" spans="1:4" x14ac:dyDescent="0.2">
      <c r="A96" s="4">
        <v>94</v>
      </c>
      <c r="B96" s="9">
        <f>SUMIF(Workers!$F$2:$F$1001,"&lt;="&amp;A96,Workers!$C$2:$C$1001)</f>
        <v>1091.878598</v>
      </c>
      <c r="C96" s="9">
        <f>SUMIF(Workers!$F$2:$F$1001,"&gt;"&amp;A96,Workers!$D$2:$D$1001)</f>
        <v>9299.2306749999934</v>
      </c>
      <c r="D96" s="9">
        <f>IF(OR(B96&lt;=0,C96&lt;=0),0,(B96^Parameters!$B$7)*(C96^Parameters!$B$8))</f>
        <v>1422.2620384004692</v>
      </c>
    </row>
    <row r="97" spans="1:4" x14ac:dyDescent="0.2">
      <c r="A97" s="4">
        <v>95</v>
      </c>
      <c r="B97" s="9">
        <f>SUMIF(Workers!$F$2:$F$1001,"&lt;="&amp;A97,Workers!$C$2:$C$1001)</f>
        <v>1102.5026719999998</v>
      </c>
      <c r="C97" s="9">
        <f>SUMIF(Workers!$F$2:$F$1001,"&gt;"&amp;A97,Workers!$D$2:$D$1001)</f>
        <v>9291.2741839999944</v>
      </c>
      <c r="D97" s="9">
        <f>IF(OR(B97&lt;=0,C97&lt;=0),0,(B97^Parameters!$B$7)*(C97^Parameters!$B$8))</f>
        <v>1427.9227637360477</v>
      </c>
    </row>
    <row r="98" spans="1:4" x14ac:dyDescent="0.2">
      <c r="A98" s="4">
        <v>96</v>
      </c>
      <c r="B98" s="9">
        <f>SUMIF(Workers!$F$2:$F$1001,"&lt;="&amp;A98,Workers!$C$2:$C$1001)</f>
        <v>1115.4838099999999</v>
      </c>
      <c r="C98" s="9">
        <f>SUMIF(Workers!$F$2:$F$1001,"&gt;"&amp;A98,Workers!$D$2:$D$1001)</f>
        <v>9281.5366909999939</v>
      </c>
      <c r="D98" s="9">
        <f>IF(OR(B98&lt;=0,C98&lt;=0),0,(B98^Parameters!$B$7)*(C98^Parameters!$B$8))</f>
        <v>1434.7869592818806</v>
      </c>
    </row>
    <row r="99" spans="1:4" x14ac:dyDescent="0.2">
      <c r="A99" s="4">
        <v>97</v>
      </c>
      <c r="B99" s="9">
        <f>SUMIF(Workers!$F$2:$F$1001,"&lt;="&amp;A99,Workers!$C$2:$C$1001)</f>
        <v>1126.5912060000001</v>
      </c>
      <c r="C99" s="9">
        <f>SUMIF(Workers!$F$2:$F$1001,"&gt;"&amp;A99,Workers!$D$2:$D$1001)</f>
        <v>9273.1917649999941</v>
      </c>
      <c r="D99" s="9">
        <f>IF(OR(B99&lt;=0,C99&lt;=0),0,(B99^Parameters!$B$7)*(C99^Parameters!$B$8))</f>
        <v>1440.6152871042852</v>
      </c>
    </row>
    <row r="100" spans="1:4" x14ac:dyDescent="0.2">
      <c r="A100" s="4">
        <v>98</v>
      </c>
      <c r="B100" s="9">
        <f>SUMIF(Workers!$F$2:$F$1001,"&lt;="&amp;A100,Workers!$C$2:$C$1001)</f>
        <v>1138.4113150000001</v>
      </c>
      <c r="C100" s="9">
        <f>SUMIF(Workers!$F$2:$F$1001,"&gt;"&amp;A100,Workers!$D$2:$D$1001)</f>
        <v>9264.3013129999963</v>
      </c>
      <c r="D100" s="9">
        <f>IF(OR(B100&lt;=0,C100&lt;=0),0,(B100^Parameters!$B$7)*(C100^Parameters!$B$8))</f>
        <v>1446.7728288729477</v>
      </c>
    </row>
    <row r="101" spans="1:4" x14ac:dyDescent="0.2">
      <c r="A101" s="4">
        <v>99</v>
      </c>
      <c r="B101" s="9">
        <f>SUMIF(Workers!$F$2:$F$1001,"&lt;="&amp;A101,Workers!$C$2:$C$1001)</f>
        <v>1149.360357</v>
      </c>
      <c r="C101" s="9">
        <f>SUMIF(Workers!$F$2:$F$1001,"&gt;"&amp;A101,Workers!$D$2:$D$1001)</f>
        <v>9256.0512809999964</v>
      </c>
      <c r="D101" s="9">
        <f>IF(OR(B101&lt;=0,C101&lt;=0),0,(B101^Parameters!$B$7)*(C101^Parameters!$B$8))</f>
        <v>1452.4355979900381</v>
      </c>
    </row>
    <row r="102" spans="1:4" x14ac:dyDescent="0.2">
      <c r="A102" s="4">
        <v>100</v>
      </c>
      <c r="B102" s="9">
        <f>SUMIF(Workers!$F$2:$F$1001,"&lt;="&amp;A102,Workers!$C$2:$C$1001)</f>
        <v>1162.355272</v>
      </c>
      <c r="C102" s="9">
        <f>SUMIF(Workers!$F$2:$F$1001,"&gt;"&amp;A102,Workers!$D$2:$D$1001)</f>
        <v>9246.2245119999952</v>
      </c>
      <c r="D102" s="9">
        <f>IF(OR(B102&lt;=0,C102&lt;=0),0,(B102^Parameters!$B$7)*(C102^Parameters!$B$8))</f>
        <v>1459.1048328429024</v>
      </c>
    </row>
    <row r="103" spans="1:4" x14ac:dyDescent="0.2">
      <c r="A103" s="4">
        <v>101</v>
      </c>
      <c r="B103" s="9">
        <f>SUMIF(Workers!$F$2:$F$1001,"&lt;="&amp;A103,Workers!$C$2:$C$1001)</f>
        <v>1173.4999090000001</v>
      </c>
      <c r="C103" s="9">
        <f>SUMIF(Workers!$F$2:$F$1001,"&gt;"&amp;A103,Workers!$D$2:$D$1001)</f>
        <v>9237.7924729999959</v>
      </c>
      <c r="D103" s="9">
        <f>IF(OR(B103&lt;=0,C103&lt;=0),0,(B103^Parameters!$B$7)*(C103^Parameters!$B$8))</f>
        <v>1464.7822473684059</v>
      </c>
    </row>
    <row r="104" spans="1:4" x14ac:dyDescent="0.2">
      <c r="A104" s="4">
        <v>102</v>
      </c>
      <c r="B104" s="9">
        <f>SUMIF(Workers!$F$2:$F$1001,"&lt;="&amp;A104,Workers!$C$2:$C$1001)</f>
        <v>1185.330772</v>
      </c>
      <c r="C104" s="9">
        <f>SUMIF(Workers!$F$2:$F$1001,"&gt;"&amp;A104,Workers!$D$2:$D$1001)</f>
        <v>9228.8266639999947</v>
      </c>
      <c r="D104" s="9">
        <f>IF(OR(B104&lt;=0,C104&lt;=0),0,(B104^Parameters!$B$7)*(C104^Parameters!$B$8))</f>
        <v>1470.766474396097</v>
      </c>
    </row>
    <row r="105" spans="1:4" x14ac:dyDescent="0.2">
      <c r="A105" s="4">
        <v>103</v>
      </c>
      <c r="B105" s="9">
        <f>SUMIF(Workers!$F$2:$F$1001,"&lt;="&amp;A105,Workers!$C$2:$C$1001)</f>
        <v>1197.4653290000001</v>
      </c>
      <c r="C105" s="9">
        <f>SUMIF(Workers!$F$2:$F$1001,"&gt;"&amp;A105,Workers!$D$2:$D$1001)</f>
        <v>9219.6292079999948</v>
      </c>
      <c r="D105" s="9">
        <f>IF(OR(B105&lt;=0,C105&lt;=0),0,(B105^Parameters!$B$7)*(C105^Parameters!$B$8))</f>
        <v>1476.8601813183616</v>
      </c>
    </row>
    <row r="106" spans="1:4" x14ac:dyDescent="0.2">
      <c r="A106" s="4">
        <v>104</v>
      </c>
      <c r="B106" s="9">
        <f>SUMIF(Workers!$F$2:$F$1001,"&lt;="&amp;A106,Workers!$C$2:$C$1001)</f>
        <v>1211.3509880000001</v>
      </c>
      <c r="C106" s="9">
        <f>SUMIF(Workers!$F$2:$F$1001,"&gt;"&amp;A106,Workers!$D$2:$D$1001)</f>
        <v>9209.0900939999956</v>
      </c>
      <c r="D106" s="9">
        <f>IF(OR(B106&lt;=0,C106&lt;=0),0,(B106^Parameters!$B$7)*(C106^Parameters!$B$8))</f>
        <v>1483.7783291145925</v>
      </c>
    </row>
    <row r="107" spans="1:4" x14ac:dyDescent="0.2">
      <c r="A107" s="4">
        <v>105</v>
      </c>
      <c r="B107" s="9">
        <f>SUMIF(Workers!$F$2:$F$1001,"&lt;="&amp;A107,Workers!$C$2:$C$1001)</f>
        <v>1219.4169570000001</v>
      </c>
      <c r="C107" s="9">
        <f>SUMIF(Workers!$F$2:$F$1001,"&gt;"&amp;A107,Workers!$D$2:$D$1001)</f>
        <v>9202.9624699999931</v>
      </c>
      <c r="D107" s="9">
        <f>IF(OR(B107&lt;=0,C107&lt;=0),0,(B107^Parameters!$B$7)*(C107^Parameters!$B$8))</f>
        <v>1487.7705112582501</v>
      </c>
    </row>
    <row r="108" spans="1:4" x14ac:dyDescent="0.2">
      <c r="A108" s="4">
        <v>106</v>
      </c>
      <c r="B108" s="9">
        <f>SUMIF(Workers!$F$2:$F$1001,"&lt;="&amp;A108,Workers!$C$2:$C$1001)</f>
        <v>1228.4791599999999</v>
      </c>
      <c r="C108" s="9">
        <f>SUMIF(Workers!$F$2:$F$1001,"&gt;"&amp;A108,Workers!$D$2:$D$1001)</f>
        <v>9196.0644629999933</v>
      </c>
      <c r="D108" s="9">
        <f>IF(OR(B108&lt;=0,C108&lt;=0),0,(B108^Parameters!$B$7)*(C108^Parameters!$B$8))</f>
        <v>1492.2322104845762</v>
      </c>
    </row>
    <row r="109" spans="1:4" x14ac:dyDescent="0.2">
      <c r="A109" s="4">
        <v>107</v>
      </c>
      <c r="B109" s="9">
        <f>SUMIF(Workers!$F$2:$F$1001,"&lt;="&amp;A109,Workers!$C$2:$C$1001)</f>
        <v>1238.722593</v>
      </c>
      <c r="C109" s="9">
        <f>SUMIF(Workers!$F$2:$F$1001,"&gt;"&amp;A109,Workers!$D$2:$D$1001)</f>
        <v>9188.2501549999943</v>
      </c>
      <c r="D109" s="9">
        <f>IF(OR(B109&lt;=0,C109&lt;=0),0,(B109^Parameters!$B$7)*(C109^Parameters!$B$8))</f>
        <v>1497.2457575935666</v>
      </c>
    </row>
    <row r="110" spans="1:4" x14ac:dyDescent="0.2">
      <c r="A110" s="4">
        <v>108</v>
      </c>
      <c r="B110" s="9">
        <f>SUMIF(Workers!$F$2:$F$1001,"&lt;="&amp;A110,Workers!$C$2:$C$1001)</f>
        <v>1248.4205730000001</v>
      </c>
      <c r="C110" s="9">
        <f>SUMIF(Workers!$F$2:$F$1001,"&gt;"&amp;A110,Workers!$D$2:$D$1001)</f>
        <v>9180.8455659999927</v>
      </c>
      <c r="D110" s="9">
        <f>IF(OR(B110&lt;=0,C110&lt;=0),0,(B110^Parameters!$B$7)*(C110^Parameters!$B$8))</f>
        <v>1501.9643325750862</v>
      </c>
    </row>
    <row r="111" spans="1:4" x14ac:dyDescent="0.2">
      <c r="A111" s="4">
        <v>109</v>
      </c>
      <c r="B111" s="9">
        <f>SUMIF(Workers!$F$2:$F$1001,"&lt;="&amp;A111,Workers!$C$2:$C$1001)</f>
        <v>1258.9036249999999</v>
      </c>
      <c r="C111" s="9">
        <f>SUMIF(Workers!$F$2:$F$1001,"&gt;"&amp;A111,Workers!$D$2:$D$1001)</f>
        <v>9172.8313029999954</v>
      </c>
      <c r="D111" s="9">
        <f>IF(OR(B111&lt;=0,C111&lt;=0),0,(B111^Parameters!$B$7)*(C111^Parameters!$B$8))</f>
        <v>1507.034347973382</v>
      </c>
    </row>
    <row r="112" spans="1:4" x14ac:dyDescent="0.2">
      <c r="A112" s="4">
        <v>110</v>
      </c>
      <c r="B112" s="9">
        <f>SUMIF(Workers!$F$2:$F$1001,"&lt;="&amp;A112,Workers!$C$2:$C$1001)</f>
        <v>1269.6526389999999</v>
      </c>
      <c r="C112" s="9">
        <f>SUMIF(Workers!$F$2:$F$1001,"&gt;"&amp;A112,Workers!$D$2:$D$1001)</f>
        <v>9164.6104359999954</v>
      </c>
      <c r="D112" s="9">
        <f>IF(OR(B112&lt;=0,C112&lt;=0),0,(B112^Parameters!$B$7)*(C112^Parameters!$B$8))</f>
        <v>1512.2009894526611</v>
      </c>
    </row>
    <row r="113" spans="1:4" x14ac:dyDescent="0.2">
      <c r="A113" s="4">
        <v>111</v>
      </c>
      <c r="B113" s="9">
        <f>SUMIF(Workers!$F$2:$F$1001,"&lt;="&amp;A113,Workers!$C$2:$C$1001)</f>
        <v>1282.022158</v>
      </c>
      <c r="C113" s="9">
        <f>SUMIF(Workers!$F$2:$F$1001,"&gt;"&amp;A113,Workers!$D$2:$D$1001)</f>
        <v>9155.1430459999956</v>
      </c>
      <c r="D113" s="9">
        <f>IF(OR(B113&lt;=0,C113&lt;=0),0,(B113^Parameters!$B$7)*(C113^Parameters!$B$8))</f>
        <v>1518.1067092280798</v>
      </c>
    </row>
    <row r="114" spans="1:4" x14ac:dyDescent="0.2">
      <c r="A114" s="4">
        <v>112</v>
      </c>
      <c r="B114" s="9">
        <f>SUMIF(Workers!$F$2:$F$1001,"&lt;="&amp;A114,Workers!$C$2:$C$1001)</f>
        <v>1294.8079230000001</v>
      </c>
      <c r="C114" s="9">
        <f>SUMIF(Workers!$F$2:$F$1001,"&gt;"&amp;A114,Workers!$D$2:$D$1001)</f>
        <v>9145.3373079999947</v>
      </c>
      <c r="D114" s="9">
        <f>IF(OR(B114&lt;=0,C114&lt;=0),0,(B114^Parameters!$B$7)*(C114^Parameters!$B$8))</f>
        <v>1524.166052370472</v>
      </c>
    </row>
    <row r="115" spans="1:4" x14ac:dyDescent="0.2">
      <c r="A115" s="4">
        <v>113</v>
      </c>
      <c r="B115" s="9">
        <f>SUMIF(Workers!$F$2:$F$1001,"&lt;="&amp;A115,Workers!$C$2:$C$1001)</f>
        <v>1307.0339310000002</v>
      </c>
      <c r="C115" s="9">
        <f>SUMIF(Workers!$F$2:$F$1001,"&gt;"&amp;A115,Workers!$D$2:$D$1001)</f>
        <v>9135.9433599999938</v>
      </c>
      <c r="D115" s="9">
        <f>IF(OR(B115&lt;=0,C115&lt;=0),0,(B115^Parameters!$B$7)*(C115^Parameters!$B$8))</f>
        <v>1529.9178695638636</v>
      </c>
    </row>
    <row r="116" spans="1:4" x14ac:dyDescent="0.2">
      <c r="A116" s="4">
        <v>114</v>
      </c>
      <c r="B116" s="9">
        <f>SUMIF(Workers!$F$2:$F$1001,"&lt;="&amp;A116,Workers!$C$2:$C$1001)</f>
        <v>1319.2026630000003</v>
      </c>
      <c r="C116" s="9">
        <f>SUMIF(Workers!$F$2:$F$1001,"&gt;"&amp;A116,Workers!$D$2:$D$1001)</f>
        <v>9126.5722869999936</v>
      </c>
      <c r="D116" s="9">
        <f>IF(OR(B116&lt;=0,C116&lt;=0),0,(B116^Parameters!$B$7)*(C116^Parameters!$B$8))</f>
        <v>1535.6019247052461</v>
      </c>
    </row>
    <row r="117" spans="1:4" x14ac:dyDescent="0.2">
      <c r="A117" s="4">
        <v>115</v>
      </c>
      <c r="B117" s="9">
        <f>SUMIF(Workers!$F$2:$F$1001,"&lt;="&amp;A117,Workers!$C$2:$C$1001)</f>
        <v>1329.7417810000002</v>
      </c>
      <c r="C117" s="9">
        <f>SUMIF(Workers!$F$2:$F$1001,"&gt;"&amp;A117,Workers!$D$2:$D$1001)</f>
        <v>9118.4499229999929</v>
      </c>
      <c r="D117" s="9">
        <f>IF(OR(B117&lt;=0,C117&lt;=0),0,(B117^Parameters!$B$7)*(C117^Parameters!$B$8))</f>
        <v>1540.4930716399949</v>
      </c>
    </row>
    <row r="118" spans="1:4" x14ac:dyDescent="0.2">
      <c r="A118" s="4">
        <v>116</v>
      </c>
      <c r="B118" s="9">
        <f>SUMIF(Workers!$F$2:$F$1001,"&lt;="&amp;A118,Workers!$C$2:$C$1001)</f>
        <v>1342.725635</v>
      </c>
      <c r="C118" s="9">
        <f>SUMIF(Workers!$F$2:$F$1001,"&gt;"&amp;A118,Workers!$D$2:$D$1001)</f>
        <v>9108.4370549999931</v>
      </c>
      <c r="D118" s="9">
        <f>IF(OR(B118&lt;=0,C118&lt;=0),0,(B118^Parameters!$B$7)*(C118^Parameters!$B$8))</f>
        <v>1546.4789531702531</v>
      </c>
    </row>
    <row r="119" spans="1:4" x14ac:dyDescent="0.2">
      <c r="A119" s="4">
        <v>117</v>
      </c>
      <c r="B119" s="9">
        <f>SUMIF(Workers!$F$2:$F$1001,"&lt;="&amp;A119,Workers!$C$2:$C$1001)</f>
        <v>1353.3405319999999</v>
      </c>
      <c r="C119" s="9">
        <f>SUMIF(Workers!$F$2:$F$1001,"&gt;"&amp;A119,Workers!$D$2:$D$1001)</f>
        <v>9100.249457999993</v>
      </c>
      <c r="D119" s="9">
        <f>IF(OR(B119&lt;=0,C119&lt;=0),0,(B119^Parameters!$B$7)*(C119^Parameters!$B$8))</f>
        <v>1551.3406548769456</v>
      </c>
    </row>
    <row r="120" spans="1:4" x14ac:dyDescent="0.2">
      <c r="A120" s="4">
        <v>118</v>
      </c>
      <c r="B120" s="9">
        <f>SUMIF(Workers!$F$2:$F$1001,"&lt;="&amp;A120,Workers!$C$2:$C$1001)</f>
        <v>1365.439318</v>
      </c>
      <c r="C120" s="9">
        <f>SUMIF(Workers!$F$2:$F$1001,"&gt;"&amp;A120,Workers!$D$2:$D$1001)</f>
        <v>9090.8891219999932</v>
      </c>
      <c r="D120" s="9">
        <f>IF(OR(B120&lt;=0,C120&lt;=0),0,(B120^Parameters!$B$7)*(C120^Parameters!$B$8))</f>
        <v>1556.8452440997073</v>
      </c>
    </row>
    <row r="121" spans="1:4" x14ac:dyDescent="0.2">
      <c r="A121" s="4">
        <v>119</v>
      </c>
      <c r="B121" s="9">
        <f>SUMIF(Workers!$F$2:$F$1001,"&lt;="&amp;A121,Workers!$C$2:$C$1001)</f>
        <v>1374.4826880000001</v>
      </c>
      <c r="C121" s="9">
        <f>SUMIF(Workers!$F$2:$F$1001,"&gt;"&amp;A121,Workers!$D$2:$D$1001)</f>
        <v>9083.8803239999943</v>
      </c>
      <c r="D121" s="9">
        <f>IF(OR(B121&lt;=0,C121&lt;=0),0,(B121^Parameters!$B$7)*(C121^Parameters!$B$8))</f>
        <v>1560.9349513782668</v>
      </c>
    </row>
    <row r="122" spans="1:4" x14ac:dyDescent="0.2">
      <c r="A122" s="4">
        <v>120</v>
      </c>
      <c r="B122" s="9">
        <f>SUMIF(Workers!$F$2:$F$1001,"&lt;="&amp;A122,Workers!$C$2:$C$1001)</f>
        <v>1384.5142510000001</v>
      </c>
      <c r="C122" s="9">
        <f>SUMIF(Workers!$F$2:$F$1001,"&gt;"&amp;A122,Workers!$D$2:$D$1001)</f>
        <v>9076.0776649999952</v>
      </c>
      <c r="D122" s="9">
        <f>IF(OR(B122&lt;=0,C122&lt;=0),0,(B122^Parameters!$B$7)*(C122^Parameters!$B$8))</f>
        <v>1565.445798188417</v>
      </c>
    </row>
    <row r="123" spans="1:4" x14ac:dyDescent="0.2">
      <c r="A123" s="4">
        <v>121</v>
      </c>
      <c r="B123" s="9">
        <f>SUMIF(Workers!$F$2:$F$1001,"&lt;="&amp;A123,Workers!$C$2:$C$1001)</f>
        <v>1397.5035130000001</v>
      </c>
      <c r="C123" s="9">
        <f>SUMIF(Workers!$F$2:$F$1001,"&gt;"&amp;A123,Workers!$D$2:$D$1001)</f>
        <v>9065.9635009999929</v>
      </c>
      <c r="D123" s="9">
        <f>IF(OR(B123&lt;=0,C123&lt;=0),0,(B123^Parameters!$B$7)*(C123^Parameters!$B$8))</f>
        <v>1571.2492867518138</v>
      </c>
    </row>
    <row r="124" spans="1:4" x14ac:dyDescent="0.2">
      <c r="A124" s="4">
        <v>122</v>
      </c>
      <c r="B124" s="9">
        <f>SUMIF(Workers!$F$2:$F$1001,"&lt;="&amp;A124,Workers!$C$2:$C$1001)</f>
        <v>1409.085276</v>
      </c>
      <c r="C124" s="9">
        <f>SUMIF(Workers!$F$2:$F$1001,"&gt;"&amp;A124,Workers!$D$2:$D$1001)</f>
        <v>9056.9444609999937</v>
      </c>
      <c r="D124" s="9">
        <f>IF(OR(B124&lt;=0,C124&lt;=0),0,(B124^Parameters!$B$7)*(C124^Parameters!$B$8))</f>
        <v>1576.3895296753255</v>
      </c>
    </row>
    <row r="125" spans="1:4" x14ac:dyDescent="0.2">
      <c r="A125" s="4">
        <v>123</v>
      </c>
      <c r="B125" s="9">
        <f>SUMIF(Workers!$F$2:$F$1001,"&lt;="&amp;A125,Workers!$C$2:$C$1001)</f>
        <v>1419.6044449999999</v>
      </c>
      <c r="C125" s="9">
        <f>SUMIF(Workers!$F$2:$F$1001,"&gt;"&amp;A125,Workers!$D$2:$D$1001)</f>
        <v>9048.7472549999929</v>
      </c>
      <c r="D125" s="9">
        <f>IF(OR(B125&lt;=0,C125&lt;=0),0,(B125^Parameters!$B$7)*(C125^Parameters!$B$8))</f>
        <v>1581.0300110991861</v>
      </c>
    </row>
    <row r="126" spans="1:4" x14ac:dyDescent="0.2">
      <c r="A126" s="4">
        <v>124</v>
      </c>
      <c r="B126" s="9">
        <f>SUMIF(Workers!$F$2:$F$1001,"&lt;="&amp;A126,Workers!$C$2:$C$1001)</f>
        <v>1430.8831789999999</v>
      </c>
      <c r="C126" s="9">
        <f>SUMIF(Workers!$F$2:$F$1001,"&gt;"&amp;A126,Workers!$D$2:$D$1001)</f>
        <v>9039.9330499999924</v>
      </c>
      <c r="D126" s="9">
        <f>IF(OR(B126&lt;=0,C126&lt;=0),0,(B126^Parameters!$B$7)*(C126^Parameters!$B$8))</f>
        <v>1585.9745960772011</v>
      </c>
    </row>
    <row r="127" spans="1:4" x14ac:dyDescent="0.2">
      <c r="A127" s="4">
        <v>125</v>
      </c>
      <c r="B127" s="9">
        <f>SUMIF(Workers!$F$2:$F$1001,"&lt;="&amp;A127,Workers!$C$2:$C$1001)</f>
        <v>1441.6881249999999</v>
      </c>
      <c r="C127" s="9">
        <f>SUMIF(Workers!$F$2:$F$1001,"&gt;"&amp;A127,Workers!$D$2:$D$1001)</f>
        <v>9031.4887359999939</v>
      </c>
      <c r="D127" s="9">
        <f>IF(OR(B127&lt;=0,C127&lt;=0),0,(B127^Parameters!$B$7)*(C127^Parameters!$B$8))</f>
        <v>1590.6835858238346</v>
      </c>
    </row>
    <row r="128" spans="1:4" x14ac:dyDescent="0.2">
      <c r="A128" s="4">
        <v>126</v>
      </c>
      <c r="B128" s="9">
        <f>SUMIF(Workers!$F$2:$F$1001,"&lt;="&amp;A128,Workers!$C$2:$C$1001)</f>
        <v>1454.6774779999998</v>
      </c>
      <c r="C128" s="9">
        <f>SUMIF(Workers!$F$2:$F$1001,"&gt;"&amp;A128,Workers!$D$2:$D$1001)</f>
        <v>9021.3216009999942</v>
      </c>
      <c r="D128" s="9">
        <f>IF(OR(B128&lt;=0,C128&lt;=0),0,(B128^Parameters!$B$7)*(C128^Parameters!$B$8))</f>
        <v>1596.3076542762515</v>
      </c>
    </row>
    <row r="129" spans="1:4" x14ac:dyDescent="0.2">
      <c r="A129" s="4">
        <v>127</v>
      </c>
      <c r="B129" s="9">
        <f>SUMIF(Workers!$F$2:$F$1001,"&lt;="&amp;A129,Workers!$C$2:$C$1001)</f>
        <v>1465.8548040000001</v>
      </c>
      <c r="C129" s="9">
        <f>SUMIF(Workers!$F$2:$F$1001,"&gt;"&amp;A129,Workers!$D$2:$D$1001)</f>
        <v>9012.5645449999938</v>
      </c>
      <c r="D129" s="9">
        <f>IF(OR(B129&lt;=0,C129&lt;=0),0,(B129^Parameters!$B$7)*(C129^Parameters!$B$8))</f>
        <v>1601.1156561665575</v>
      </c>
    </row>
    <row r="130" spans="1:4" x14ac:dyDescent="0.2">
      <c r="A130" s="4">
        <v>128</v>
      </c>
      <c r="B130" s="9">
        <f>SUMIF(Workers!$F$2:$F$1001,"&lt;="&amp;A130,Workers!$C$2:$C$1001)</f>
        <v>1475.587491</v>
      </c>
      <c r="C130" s="9">
        <f>SUMIF(Workers!$F$2:$F$1001,"&gt;"&amp;A130,Workers!$D$2:$D$1001)</f>
        <v>9004.9371819999942</v>
      </c>
      <c r="D130" s="9">
        <f>IF(OR(B130&lt;=0,C130&lt;=0),0,(B130^Parameters!$B$7)*(C130^Parameters!$B$8))</f>
        <v>1605.2790711626158</v>
      </c>
    </row>
    <row r="131" spans="1:4" x14ac:dyDescent="0.2">
      <c r="A131" s="4">
        <v>129</v>
      </c>
      <c r="B131" s="9">
        <f>SUMIF(Workers!$F$2:$F$1001,"&lt;="&amp;A131,Workers!$C$2:$C$1001)</f>
        <v>1487.2408250000001</v>
      </c>
      <c r="C131" s="9">
        <f>SUMIF(Workers!$F$2:$F$1001,"&gt;"&amp;A131,Workers!$D$2:$D$1001)</f>
        <v>8995.8014879999955</v>
      </c>
      <c r="D131" s="9">
        <f>IF(OR(B131&lt;=0,C131&lt;=0),0,(B131^Parameters!$B$7)*(C131^Parameters!$B$8))</f>
        <v>1610.2359658644207</v>
      </c>
    </row>
    <row r="132" spans="1:4" x14ac:dyDescent="0.2">
      <c r="A132" s="4">
        <v>130</v>
      </c>
      <c r="B132" s="9">
        <f>SUMIF(Workers!$F$2:$F$1001,"&lt;="&amp;A132,Workers!$C$2:$C$1001)</f>
        <v>1497.25649</v>
      </c>
      <c r="C132" s="9">
        <f>SUMIF(Workers!$F$2:$F$1001,"&gt;"&amp;A132,Workers!$D$2:$D$1001)</f>
        <v>8987.9437759999946</v>
      </c>
      <c r="D132" s="9">
        <f>IF(OR(B132&lt;=0,C132&lt;=0),0,(B132^Parameters!$B$7)*(C132^Parameters!$B$8))</f>
        <v>1614.4717423219183</v>
      </c>
    </row>
    <row r="133" spans="1:4" x14ac:dyDescent="0.2">
      <c r="A133" s="4">
        <v>131</v>
      </c>
      <c r="B133" s="9">
        <f>SUMIF(Workers!$F$2:$F$1001,"&lt;="&amp;A133,Workers!$C$2:$C$1001)</f>
        <v>1508.8128670000001</v>
      </c>
      <c r="C133" s="9">
        <f>SUMIF(Workers!$F$2:$F$1001,"&gt;"&amp;A133,Workers!$D$2:$D$1001)</f>
        <v>8978.8739079999978</v>
      </c>
      <c r="D133" s="9">
        <f>IF(OR(B133&lt;=0,C133&lt;=0),0,(B133^Parameters!$B$7)*(C133^Parameters!$B$8))</f>
        <v>1619.3314971177042</v>
      </c>
    </row>
    <row r="134" spans="1:4" x14ac:dyDescent="0.2">
      <c r="A134" s="4">
        <v>132</v>
      </c>
      <c r="B134" s="9">
        <f>SUMIF(Workers!$F$2:$F$1001,"&lt;="&amp;A134,Workers!$C$2:$C$1001)</f>
        <v>1519.5486100000003</v>
      </c>
      <c r="C134" s="9">
        <f>SUMIF(Workers!$F$2:$F$1001,"&gt;"&amp;A134,Workers!$D$2:$D$1001)</f>
        <v>8970.4480319999984</v>
      </c>
      <c r="D134" s="9">
        <f>IF(OR(B134&lt;=0,C134&lt;=0),0,(B134^Parameters!$B$7)*(C134^Parameters!$B$8))</f>
        <v>1623.8201620217669</v>
      </c>
    </row>
    <row r="135" spans="1:4" x14ac:dyDescent="0.2">
      <c r="A135" s="4">
        <v>133</v>
      </c>
      <c r="B135" s="9">
        <f>SUMIF(Workers!$F$2:$F$1001,"&lt;="&amp;A135,Workers!$C$2:$C$1001)</f>
        <v>1531.0486670000003</v>
      </c>
      <c r="C135" s="9">
        <f>SUMIF(Workers!$F$2:$F$1001,"&gt;"&amp;A135,Workers!$D$2:$D$1001)</f>
        <v>8961.4134929999982</v>
      </c>
      <c r="D135" s="9">
        <f>IF(OR(B135&lt;=0,C135&lt;=0),0,(B135^Parameters!$B$7)*(C135^Parameters!$B$8))</f>
        <v>1628.600188117442</v>
      </c>
    </row>
    <row r="136" spans="1:4" x14ac:dyDescent="0.2">
      <c r="A136" s="4">
        <v>134</v>
      </c>
      <c r="B136" s="9">
        <f>SUMIF(Workers!$F$2:$F$1001,"&lt;="&amp;A136,Workers!$C$2:$C$1001)</f>
        <v>1543.2616550000002</v>
      </c>
      <c r="C136" s="9">
        <f>SUMIF(Workers!$F$2:$F$1001,"&gt;"&amp;A136,Workers!$D$2:$D$1001)</f>
        <v>8951.8062969999992</v>
      </c>
      <c r="D136" s="9">
        <f>IF(OR(B136&lt;=0,C136&lt;=0),0,(B136^Parameters!$B$7)*(C136^Parameters!$B$8))</f>
        <v>1633.6447023922776</v>
      </c>
    </row>
    <row r="137" spans="1:4" x14ac:dyDescent="0.2">
      <c r="A137" s="4">
        <v>135</v>
      </c>
      <c r="B137" s="9">
        <f>SUMIF(Workers!$F$2:$F$1001,"&lt;="&amp;A137,Workers!$C$2:$C$1001)</f>
        <v>1555.1383190000001</v>
      </c>
      <c r="C137" s="9">
        <f>SUMIF(Workers!$F$2:$F$1001,"&gt;"&amp;A137,Workers!$D$2:$D$1001)</f>
        <v>8942.4619779999994</v>
      </c>
      <c r="D137" s="9">
        <f>IF(OR(B137&lt;=0,C137&lt;=0),0,(B137^Parameters!$B$7)*(C137^Parameters!$B$8))</f>
        <v>1638.5200354469298</v>
      </c>
    </row>
    <row r="138" spans="1:4" x14ac:dyDescent="0.2">
      <c r="A138" s="4">
        <v>136</v>
      </c>
      <c r="B138" s="9">
        <f>SUMIF(Workers!$F$2:$F$1001,"&lt;="&amp;A138,Workers!$C$2:$C$1001)</f>
        <v>1568.4108420000002</v>
      </c>
      <c r="C138" s="9">
        <f>SUMIF(Workers!$F$2:$F$1001,"&gt;"&amp;A138,Workers!$D$2:$D$1001)</f>
        <v>8932.0152879999969</v>
      </c>
      <c r="D138" s="9">
        <f>IF(OR(B138&lt;=0,C138&lt;=0),0,(B138^Parameters!$B$7)*(C138^Parameters!$B$8))</f>
        <v>1643.933259659721</v>
      </c>
    </row>
    <row r="139" spans="1:4" x14ac:dyDescent="0.2">
      <c r="A139" s="4">
        <v>137</v>
      </c>
      <c r="B139" s="9">
        <f>SUMIF(Workers!$F$2:$F$1001,"&lt;="&amp;A139,Workers!$C$2:$C$1001)</f>
        <v>1577.7850510000001</v>
      </c>
      <c r="C139" s="9">
        <f>SUMIF(Workers!$F$2:$F$1001,"&gt;"&amp;A139,Workers!$D$2:$D$1001)</f>
        <v>8924.6326299999982</v>
      </c>
      <c r="D139" s="9">
        <f>IF(OR(B139&lt;=0,C139&lt;=0),0,(B139^Parameters!$B$7)*(C139^Parameters!$B$8))</f>
        <v>1647.7343036649204</v>
      </c>
    </row>
    <row r="140" spans="1:4" x14ac:dyDescent="0.2">
      <c r="A140" s="4">
        <v>138</v>
      </c>
      <c r="B140" s="9">
        <f>SUMIF(Workers!$F$2:$F$1001,"&lt;="&amp;A140,Workers!$C$2:$C$1001)</f>
        <v>1590.8070870000001</v>
      </c>
      <c r="C140" s="9">
        <f>SUMIF(Workers!$F$2:$F$1001,"&gt;"&amp;A140,Workers!$D$2:$D$1001)</f>
        <v>8914.3701779999992</v>
      </c>
      <c r="D140" s="9">
        <f>IF(OR(B140&lt;=0,C140&lt;=0),0,(B140^Parameters!$B$7)*(C140^Parameters!$B$8))</f>
        <v>1652.9841214900143</v>
      </c>
    </row>
    <row r="141" spans="1:4" x14ac:dyDescent="0.2">
      <c r="A141" s="4">
        <v>139</v>
      </c>
      <c r="B141" s="9">
        <f>SUMIF(Workers!$F$2:$F$1001,"&lt;="&amp;A141,Workers!$C$2:$C$1001)</f>
        <v>1605.1817460000002</v>
      </c>
      <c r="C141" s="9">
        <f>SUMIF(Workers!$F$2:$F$1001,"&gt;"&amp;A141,Workers!$D$2:$D$1001)</f>
        <v>8903.0303639999984</v>
      </c>
      <c r="D141" s="9">
        <f>IF(OR(B141&lt;=0,C141&lt;=0),0,(B141^Parameters!$B$7)*(C141^Parameters!$B$8))</f>
        <v>1658.73851973412</v>
      </c>
    </row>
    <row r="142" spans="1:4" x14ac:dyDescent="0.2">
      <c r="A142" s="4">
        <v>140</v>
      </c>
      <c r="B142" s="9">
        <f>SUMIF(Workers!$F$2:$F$1001,"&lt;="&amp;A142,Workers!$C$2:$C$1001)</f>
        <v>1616.4418210000001</v>
      </c>
      <c r="C142" s="9">
        <f>SUMIF(Workers!$F$2:$F$1001,"&gt;"&amp;A142,Workers!$D$2:$D$1001)</f>
        <v>8894.1462239999983</v>
      </c>
      <c r="D142" s="9">
        <f>IF(OR(B142&lt;=0,C142&lt;=0),0,(B142^Parameters!$B$7)*(C142^Parameters!$B$8))</f>
        <v>1663.2171498788821</v>
      </c>
    </row>
    <row r="143" spans="1:4" x14ac:dyDescent="0.2">
      <c r="A143" s="4">
        <v>141</v>
      </c>
      <c r="B143" s="9">
        <f>SUMIF(Workers!$F$2:$F$1001,"&lt;="&amp;A143,Workers!$C$2:$C$1001)</f>
        <v>1628.6985290000002</v>
      </c>
      <c r="C143" s="9">
        <f>SUMIF(Workers!$F$2:$F$1001,"&gt;"&amp;A143,Workers!$D$2:$D$1001)</f>
        <v>8884.4606919999987</v>
      </c>
      <c r="D143" s="9">
        <f>IF(OR(B143&lt;=0,C143&lt;=0),0,(B143^Parameters!$B$7)*(C143^Parameters!$B$8))</f>
        <v>1668.0624210336593</v>
      </c>
    </row>
    <row r="144" spans="1:4" x14ac:dyDescent="0.2">
      <c r="A144" s="4">
        <v>142</v>
      </c>
      <c r="B144" s="9">
        <f>SUMIF(Workers!$F$2:$F$1001,"&lt;="&amp;A144,Workers!$C$2:$C$1001)</f>
        <v>1639.4394640000003</v>
      </c>
      <c r="C144" s="9">
        <f>SUMIF(Workers!$F$2:$F$1001,"&gt;"&amp;A144,Workers!$D$2:$D$1001)</f>
        <v>8875.9714509999976</v>
      </c>
      <c r="D144" s="9">
        <f>IF(OR(B144&lt;=0,C144&lt;=0),0,(B144^Parameters!$B$7)*(C144^Parameters!$B$8))</f>
        <v>1672.2841625749097</v>
      </c>
    </row>
    <row r="145" spans="1:4" x14ac:dyDescent="0.2">
      <c r="A145" s="4">
        <v>143</v>
      </c>
      <c r="B145" s="9">
        <f>SUMIF(Workers!$F$2:$F$1001,"&lt;="&amp;A145,Workers!$C$2:$C$1001)</f>
        <v>1651.3057180000003</v>
      </c>
      <c r="C145" s="9">
        <f>SUMIF(Workers!$F$2:$F$1001,"&gt;"&amp;A145,Workers!$D$2:$D$1001)</f>
        <v>8866.5888419999974</v>
      </c>
      <c r="D145" s="9">
        <f>IF(OR(B145&lt;=0,C145&lt;=0),0,(B145^Parameters!$B$7)*(C145^Parameters!$B$8))</f>
        <v>1676.9218541947862</v>
      </c>
    </row>
    <row r="146" spans="1:4" x14ac:dyDescent="0.2">
      <c r="A146" s="4">
        <v>144</v>
      </c>
      <c r="B146" s="9">
        <f>SUMIF(Workers!$F$2:$F$1001,"&lt;="&amp;A146,Workers!$C$2:$C$1001)</f>
        <v>1661.5627960000002</v>
      </c>
      <c r="C146" s="9">
        <f>SUMIF(Workers!$F$2:$F$1001,"&gt;"&amp;A146,Workers!$D$2:$D$1001)</f>
        <v>8858.4773339999992</v>
      </c>
      <c r="D146" s="9">
        <f>IF(OR(B146&lt;=0,C146&lt;=0),0,(B146^Parameters!$B$7)*(C146^Parameters!$B$8))</f>
        <v>1680.9087075126592</v>
      </c>
    </row>
    <row r="147" spans="1:4" x14ac:dyDescent="0.2">
      <c r="A147" s="4">
        <v>145</v>
      </c>
      <c r="B147" s="9">
        <f>SUMIF(Workers!$F$2:$F$1001,"&lt;="&amp;A147,Workers!$C$2:$C$1001)</f>
        <v>1673.2978110000001</v>
      </c>
      <c r="C147" s="9">
        <f>SUMIF(Workers!$F$2:$F$1001,"&gt;"&amp;A147,Workers!$D$2:$D$1001)</f>
        <v>8849.1948659999998</v>
      </c>
      <c r="D147" s="9">
        <f>IF(OR(B147&lt;=0,C147&lt;=0),0,(B147^Parameters!$B$7)*(C147^Parameters!$B$8))</f>
        <v>1685.4452548972999</v>
      </c>
    </row>
    <row r="148" spans="1:4" x14ac:dyDescent="0.2">
      <c r="A148" s="4">
        <v>146</v>
      </c>
      <c r="B148" s="9">
        <f>SUMIF(Workers!$F$2:$F$1001,"&lt;="&amp;A148,Workers!$C$2:$C$1001)</f>
        <v>1684.6870550000001</v>
      </c>
      <c r="C148" s="9">
        <f>SUMIF(Workers!$F$2:$F$1001,"&gt;"&amp;A148,Workers!$D$2:$D$1001)</f>
        <v>8840.1830410000002</v>
      </c>
      <c r="D148" s="9">
        <f>IF(OR(B148&lt;=0,C148&lt;=0),0,(B148^Parameters!$B$7)*(C148^Parameters!$B$8))</f>
        <v>1689.8230246837768</v>
      </c>
    </row>
    <row r="149" spans="1:4" x14ac:dyDescent="0.2">
      <c r="A149" s="4">
        <v>147</v>
      </c>
      <c r="B149" s="9">
        <f>SUMIF(Workers!$F$2:$F$1001,"&lt;="&amp;A149,Workers!$C$2:$C$1001)</f>
        <v>1695.441309</v>
      </c>
      <c r="C149" s="9">
        <f>SUMIF(Workers!$F$2:$F$1001,"&gt;"&amp;A149,Workers!$D$2:$D$1001)</f>
        <v>8831.6710590000002</v>
      </c>
      <c r="D149" s="9">
        <f>IF(OR(B149&lt;=0,C149&lt;=0),0,(B149^Parameters!$B$7)*(C149^Parameters!$B$8))</f>
        <v>1693.9342160672134</v>
      </c>
    </row>
    <row r="150" spans="1:4" x14ac:dyDescent="0.2">
      <c r="A150" s="4">
        <v>148</v>
      </c>
      <c r="B150" s="9">
        <f>SUMIF(Workers!$F$2:$F$1001,"&lt;="&amp;A150,Workers!$C$2:$C$1001)</f>
        <v>1705.1116919999999</v>
      </c>
      <c r="C150" s="9">
        <f>SUMIF(Workers!$F$2:$F$1001,"&gt;"&amp;A150,Workers!$D$2:$D$1001)</f>
        <v>8824.0123029999995</v>
      </c>
      <c r="D150" s="9">
        <f>IF(OR(B150&lt;=0,C150&lt;=0),0,(B150^Parameters!$B$7)*(C150^Parameters!$B$8))</f>
        <v>1697.6123334717106</v>
      </c>
    </row>
    <row r="151" spans="1:4" x14ac:dyDescent="0.2">
      <c r="A151" s="4">
        <v>149</v>
      </c>
      <c r="B151" s="9">
        <f>SUMIF(Workers!$F$2:$F$1001,"&lt;="&amp;A151,Workers!$C$2:$C$1001)</f>
        <v>1715.97578</v>
      </c>
      <c r="C151" s="9">
        <f>SUMIF(Workers!$F$2:$F$1001,"&gt;"&amp;A151,Workers!$D$2:$D$1001)</f>
        <v>8815.3966070000024</v>
      </c>
      <c r="D151" s="9">
        <f>IF(OR(B151&lt;=0,C151&lt;=0),0,(B151^Parameters!$B$7)*(C151^Parameters!$B$8))</f>
        <v>1701.7229440878314</v>
      </c>
    </row>
    <row r="152" spans="1:4" x14ac:dyDescent="0.2">
      <c r="A152" s="4">
        <v>150</v>
      </c>
      <c r="B152" s="9">
        <f>SUMIF(Workers!$F$2:$F$1001,"&lt;="&amp;A152,Workers!$C$2:$C$1001)</f>
        <v>1727.7287839999999</v>
      </c>
      <c r="C152" s="9">
        <f>SUMIF(Workers!$F$2:$F$1001,"&gt;"&amp;A152,Workers!$D$2:$D$1001)</f>
        <v>8806.0709110000025</v>
      </c>
      <c r="D152" s="9">
        <f>IF(OR(B152&lt;=0,C152&lt;=0),0,(B152^Parameters!$B$7)*(C152^Parameters!$B$8))</f>
        <v>1706.1451900869422</v>
      </c>
    </row>
    <row r="153" spans="1:4" x14ac:dyDescent="0.2">
      <c r="A153" s="4">
        <v>151</v>
      </c>
      <c r="B153" s="9">
        <f>SUMIF(Workers!$F$2:$F$1001,"&lt;="&amp;A153,Workers!$C$2:$C$1001)</f>
        <v>1739.0861309999998</v>
      </c>
      <c r="C153" s="9">
        <f>SUMIF(Workers!$F$2:$F$1001,"&gt;"&amp;A153,Workers!$D$2:$D$1001)</f>
        <v>8797.0516430000025</v>
      </c>
      <c r="D153" s="9">
        <f>IF(OR(B153&lt;=0,C153&lt;=0),0,(B153^Parameters!$B$7)*(C153^Parameters!$B$8))</f>
        <v>1710.3941596718632</v>
      </c>
    </row>
    <row r="154" spans="1:4" x14ac:dyDescent="0.2">
      <c r="A154" s="4">
        <v>152</v>
      </c>
      <c r="B154" s="9">
        <f>SUMIF(Workers!$F$2:$F$1001,"&lt;="&amp;A154,Workers!$C$2:$C$1001)</f>
        <v>1750.3045229999998</v>
      </c>
      <c r="C154" s="9">
        <f>SUMIF(Workers!$F$2:$F$1001,"&gt;"&amp;A154,Workers!$D$2:$D$1001)</f>
        <v>8788.1416610000015</v>
      </c>
      <c r="D154" s="9">
        <f>IF(OR(B154&lt;=0,C154&lt;=0),0,(B154^Parameters!$B$7)*(C154^Parameters!$B$8))</f>
        <v>1714.56833490335</v>
      </c>
    </row>
    <row r="155" spans="1:4" x14ac:dyDescent="0.2">
      <c r="A155" s="4">
        <v>153</v>
      </c>
      <c r="B155" s="9">
        <f>SUMIF(Workers!$F$2:$F$1001,"&lt;="&amp;A155,Workers!$C$2:$C$1001)</f>
        <v>1763.5656449999999</v>
      </c>
      <c r="C155" s="9">
        <f>SUMIF(Workers!$F$2:$F$1001,"&gt;"&amp;A155,Workers!$D$2:$D$1001)</f>
        <v>8777.5629890000018</v>
      </c>
      <c r="D155" s="9">
        <f>IF(OR(B155&lt;=0,C155&lt;=0),0,(B155^Parameters!$B$7)*(C155^Parameters!$B$8))</f>
        <v>1719.4696441879717</v>
      </c>
    </row>
    <row r="156" spans="1:4" x14ac:dyDescent="0.2">
      <c r="A156" s="4">
        <v>154</v>
      </c>
      <c r="B156" s="9">
        <f>SUMIF(Workers!$F$2:$F$1001,"&lt;="&amp;A156,Workers!$C$2:$C$1001)</f>
        <v>1774.5809790000001</v>
      </c>
      <c r="C156" s="9">
        <f>SUMIF(Workers!$F$2:$F$1001,"&gt;"&amp;A156,Workers!$D$2:$D$1001)</f>
        <v>8768.754092000001</v>
      </c>
      <c r="D156" s="9">
        <f>IF(OR(B156&lt;=0,C156&lt;=0),0,(B156^Parameters!$B$7)*(C156^Parameters!$B$8))</f>
        <v>1723.5154105959468</v>
      </c>
    </row>
    <row r="157" spans="1:4" x14ac:dyDescent="0.2">
      <c r="A157" s="4">
        <v>155</v>
      </c>
      <c r="B157" s="9">
        <f>SUMIF(Workers!$F$2:$F$1001,"&lt;="&amp;A157,Workers!$C$2:$C$1001)</f>
        <v>1785.1453129999998</v>
      </c>
      <c r="C157" s="9">
        <f>SUMIF(Workers!$F$2:$F$1001,"&gt;"&amp;A157,Workers!$D$2:$D$1001)</f>
        <v>8760.2929940000013</v>
      </c>
      <c r="D157" s="9">
        <f>IF(OR(B157&lt;=0,C157&lt;=0),0,(B157^Parameters!$B$7)*(C157^Parameters!$B$8))</f>
        <v>1727.3744539587797</v>
      </c>
    </row>
    <row r="158" spans="1:4" x14ac:dyDescent="0.2">
      <c r="A158" s="4">
        <v>156</v>
      </c>
      <c r="B158" s="9">
        <f>SUMIF(Workers!$F$2:$F$1001,"&lt;="&amp;A158,Workers!$C$2:$C$1001)</f>
        <v>1796.0653319999999</v>
      </c>
      <c r="C158" s="9">
        <f>SUMIF(Workers!$F$2:$F$1001,"&gt;"&amp;A158,Workers!$D$2:$D$1001)</f>
        <v>8751.5364880000016</v>
      </c>
      <c r="D158" s="9">
        <f>IF(OR(B158&lt;=0,C158&lt;=0),0,(B158^Parameters!$B$7)*(C158^Parameters!$B$8))</f>
        <v>1731.3421296822874</v>
      </c>
    </row>
    <row r="159" spans="1:4" x14ac:dyDescent="0.2">
      <c r="A159" s="4">
        <v>157</v>
      </c>
      <c r="B159" s="9">
        <f>SUMIF(Workers!$F$2:$F$1001,"&lt;="&amp;A159,Workers!$C$2:$C$1001)</f>
        <v>1808.4406779999999</v>
      </c>
      <c r="C159" s="9">
        <f>SUMIF(Workers!$F$2:$F$1001,"&gt;"&amp;A159,Workers!$D$2:$D$1001)</f>
        <v>8741.6086970000015</v>
      </c>
      <c r="D159" s="9">
        <f>IF(OR(B159&lt;=0,C159&lt;=0),0,(B159^Parameters!$B$7)*(C159^Parameters!$B$8))</f>
        <v>1735.8133861893511</v>
      </c>
    </row>
    <row r="160" spans="1:4" x14ac:dyDescent="0.2">
      <c r="A160" s="4">
        <v>158</v>
      </c>
      <c r="B160" s="9">
        <f>SUMIF(Workers!$F$2:$F$1001,"&lt;="&amp;A160,Workers!$C$2:$C$1001)</f>
        <v>1820.633214</v>
      </c>
      <c r="C160" s="9">
        <f>SUMIF(Workers!$F$2:$F$1001,"&gt;"&amp;A160,Workers!$D$2:$D$1001)</f>
        <v>8731.8032270000022</v>
      </c>
      <c r="D160" s="9">
        <f>IF(OR(B160&lt;=0,C160&lt;=0),0,(B160^Parameters!$B$7)*(C160^Parameters!$B$8))</f>
        <v>1740.1908496934821</v>
      </c>
    </row>
    <row r="161" spans="1:4" x14ac:dyDescent="0.2">
      <c r="A161" s="4">
        <v>159</v>
      </c>
      <c r="B161" s="9">
        <f>SUMIF(Workers!$F$2:$F$1001,"&lt;="&amp;A161,Workers!$C$2:$C$1001)</f>
        <v>1831.230701</v>
      </c>
      <c r="C161" s="9">
        <f>SUMIF(Workers!$F$2:$F$1001,"&gt;"&amp;A161,Workers!$D$2:$D$1001)</f>
        <v>8723.2758170000034</v>
      </c>
      <c r="D161" s="9">
        <f>IF(OR(B161&lt;=0,C161&lt;=0),0,(B161^Parameters!$B$7)*(C161^Parameters!$B$8))</f>
        <v>1743.9747765087284</v>
      </c>
    </row>
    <row r="162" spans="1:4" x14ac:dyDescent="0.2">
      <c r="A162" s="4">
        <v>160</v>
      </c>
      <c r="B162" s="9">
        <f>SUMIF(Workers!$F$2:$F$1001,"&lt;="&amp;A162,Workers!$C$2:$C$1001)</f>
        <v>1843.0795129999997</v>
      </c>
      <c r="C162" s="9">
        <f>SUMIF(Workers!$F$2:$F$1001,"&gt;"&amp;A162,Workers!$D$2:$D$1001)</f>
        <v>8713.7348480000019</v>
      </c>
      <c r="D162" s="9">
        <f>IF(OR(B162&lt;=0,C162&lt;=0),0,(B162^Parameters!$B$7)*(C162^Parameters!$B$8))</f>
        <v>1748.1825686422414</v>
      </c>
    </row>
    <row r="163" spans="1:4" x14ac:dyDescent="0.2">
      <c r="A163" s="4">
        <v>161</v>
      </c>
      <c r="B163" s="9">
        <f>SUMIF(Workers!$F$2:$F$1001,"&lt;="&amp;A163,Workers!$C$2:$C$1001)</f>
        <v>1854.5411239999999</v>
      </c>
      <c r="C163" s="9">
        <f>SUMIF(Workers!$F$2:$F$1001,"&gt;"&amp;A163,Workers!$D$2:$D$1001)</f>
        <v>8704.4862320000011</v>
      </c>
      <c r="D163" s="9">
        <f>IF(OR(B163&lt;=0,C163&lt;=0),0,(B163^Parameters!$B$7)*(C163^Parameters!$B$8))</f>
        <v>1752.2288430294814</v>
      </c>
    </row>
    <row r="164" spans="1:4" x14ac:dyDescent="0.2">
      <c r="A164" s="4">
        <v>162</v>
      </c>
      <c r="B164" s="9">
        <f>SUMIF(Workers!$F$2:$F$1001,"&lt;="&amp;A164,Workers!$C$2:$C$1001)</f>
        <v>1866.2136799999998</v>
      </c>
      <c r="C164" s="9">
        <f>SUMIF(Workers!$F$2:$F$1001,"&gt;"&amp;A164,Workers!$D$2:$D$1001)</f>
        <v>8695.0551870000018</v>
      </c>
      <c r="D164" s="9">
        <f>IF(OR(B164&lt;=0,C164&lt;=0),0,(B164^Parameters!$B$7)*(C164^Parameters!$B$8))</f>
        <v>1756.3261602643036</v>
      </c>
    </row>
    <row r="165" spans="1:4" x14ac:dyDescent="0.2">
      <c r="A165" s="4">
        <v>163</v>
      </c>
      <c r="B165" s="9">
        <f>SUMIF(Workers!$F$2:$F$1001,"&lt;="&amp;A165,Workers!$C$2:$C$1001)</f>
        <v>1875.4427019999998</v>
      </c>
      <c r="C165" s="9">
        <f>SUMIF(Workers!$F$2:$F$1001,"&gt;"&amp;A165,Workers!$D$2:$D$1001)</f>
        <v>8687.5850329999994</v>
      </c>
      <c r="D165" s="9">
        <f>IF(OR(B165&lt;=0,C165&lt;=0),0,(B165^Parameters!$B$7)*(C165^Parameters!$B$8))</f>
        <v>1759.548697418777</v>
      </c>
    </row>
    <row r="166" spans="1:4" x14ac:dyDescent="0.2">
      <c r="A166" s="4">
        <v>164</v>
      </c>
      <c r="B166" s="9">
        <f>SUMIF(Workers!$F$2:$F$1001,"&lt;="&amp;A166,Workers!$C$2:$C$1001)</f>
        <v>1886.9069389999995</v>
      </c>
      <c r="C166" s="9">
        <f>SUMIF(Workers!$F$2:$F$1001,"&gt;"&amp;A166,Workers!$D$2:$D$1001)</f>
        <v>8678.2896839999994</v>
      </c>
      <c r="D166" s="9">
        <f>IF(OR(B166&lt;=0,C166&lt;=0),0,(B166^Parameters!$B$7)*(C166^Parameters!$B$8))</f>
        <v>1763.5309300096224</v>
      </c>
    </row>
    <row r="167" spans="1:4" x14ac:dyDescent="0.2">
      <c r="A167" s="4">
        <v>165</v>
      </c>
      <c r="B167" s="9">
        <f>SUMIF(Workers!$F$2:$F$1001,"&lt;="&amp;A167,Workers!$C$2:$C$1001)</f>
        <v>1897.5281269999996</v>
      </c>
      <c r="C167" s="9">
        <f>SUMIF(Workers!$F$2:$F$1001,"&gt;"&amp;A167,Workers!$D$2:$D$1001)</f>
        <v>8669.6679289999993</v>
      </c>
      <c r="D167" s="9">
        <f>IF(OR(B167&lt;=0,C167&lt;=0),0,(B167^Parameters!$B$7)*(C167^Parameters!$B$8))</f>
        <v>1767.2004294301721</v>
      </c>
    </row>
    <row r="168" spans="1:4" x14ac:dyDescent="0.2">
      <c r="A168" s="4">
        <v>166</v>
      </c>
      <c r="B168" s="9">
        <f>SUMIF(Workers!$F$2:$F$1001,"&lt;="&amp;A168,Workers!$C$2:$C$1001)</f>
        <v>1906.6520779999996</v>
      </c>
      <c r="C168" s="9">
        <f>SUMIF(Workers!$F$2:$F$1001,"&gt;"&amp;A168,Workers!$D$2:$D$1001)</f>
        <v>8662.252860999999</v>
      </c>
      <c r="D168" s="9">
        <f>IF(OR(B168&lt;=0,C168&lt;=0),0,(B168^Parameters!$B$7)*(C168^Parameters!$B$8))</f>
        <v>1770.337377084079</v>
      </c>
    </row>
    <row r="169" spans="1:4" x14ac:dyDescent="0.2">
      <c r="A169" s="4">
        <v>167</v>
      </c>
      <c r="B169" s="9">
        <f>SUMIF(Workers!$F$2:$F$1001,"&lt;="&amp;A169,Workers!$C$2:$C$1001)</f>
        <v>1917.7843249999996</v>
      </c>
      <c r="C169" s="9">
        <f>SUMIF(Workers!$F$2:$F$1001,"&gt;"&amp;A169,Workers!$D$2:$D$1001)</f>
        <v>8653.1990129999976</v>
      </c>
      <c r="D169" s="9">
        <f>IF(OR(B169&lt;=0,C169&lt;=0),0,(B169^Parameters!$B$7)*(C169^Parameters!$B$8))</f>
        <v>1774.1462005457176</v>
      </c>
    </row>
    <row r="170" spans="1:4" x14ac:dyDescent="0.2">
      <c r="A170" s="4">
        <v>168</v>
      </c>
      <c r="B170" s="9">
        <f>SUMIF(Workers!$F$2:$F$1001,"&lt;="&amp;A170,Workers!$C$2:$C$1001)</f>
        <v>1929.2662649999993</v>
      </c>
      <c r="C170" s="9">
        <f>SUMIF(Workers!$F$2:$F$1001,"&gt;"&amp;A170,Workers!$D$2:$D$1001)</f>
        <v>8643.8493709999966</v>
      </c>
      <c r="D170" s="9">
        <f>IF(OR(B170&lt;=0,C170&lt;=0),0,(B170^Parameters!$B$7)*(C170^Parameters!$B$8))</f>
        <v>1778.0530409805483</v>
      </c>
    </row>
    <row r="171" spans="1:4" x14ac:dyDescent="0.2">
      <c r="A171" s="4">
        <v>169</v>
      </c>
      <c r="B171" s="9">
        <f>SUMIF(Workers!$F$2:$F$1001,"&lt;="&amp;A171,Workers!$C$2:$C$1001)</f>
        <v>1940.5030979999992</v>
      </c>
      <c r="C171" s="9">
        <f>SUMIF(Workers!$F$2:$F$1001,"&gt;"&amp;A171,Workers!$D$2:$D$1001)</f>
        <v>8634.6976029999987</v>
      </c>
      <c r="D171" s="9">
        <f>IF(OR(B171&lt;=0,C171&lt;=0),0,(B171^Parameters!$B$7)*(C171^Parameters!$B$8))</f>
        <v>1781.8562425527284</v>
      </c>
    </row>
    <row r="172" spans="1:4" x14ac:dyDescent="0.2">
      <c r="A172" s="4">
        <v>170</v>
      </c>
      <c r="B172" s="9">
        <f>SUMIF(Workers!$F$2:$F$1001,"&lt;="&amp;A172,Workers!$C$2:$C$1001)</f>
        <v>1952.7456019999995</v>
      </c>
      <c r="C172" s="9">
        <f>SUMIF(Workers!$F$2:$F$1001,"&gt;"&amp;A172,Workers!$D$2:$D$1001)</f>
        <v>8624.7132699999966</v>
      </c>
      <c r="D172" s="9">
        <f>IF(OR(B172&lt;=0,C172&lt;=0),0,(B172^Parameters!$B$7)*(C172^Parameters!$B$8))</f>
        <v>1785.9761309291655</v>
      </c>
    </row>
    <row r="173" spans="1:4" x14ac:dyDescent="0.2">
      <c r="A173" s="4">
        <v>171</v>
      </c>
      <c r="B173" s="9">
        <f>SUMIF(Workers!$F$2:$F$1001,"&lt;="&amp;A173,Workers!$C$2:$C$1001)</f>
        <v>1963.2349559999993</v>
      </c>
      <c r="C173" s="9">
        <f>SUMIF(Workers!$F$2:$F$1001,"&gt;"&amp;A173,Workers!$D$2:$D$1001)</f>
        <v>8616.1510409999973</v>
      </c>
      <c r="D173" s="9">
        <f>IF(OR(B173&lt;=0,C173&lt;=0),0,(B173^Parameters!$B$7)*(C173^Parameters!$B$8))</f>
        <v>1789.4868518266344</v>
      </c>
    </row>
    <row r="174" spans="1:4" x14ac:dyDescent="0.2">
      <c r="A174" s="4">
        <v>172</v>
      </c>
      <c r="B174" s="9">
        <f>SUMIF(Workers!$F$2:$F$1001,"&lt;="&amp;A174,Workers!$C$2:$C$1001)</f>
        <v>1974.0452609999993</v>
      </c>
      <c r="C174" s="9">
        <f>SUMIF(Workers!$F$2:$F$1001,"&gt;"&amp;A174,Workers!$D$2:$D$1001)</f>
        <v>8607.3240219999971</v>
      </c>
      <c r="D174" s="9">
        <f>IF(OR(B174&lt;=0,C174&lt;=0),0,(B174^Parameters!$B$7)*(C174^Parameters!$B$8))</f>
        <v>1793.0870177545496</v>
      </c>
    </row>
    <row r="175" spans="1:4" x14ac:dyDescent="0.2">
      <c r="A175" s="4">
        <v>173</v>
      </c>
      <c r="B175" s="9">
        <f>SUMIF(Workers!$F$2:$F$1001,"&lt;="&amp;A175,Workers!$C$2:$C$1001)</f>
        <v>1985.6459079999991</v>
      </c>
      <c r="C175" s="9">
        <f>SUMIF(Workers!$F$2:$F$1001,"&gt;"&amp;A175,Workers!$D$2:$D$1001)</f>
        <v>8597.8457659999967</v>
      </c>
      <c r="D175" s="9">
        <f>IF(OR(B175&lt;=0,C175&lt;=0),0,(B175^Parameters!$B$7)*(C175^Parameters!$B$8))</f>
        <v>1796.9299815305644</v>
      </c>
    </row>
    <row r="176" spans="1:4" x14ac:dyDescent="0.2">
      <c r="A176" s="4">
        <v>174</v>
      </c>
      <c r="B176" s="9">
        <f>SUMIF(Workers!$F$2:$F$1001,"&lt;="&amp;A176,Workers!$C$2:$C$1001)</f>
        <v>1995.783226999999</v>
      </c>
      <c r="C176" s="9">
        <f>SUMIF(Workers!$F$2:$F$1001,"&gt;"&amp;A176,Workers!$D$2:$D$1001)</f>
        <v>8589.5441179999943</v>
      </c>
      <c r="D176" s="9">
        <f>IF(OR(B176&lt;=0,C176&lt;=0),0,(B176^Parameters!$B$7)*(C176^Parameters!$B$8))</f>
        <v>1800.2696807767888</v>
      </c>
    </row>
    <row r="177" spans="1:4" x14ac:dyDescent="0.2">
      <c r="A177" s="4">
        <v>175</v>
      </c>
      <c r="B177" s="9">
        <f>SUMIF(Workers!$F$2:$F$1001,"&lt;="&amp;A177,Workers!$C$2:$C$1001)</f>
        <v>2006.2473389999991</v>
      </c>
      <c r="C177" s="9">
        <f>SUMIF(Workers!$F$2:$F$1001,"&gt;"&amp;A177,Workers!$D$2:$D$1001)</f>
        <v>8580.9560649999949</v>
      </c>
      <c r="D177" s="9">
        <f>IF(OR(B177&lt;=0,C177&lt;=0),0,(B177^Parameters!$B$7)*(C177^Parameters!$B$8))</f>
        <v>1803.6990163551905</v>
      </c>
    </row>
    <row r="178" spans="1:4" x14ac:dyDescent="0.2">
      <c r="A178" s="4">
        <v>176</v>
      </c>
      <c r="B178" s="9">
        <f>SUMIF(Workers!$F$2:$F$1001,"&lt;="&amp;A178,Workers!$C$2:$C$1001)</f>
        <v>2015.737611999999</v>
      </c>
      <c r="C178" s="9">
        <f>SUMIF(Workers!$F$2:$F$1001,"&gt;"&amp;A178,Workers!$D$2:$D$1001)</f>
        <v>8573.1606989999946</v>
      </c>
      <c r="D178" s="9">
        <f>IF(OR(B178&lt;=0,C178&lt;=0),0,(B178^Parameters!$B$7)*(C178^Parameters!$B$8))</f>
        <v>1806.794391288259</v>
      </c>
    </row>
    <row r="179" spans="1:4" x14ac:dyDescent="0.2">
      <c r="A179" s="4">
        <v>177</v>
      </c>
      <c r="B179" s="9">
        <f>SUMIF(Workers!$F$2:$F$1001,"&lt;="&amp;A179,Workers!$C$2:$C$1001)</f>
        <v>2027.5972559999987</v>
      </c>
      <c r="C179" s="9">
        <f>SUMIF(Workers!$F$2:$F$1001,"&gt;"&amp;A179,Workers!$D$2:$D$1001)</f>
        <v>8563.4187129999973</v>
      </c>
      <c r="D179" s="9">
        <f>IF(OR(B179&lt;=0,C179&lt;=0),0,(B179^Parameters!$B$7)*(C179^Parameters!$B$8))</f>
        <v>1810.6436816597343</v>
      </c>
    </row>
    <row r="180" spans="1:4" x14ac:dyDescent="0.2">
      <c r="A180" s="4">
        <v>178</v>
      </c>
      <c r="B180" s="9">
        <f>SUMIF(Workers!$F$2:$F$1001,"&lt;="&amp;A180,Workers!$C$2:$C$1001)</f>
        <v>2040.4071209999988</v>
      </c>
      <c r="C180" s="9">
        <f>SUMIF(Workers!$F$2:$F$1001,"&gt;"&amp;A180,Workers!$D$2:$D$1001)</f>
        <v>8552.8957249999949</v>
      </c>
      <c r="D180" s="9">
        <f>IF(OR(B180&lt;=0,C180&lt;=0),0,(B180^Parameters!$B$7)*(C180^Parameters!$B$8))</f>
        <v>1814.7779903756973</v>
      </c>
    </row>
    <row r="181" spans="1:4" x14ac:dyDescent="0.2">
      <c r="A181" s="4">
        <v>179</v>
      </c>
      <c r="B181" s="9">
        <f>SUMIF(Workers!$F$2:$F$1001,"&lt;="&amp;A181,Workers!$C$2:$C$1001)</f>
        <v>2050.858213999999</v>
      </c>
      <c r="C181" s="9">
        <f>SUMIF(Workers!$F$2:$F$1001,"&gt;"&amp;A181,Workers!$D$2:$D$1001)</f>
        <v>8544.3087989999967</v>
      </c>
      <c r="D181" s="9">
        <f>IF(OR(B181&lt;=0,C181&lt;=0),0,(B181^Parameters!$B$7)*(C181^Parameters!$B$8))</f>
        <v>1818.1330333393685</v>
      </c>
    </row>
    <row r="182" spans="1:4" x14ac:dyDescent="0.2">
      <c r="A182" s="4">
        <v>180</v>
      </c>
      <c r="B182" s="9">
        <f>SUMIF(Workers!$F$2:$F$1001,"&lt;="&amp;A182,Workers!$C$2:$C$1001)</f>
        <v>2063.2735969999994</v>
      </c>
      <c r="C182" s="9">
        <f>SUMIF(Workers!$F$2:$F$1001,"&gt;"&amp;A182,Workers!$D$2:$D$1001)</f>
        <v>8534.0983279999964</v>
      </c>
      <c r="D182" s="9">
        <f>IF(OR(B182&lt;=0,C182&lt;=0),0,(B182^Parameters!$B$7)*(C182^Parameters!$B$8))</f>
        <v>1822.0970642524169</v>
      </c>
    </row>
    <row r="183" spans="1:4" x14ac:dyDescent="0.2">
      <c r="A183" s="4">
        <v>181</v>
      </c>
      <c r="B183" s="9">
        <f>SUMIF(Workers!$F$2:$F$1001,"&lt;="&amp;A183,Workers!$C$2:$C$1001)</f>
        <v>2072.3240089999995</v>
      </c>
      <c r="C183" s="9">
        <f>SUMIF(Workers!$F$2:$F$1001,"&gt;"&amp;A183,Workers!$D$2:$D$1001)</f>
        <v>8526.6551159999963</v>
      </c>
      <c r="D183" s="9">
        <f>IF(OR(B183&lt;=0,C183&lt;=0),0,(B183^Parameters!$B$7)*(C183^Parameters!$B$8))</f>
        <v>1824.9726490540975</v>
      </c>
    </row>
    <row r="184" spans="1:4" x14ac:dyDescent="0.2">
      <c r="A184" s="4">
        <v>182</v>
      </c>
      <c r="B184" s="9">
        <f>SUMIF(Workers!$F$2:$F$1001,"&lt;="&amp;A184,Workers!$C$2:$C$1001)</f>
        <v>2084.0718979999997</v>
      </c>
      <c r="C184" s="9">
        <f>SUMIF(Workers!$F$2:$F$1001,"&gt;"&amp;A184,Workers!$D$2:$D$1001)</f>
        <v>8516.9914669999962</v>
      </c>
      <c r="D184" s="9">
        <f>IF(OR(B184&lt;=0,C184&lt;=0),0,(B184^Parameters!$B$7)*(C184^Parameters!$B$8))</f>
        <v>1828.6875550301711</v>
      </c>
    </row>
    <row r="185" spans="1:4" x14ac:dyDescent="0.2">
      <c r="A185" s="4">
        <v>183</v>
      </c>
      <c r="B185" s="9">
        <f>SUMIF(Workers!$F$2:$F$1001,"&lt;="&amp;A185,Workers!$C$2:$C$1001)</f>
        <v>2093.7334050000004</v>
      </c>
      <c r="C185" s="9">
        <f>SUMIF(Workers!$F$2:$F$1001,"&gt;"&amp;A185,Workers!$D$2:$D$1001)</f>
        <v>8509.0389639999958</v>
      </c>
      <c r="D185" s="9">
        <f>IF(OR(B185&lt;=0,C185&lt;=0),0,(B185^Parameters!$B$7)*(C185^Parameters!$B$8))</f>
        <v>1831.7274449090453</v>
      </c>
    </row>
    <row r="186" spans="1:4" x14ac:dyDescent="0.2">
      <c r="A186" s="4">
        <v>184</v>
      </c>
      <c r="B186" s="9">
        <f>SUMIF(Workers!$F$2:$F$1001,"&lt;="&amp;A186,Workers!$C$2:$C$1001)</f>
        <v>2103.2549569999996</v>
      </c>
      <c r="C186" s="9">
        <f>SUMIF(Workers!$F$2:$F$1001,"&gt;"&amp;A186,Workers!$D$2:$D$1001)</f>
        <v>8501.200065999994</v>
      </c>
      <c r="D186" s="9">
        <f>IF(OR(B186&lt;=0,C186&lt;=0),0,(B186^Parameters!$B$7)*(C186^Parameters!$B$8))</f>
        <v>1834.7101819116256</v>
      </c>
    </row>
    <row r="187" spans="1:4" x14ac:dyDescent="0.2">
      <c r="A187" s="4">
        <v>185</v>
      </c>
      <c r="B187" s="9">
        <f>SUMIF(Workers!$F$2:$F$1001,"&lt;="&amp;A187,Workers!$C$2:$C$1001)</f>
        <v>2113.7481399999997</v>
      </c>
      <c r="C187" s="9">
        <f>SUMIF(Workers!$F$2:$F$1001,"&gt;"&amp;A187,Workers!$D$2:$D$1001)</f>
        <v>8492.544331999994</v>
      </c>
      <c r="D187" s="9">
        <f>IF(OR(B187&lt;=0,C187&lt;=0),0,(B187^Parameters!$B$7)*(C187^Parameters!$B$8))</f>
        <v>1837.9808302593069</v>
      </c>
    </row>
    <row r="188" spans="1:4" x14ac:dyDescent="0.2">
      <c r="A188" s="4">
        <v>186</v>
      </c>
      <c r="B188" s="9">
        <f>SUMIF(Workers!$F$2:$F$1001,"&lt;="&amp;A188,Workers!$C$2:$C$1001)</f>
        <v>2123.5169199999996</v>
      </c>
      <c r="C188" s="9">
        <f>SUMIF(Workers!$F$2:$F$1001,"&gt;"&amp;A188,Workers!$D$2:$D$1001)</f>
        <v>8484.4847849999951</v>
      </c>
      <c r="D188" s="9">
        <f>IF(OR(B188&lt;=0,C188&lt;=0),0,(B188^Parameters!$B$7)*(C188^Parameters!$B$8))</f>
        <v>1841.0116656163011</v>
      </c>
    </row>
    <row r="189" spans="1:4" x14ac:dyDescent="0.2">
      <c r="A189" s="4">
        <v>187</v>
      </c>
      <c r="B189" s="9">
        <f>SUMIF(Workers!$F$2:$F$1001,"&lt;="&amp;A189,Workers!$C$2:$C$1001)</f>
        <v>2134.3998099999999</v>
      </c>
      <c r="C189" s="9">
        <f>SUMIF(Workers!$F$2:$F$1001,"&gt;"&amp;A189,Workers!$D$2:$D$1001)</f>
        <v>8475.5043689999948</v>
      </c>
      <c r="D189" s="9">
        <f>IF(OR(B189&lt;=0,C189&lt;=0),0,(B189^Parameters!$B$7)*(C189^Parameters!$B$8))</f>
        <v>1844.3723232405555</v>
      </c>
    </row>
    <row r="190" spans="1:4" x14ac:dyDescent="0.2">
      <c r="A190" s="4">
        <v>188</v>
      </c>
      <c r="B190" s="9">
        <f>SUMIF(Workers!$F$2:$F$1001,"&lt;="&amp;A190,Workers!$C$2:$C$1001)</f>
        <v>2145.2481479999997</v>
      </c>
      <c r="C190" s="9">
        <f>SUMIF(Workers!$F$2:$F$1001,"&gt;"&amp;A190,Workers!$D$2:$D$1001)</f>
        <v>8466.550680999997</v>
      </c>
      <c r="D190" s="9">
        <f>IF(OR(B190&lt;=0,C190&lt;=0),0,(B190^Parameters!$B$7)*(C190^Parameters!$B$8))</f>
        <v>1847.7057982383624</v>
      </c>
    </row>
    <row r="191" spans="1:4" x14ac:dyDescent="0.2">
      <c r="A191" s="4">
        <v>189</v>
      </c>
      <c r="B191" s="9">
        <f>SUMIF(Workers!$F$2:$F$1001,"&lt;="&amp;A191,Workers!$C$2:$C$1001)</f>
        <v>2154.8352999999997</v>
      </c>
      <c r="C191" s="9">
        <f>SUMIF(Workers!$F$2:$F$1001,"&gt;"&amp;A191,Workers!$D$2:$D$1001)</f>
        <v>8458.6288899999981</v>
      </c>
      <c r="D191" s="9">
        <f>IF(OR(B191&lt;=0,C191&lt;=0),0,(B191^Parameters!$B$7)*(C191^Parameters!$B$8))</f>
        <v>1850.6373534017355</v>
      </c>
    </row>
    <row r="192" spans="1:4" x14ac:dyDescent="0.2">
      <c r="A192" s="4">
        <v>190</v>
      </c>
      <c r="B192" s="9">
        <f>SUMIF(Workers!$F$2:$F$1001,"&lt;="&amp;A192,Workers!$C$2:$C$1001)</f>
        <v>2164.6636889999995</v>
      </c>
      <c r="C192" s="9">
        <f>SUMIF(Workers!$F$2:$F$1001,"&gt;"&amp;A192,Workers!$D$2:$D$1001)</f>
        <v>8450.492750999998</v>
      </c>
      <c r="D192" s="9">
        <f>IF(OR(B192&lt;=0,C192&lt;=0),0,(B192^Parameters!$B$7)*(C192^Parameters!$B$8))</f>
        <v>1853.6281216231191</v>
      </c>
    </row>
    <row r="193" spans="1:4" x14ac:dyDescent="0.2">
      <c r="A193" s="4">
        <v>191</v>
      </c>
      <c r="B193" s="9">
        <f>SUMIF(Workers!$F$2:$F$1001,"&lt;="&amp;A193,Workers!$C$2:$C$1001)</f>
        <v>2175.791827</v>
      </c>
      <c r="C193" s="9">
        <f>SUMIF(Workers!$F$2:$F$1001,"&gt;"&amp;A193,Workers!$D$2:$D$1001)</f>
        <v>8441.2765659999986</v>
      </c>
      <c r="D193" s="9">
        <f>IF(OR(B193&lt;=0,C193&lt;=0),0,(B193^Parameters!$B$7)*(C193^Parameters!$B$8))</f>
        <v>1856.9981101621922</v>
      </c>
    </row>
    <row r="194" spans="1:4" x14ac:dyDescent="0.2">
      <c r="A194" s="4">
        <v>192</v>
      </c>
      <c r="B194" s="9">
        <f>SUMIF(Workers!$F$2:$F$1001,"&lt;="&amp;A194,Workers!$C$2:$C$1001)</f>
        <v>2188.324889</v>
      </c>
      <c r="C194" s="9">
        <f>SUMIF(Workers!$F$2:$F$1001,"&gt;"&amp;A194,Workers!$D$2:$D$1001)</f>
        <v>8430.8766799999976</v>
      </c>
      <c r="D194" s="9">
        <f>IF(OR(B194&lt;=0,C194&lt;=0),0,(B194^Parameters!$B$7)*(C194^Parameters!$B$8))</f>
        <v>1860.771482126991</v>
      </c>
    </row>
    <row r="195" spans="1:4" x14ac:dyDescent="0.2">
      <c r="A195" s="4">
        <v>193</v>
      </c>
      <c r="B195" s="9">
        <f>SUMIF(Workers!$F$2:$F$1001,"&lt;="&amp;A195,Workers!$C$2:$C$1001)</f>
        <v>2199.3629720000004</v>
      </c>
      <c r="C195" s="9">
        <f>SUMIF(Workers!$F$2:$F$1001,"&gt;"&amp;A195,Workers!$D$2:$D$1001)</f>
        <v>8421.6815089999964</v>
      </c>
      <c r="D195" s="9">
        <f>IF(OR(B195&lt;=0,C195&lt;=0),0,(B195^Parameters!$B$7)*(C195^Parameters!$B$8))</f>
        <v>1864.0736827009025</v>
      </c>
    </row>
    <row r="196" spans="1:4" x14ac:dyDescent="0.2">
      <c r="A196" s="4">
        <v>194</v>
      </c>
      <c r="B196" s="9">
        <f>SUMIF(Workers!$F$2:$F$1001,"&lt;="&amp;A196,Workers!$C$2:$C$1001)</f>
        <v>2210.3170319999999</v>
      </c>
      <c r="C196" s="9">
        <f>SUMIF(Workers!$F$2:$F$1001,"&gt;"&amp;A196,Workers!$D$2:$D$1001)</f>
        <v>8412.550744999995</v>
      </c>
      <c r="D196" s="9">
        <f>IF(OR(B196&lt;=0,C196&lt;=0),0,(B196^Parameters!$B$7)*(C196^Parameters!$B$8))</f>
        <v>1867.3340662415667</v>
      </c>
    </row>
    <row r="197" spans="1:4" x14ac:dyDescent="0.2">
      <c r="A197" s="4">
        <v>195</v>
      </c>
      <c r="B197" s="9">
        <f>SUMIF(Workers!$F$2:$F$1001,"&lt;="&amp;A197,Workers!$C$2:$C$1001)</f>
        <v>2221.7211579999994</v>
      </c>
      <c r="C197" s="9">
        <f>SUMIF(Workers!$F$2:$F$1001,"&gt;"&amp;A197,Workers!$D$2:$D$1001)</f>
        <v>8403.0441309999951</v>
      </c>
      <c r="D197" s="9">
        <f>IF(OR(B197&lt;=0,C197&lt;=0),0,(B197^Parameters!$B$7)*(C197^Parameters!$B$8))</f>
        <v>1870.7113787869387</v>
      </c>
    </row>
    <row r="198" spans="1:4" x14ac:dyDescent="0.2">
      <c r="A198" s="4">
        <v>196</v>
      </c>
      <c r="B198" s="9">
        <f>SUMIF(Workers!$F$2:$F$1001,"&lt;="&amp;A198,Workers!$C$2:$C$1001)</f>
        <v>2232.6760359999994</v>
      </c>
      <c r="C198" s="9">
        <f>SUMIF(Workers!$F$2:$F$1001,"&gt;"&amp;A198,Workers!$D$2:$D$1001)</f>
        <v>8393.9113219999945</v>
      </c>
      <c r="D198" s="9">
        <f>IF(OR(B198&lt;=0,C198&lt;=0),0,(B198^Parameters!$B$7)*(C198^Parameters!$B$8))</f>
        <v>1873.9393872841065</v>
      </c>
    </row>
    <row r="199" spans="1:4" x14ac:dyDescent="0.2">
      <c r="A199" s="4">
        <v>197</v>
      </c>
      <c r="B199" s="9">
        <f>SUMIF(Workers!$F$2:$F$1001,"&lt;="&amp;A199,Workers!$C$2:$C$1001)</f>
        <v>2244.9066210000001</v>
      </c>
      <c r="C199" s="9">
        <f>SUMIF(Workers!$F$2:$F$1001,"&gt;"&amp;A199,Workers!$D$2:$D$1001)</f>
        <v>8383.6949519999944</v>
      </c>
      <c r="D199" s="9">
        <f>IF(OR(B199&lt;=0,C199&lt;=0),0,(B199^Parameters!$B$7)*(C199^Parameters!$B$8))</f>
        <v>1877.5226583102497</v>
      </c>
    </row>
    <row r="200" spans="1:4" x14ac:dyDescent="0.2">
      <c r="A200" s="4">
        <v>198</v>
      </c>
      <c r="B200" s="9">
        <f>SUMIF(Workers!$F$2:$F$1001,"&lt;="&amp;A200,Workers!$C$2:$C$1001)</f>
        <v>2253.61202</v>
      </c>
      <c r="C200" s="9">
        <f>SUMIF(Workers!$F$2:$F$1001,"&gt;"&amp;A200,Workers!$D$2:$D$1001)</f>
        <v>8376.4172969999945</v>
      </c>
      <c r="D200" s="9">
        <f>IF(OR(B200&lt;=0,C200&lt;=0),0,(B200^Parameters!$B$7)*(C200^Parameters!$B$8))</f>
        <v>1880.0606293288017</v>
      </c>
    </row>
    <row r="201" spans="1:4" x14ac:dyDescent="0.2">
      <c r="A201" s="4">
        <v>199</v>
      </c>
      <c r="B201" s="9">
        <f>SUMIF(Workers!$F$2:$F$1001,"&lt;="&amp;A201,Workers!$C$2:$C$1001)</f>
        <v>2264.9863639999994</v>
      </c>
      <c r="C201" s="9">
        <f>SUMIF(Workers!$F$2:$F$1001,"&gt;"&amp;A201,Workers!$D$2:$D$1001)</f>
        <v>8366.8818669999946</v>
      </c>
      <c r="D201" s="9">
        <f>IF(OR(B201&lt;=0,C201&lt;=0),0,(B201^Parameters!$B$7)*(C201^Parameters!$B$8))</f>
        <v>1883.3591789035731</v>
      </c>
    </row>
    <row r="202" spans="1:4" x14ac:dyDescent="0.2">
      <c r="A202" s="4">
        <v>200</v>
      </c>
      <c r="B202" s="9">
        <f>SUMIF(Workers!$F$2:$F$1001,"&lt;="&amp;A202,Workers!$C$2:$C$1001)</f>
        <v>2275.0338369999995</v>
      </c>
      <c r="C202" s="9">
        <f>SUMIF(Workers!$F$2:$F$1001,"&gt;"&amp;A202,Workers!$D$2:$D$1001)</f>
        <v>8358.4576659999948</v>
      </c>
      <c r="D202" s="9">
        <f>IF(OR(B202&lt;=0,C202&lt;=0),0,(B202^Parameters!$B$7)*(C202^Parameters!$B$8))</f>
        <v>1886.2589063840244</v>
      </c>
    </row>
    <row r="203" spans="1:4" x14ac:dyDescent="0.2">
      <c r="A203" s="4">
        <v>201</v>
      </c>
      <c r="B203" s="9">
        <f>SUMIF(Workers!$F$2:$F$1001,"&lt;="&amp;A203,Workers!$C$2:$C$1001)</f>
        <v>2287.1625549999999</v>
      </c>
      <c r="C203" s="9">
        <f>SUMIF(Workers!$F$2:$F$1001,"&gt;"&amp;A203,Workers!$D$2:$D$1001)</f>
        <v>8348.2860929999933</v>
      </c>
      <c r="D203" s="9">
        <f>IF(OR(B203&lt;=0,C203&lt;=0),0,(B203^Parameters!$B$7)*(C203^Parameters!$B$8))</f>
        <v>1889.7417594404801</v>
      </c>
    </row>
    <row r="204" spans="1:4" x14ac:dyDescent="0.2">
      <c r="A204" s="4">
        <v>202</v>
      </c>
      <c r="B204" s="9">
        <f>SUMIF(Workers!$F$2:$F$1001,"&lt;="&amp;A204,Workers!$C$2:$C$1001)</f>
        <v>2298.4330369999998</v>
      </c>
      <c r="C204" s="9">
        <f>SUMIF(Workers!$F$2:$F$1001,"&gt;"&amp;A204,Workers!$D$2:$D$1001)</f>
        <v>8338.8252739999934</v>
      </c>
      <c r="D204" s="9">
        <f>IF(OR(B204&lt;=0,C204&lt;=0),0,(B204^Parameters!$B$7)*(C204^Parameters!$B$8))</f>
        <v>1892.9603977221377</v>
      </c>
    </row>
    <row r="205" spans="1:4" x14ac:dyDescent="0.2">
      <c r="A205" s="4">
        <v>203</v>
      </c>
      <c r="B205" s="9">
        <f>SUMIF(Workers!$F$2:$F$1001,"&lt;="&amp;A205,Workers!$C$2:$C$1001)</f>
        <v>2310.2473549999995</v>
      </c>
      <c r="C205" s="9">
        <f>SUMIF(Workers!$F$2:$F$1001,"&gt;"&amp;A205,Workers!$D$2:$D$1001)</f>
        <v>8328.9077159999924</v>
      </c>
      <c r="D205" s="9">
        <f>IF(OR(B205&lt;=0,C205&lt;=0),0,(B205^Parameters!$B$7)*(C205^Parameters!$B$8))</f>
        <v>1896.3170040269606</v>
      </c>
    </row>
    <row r="206" spans="1:4" x14ac:dyDescent="0.2">
      <c r="A206" s="4">
        <v>204</v>
      </c>
      <c r="B206" s="9">
        <f>SUMIF(Workers!$F$2:$F$1001,"&lt;="&amp;A206,Workers!$C$2:$C$1001)</f>
        <v>2321.6478359999996</v>
      </c>
      <c r="C206" s="9">
        <f>SUMIF(Workers!$F$2:$F$1001,"&gt;"&amp;A206,Workers!$D$2:$D$1001)</f>
        <v>8319.3365989999947</v>
      </c>
      <c r="D206" s="9">
        <f>IF(OR(B206&lt;=0,C206&lt;=0),0,(B206^Parameters!$B$7)*(C206^Parameters!$B$8))</f>
        <v>1899.5392328638343</v>
      </c>
    </row>
    <row r="207" spans="1:4" x14ac:dyDescent="0.2">
      <c r="A207" s="4">
        <v>205</v>
      </c>
      <c r="B207" s="9">
        <f>SUMIF(Workers!$F$2:$F$1001,"&lt;="&amp;A207,Workers!$C$2:$C$1001)</f>
        <v>2334.2740619999995</v>
      </c>
      <c r="C207" s="9">
        <f>SUMIF(Workers!$F$2:$F$1001,"&gt;"&amp;A207,Workers!$D$2:$D$1001)</f>
        <v>8308.7325999999939</v>
      </c>
      <c r="D207" s="9">
        <f>IF(OR(B207&lt;=0,C207&lt;=0),0,(B207^Parameters!$B$7)*(C207^Parameters!$B$8))</f>
        <v>1903.0884870453406</v>
      </c>
    </row>
    <row r="208" spans="1:4" x14ac:dyDescent="0.2">
      <c r="A208" s="4">
        <v>206</v>
      </c>
      <c r="B208" s="9">
        <f>SUMIF(Workers!$F$2:$F$1001,"&lt;="&amp;A208,Workers!$C$2:$C$1001)</f>
        <v>2346.4603399999996</v>
      </c>
      <c r="C208" s="9">
        <f>SUMIF(Workers!$F$2:$F$1001,"&gt;"&amp;A208,Workers!$D$2:$D$1001)</f>
        <v>8298.4851999999937</v>
      </c>
      <c r="D208" s="9">
        <f>IF(OR(B208&lt;=0,C208&lt;=0),0,(B208^Parameters!$B$7)*(C208^Parameters!$B$8))</f>
        <v>1906.4938948147301</v>
      </c>
    </row>
    <row r="209" spans="1:4" x14ac:dyDescent="0.2">
      <c r="A209" s="4">
        <v>207</v>
      </c>
      <c r="B209" s="9">
        <f>SUMIF(Workers!$F$2:$F$1001,"&lt;="&amp;A209,Workers!$C$2:$C$1001)</f>
        <v>2357.2108839999992</v>
      </c>
      <c r="C209" s="9">
        <f>SUMIF(Workers!$F$2:$F$1001,"&gt;"&amp;A209,Workers!$D$2:$D$1001)</f>
        <v>8289.4427969999942</v>
      </c>
      <c r="D209" s="9">
        <f>IF(OR(B209&lt;=0,C209&lt;=0),0,(B209^Parameters!$B$7)*(C209^Parameters!$B$8))</f>
        <v>1909.4825746827446</v>
      </c>
    </row>
    <row r="210" spans="1:4" x14ac:dyDescent="0.2">
      <c r="A210" s="4">
        <v>208</v>
      </c>
      <c r="B210" s="9">
        <f>SUMIF(Workers!$F$2:$F$1001,"&lt;="&amp;A210,Workers!$C$2:$C$1001)</f>
        <v>2369.3964959999994</v>
      </c>
      <c r="C210" s="9">
        <f>SUMIF(Workers!$F$2:$F$1001,"&gt;"&amp;A210,Workers!$D$2:$D$1001)</f>
        <v>8279.1919819999966</v>
      </c>
      <c r="D210" s="9">
        <f>IF(OR(B210&lt;=0,C210&lt;=0),0,(B210^Parameters!$B$7)*(C210^Parameters!$B$8))</f>
        <v>1912.8528521800395</v>
      </c>
    </row>
    <row r="211" spans="1:4" x14ac:dyDescent="0.2">
      <c r="A211" s="4">
        <v>209</v>
      </c>
      <c r="B211" s="9">
        <f>SUMIF(Workers!$F$2:$F$1001,"&lt;="&amp;A211,Workers!$C$2:$C$1001)</f>
        <v>2378.6879809999991</v>
      </c>
      <c r="C211" s="9">
        <f>SUMIF(Workers!$F$2:$F$1001,"&gt;"&amp;A211,Workers!$D$2:$D$1001)</f>
        <v>8271.3736489999956</v>
      </c>
      <c r="D211" s="9">
        <f>IF(OR(B211&lt;=0,C211&lt;=0),0,(B211^Parameters!$B$7)*(C211^Parameters!$B$8))</f>
        <v>1915.4102324783437</v>
      </c>
    </row>
    <row r="212" spans="1:4" x14ac:dyDescent="0.2">
      <c r="A212" s="4">
        <v>210</v>
      </c>
      <c r="B212" s="9">
        <f>SUMIF(Workers!$F$2:$F$1001,"&lt;="&amp;A212,Workers!$C$2:$C$1001)</f>
        <v>2389.6570549999992</v>
      </c>
      <c r="C212" s="9">
        <f>SUMIF(Workers!$F$2:$F$1001,"&gt;"&amp;A212,Workers!$D$2:$D$1001)</f>
        <v>8262.1403199999986</v>
      </c>
      <c r="D212" s="9">
        <f>IF(OR(B212&lt;=0,C212&lt;=0),0,(B212^Parameters!$B$7)*(C212^Parameters!$B$8))</f>
        <v>1918.4154590914359</v>
      </c>
    </row>
    <row r="213" spans="1:4" x14ac:dyDescent="0.2">
      <c r="A213" s="4">
        <v>211</v>
      </c>
      <c r="B213" s="9">
        <f>SUMIF(Workers!$F$2:$F$1001,"&lt;="&amp;A213,Workers!$C$2:$C$1001)</f>
        <v>2401.1326149999991</v>
      </c>
      <c r="C213" s="9">
        <f>SUMIF(Workers!$F$2:$F$1001,"&gt;"&amp;A213,Workers!$D$2:$D$1001)</f>
        <v>8252.4765149999985</v>
      </c>
      <c r="D213" s="9">
        <f>IF(OR(B213&lt;=0,C213&lt;=0),0,(B213^Parameters!$B$7)*(C213^Parameters!$B$8))</f>
        <v>1921.5434083821985</v>
      </c>
    </row>
    <row r="214" spans="1:4" x14ac:dyDescent="0.2">
      <c r="A214" s="4">
        <v>212</v>
      </c>
      <c r="B214" s="9">
        <f>SUMIF(Workers!$F$2:$F$1001,"&lt;="&amp;A214,Workers!$C$2:$C$1001)</f>
        <v>2411.0832449999984</v>
      </c>
      <c r="C214" s="9">
        <f>SUMIF(Workers!$F$2:$F$1001,"&gt;"&amp;A214,Workers!$D$2:$D$1001)</f>
        <v>8244.0764199999976</v>
      </c>
      <c r="D214" s="9">
        <f>IF(OR(B214&lt;=0,C214&lt;=0),0,(B214^Parameters!$B$7)*(C214^Parameters!$B$8))</f>
        <v>1924.240700135307</v>
      </c>
    </row>
    <row r="215" spans="1:4" x14ac:dyDescent="0.2">
      <c r="A215" s="4">
        <v>213</v>
      </c>
      <c r="B215" s="9">
        <f>SUMIF(Workers!$F$2:$F$1001,"&lt;="&amp;A215,Workers!$C$2:$C$1001)</f>
        <v>2420.722557999999</v>
      </c>
      <c r="C215" s="9">
        <f>SUMIF(Workers!$F$2:$F$1001,"&gt;"&amp;A215,Workers!$D$2:$D$1001)</f>
        <v>8235.9366939999964</v>
      </c>
      <c r="D215" s="9">
        <f>IF(OR(B215&lt;=0,C215&lt;=0),0,(B215^Parameters!$B$7)*(C215^Parameters!$B$8))</f>
        <v>1926.8420152856897</v>
      </c>
    </row>
    <row r="216" spans="1:4" x14ac:dyDescent="0.2">
      <c r="A216" s="4">
        <v>214</v>
      </c>
      <c r="B216" s="9">
        <f>SUMIF(Workers!$F$2:$F$1001,"&lt;="&amp;A216,Workers!$C$2:$C$1001)</f>
        <v>2431.2643159999984</v>
      </c>
      <c r="C216" s="9">
        <f>SUMIF(Workers!$F$2:$F$1001,"&gt;"&amp;A216,Workers!$D$2:$D$1001)</f>
        <v>8227.0309829999969</v>
      </c>
      <c r="D216" s="9">
        <f>IF(OR(B216&lt;=0,C216&lt;=0),0,(B216^Parameters!$B$7)*(C216^Parameters!$B$8))</f>
        <v>1929.6737496633787</v>
      </c>
    </row>
    <row r="217" spans="1:4" x14ac:dyDescent="0.2">
      <c r="A217" s="4">
        <v>215</v>
      </c>
      <c r="B217" s="9">
        <f>SUMIF(Workers!$F$2:$F$1001,"&lt;="&amp;A217,Workers!$C$2:$C$1001)</f>
        <v>2441.8507789999985</v>
      </c>
      <c r="C217" s="9">
        <f>SUMIF(Workers!$F$2:$F$1001,"&gt;"&amp;A217,Workers!$D$2:$D$1001)</f>
        <v>8218.0728869999966</v>
      </c>
      <c r="D217" s="9">
        <f>IF(OR(B217&lt;=0,C217&lt;=0),0,(B217^Parameters!$B$7)*(C217^Parameters!$B$8))</f>
        <v>1932.5026551406654</v>
      </c>
    </row>
    <row r="218" spans="1:4" x14ac:dyDescent="0.2">
      <c r="A218" s="4">
        <v>216</v>
      </c>
      <c r="B218" s="9">
        <f>SUMIF(Workers!$F$2:$F$1001,"&lt;="&amp;A218,Workers!$C$2:$C$1001)</f>
        <v>2451.1950389999984</v>
      </c>
      <c r="C218" s="9">
        <f>SUMIF(Workers!$F$2:$F$1001,"&gt;"&amp;A218,Workers!$D$2:$D$1001)</f>
        <v>8210.1560169999957</v>
      </c>
      <c r="D218" s="9">
        <f>IF(OR(B218&lt;=0,C218&lt;=0),0,(B218^Parameters!$B$7)*(C218^Parameters!$B$8))</f>
        <v>1934.9875523254923</v>
      </c>
    </row>
    <row r="219" spans="1:4" x14ac:dyDescent="0.2">
      <c r="A219" s="4">
        <v>217</v>
      </c>
      <c r="B219" s="9">
        <f>SUMIF(Workers!$F$2:$F$1001,"&lt;="&amp;A219,Workers!$C$2:$C$1001)</f>
        <v>2459.2385729999987</v>
      </c>
      <c r="C219" s="9">
        <f>SUMIF(Workers!$F$2:$F$1001,"&gt;"&amp;A219,Workers!$D$2:$D$1001)</f>
        <v>8203.3294089999963</v>
      </c>
      <c r="D219" s="9">
        <f>IF(OR(B219&lt;=0,C219&lt;=0),0,(B219^Parameters!$B$7)*(C219^Parameters!$B$8))</f>
        <v>1937.1170602686082</v>
      </c>
    </row>
    <row r="220" spans="1:4" x14ac:dyDescent="0.2">
      <c r="A220" s="4">
        <v>218</v>
      </c>
      <c r="B220" s="9">
        <f>SUMIF(Workers!$F$2:$F$1001,"&lt;="&amp;A220,Workers!$C$2:$C$1001)</f>
        <v>2468.3838599999985</v>
      </c>
      <c r="C220" s="9">
        <f>SUMIF(Workers!$F$2:$F$1001,"&gt;"&amp;A220,Workers!$D$2:$D$1001)</f>
        <v>8195.5661749999963</v>
      </c>
      <c r="D220" s="9">
        <f>IF(OR(B220&lt;=0,C220&lt;=0),0,(B220^Parameters!$B$7)*(C220^Parameters!$B$8))</f>
        <v>1939.5288621316711</v>
      </c>
    </row>
    <row r="221" spans="1:4" x14ac:dyDescent="0.2">
      <c r="A221" s="4">
        <v>219</v>
      </c>
      <c r="B221" s="9">
        <f>SUMIF(Workers!$F$2:$F$1001,"&lt;="&amp;A221,Workers!$C$2:$C$1001)</f>
        <v>2480.1145329999986</v>
      </c>
      <c r="C221" s="9">
        <f>SUMIF(Workers!$F$2:$F$1001,"&gt;"&amp;A221,Workers!$D$2:$D$1001)</f>
        <v>8185.6079789999958</v>
      </c>
      <c r="D221" s="9">
        <f>IF(OR(B221&lt;=0,C221&lt;=0),0,(B221^Parameters!$B$7)*(C221^Parameters!$B$8))</f>
        <v>1942.608146092776</v>
      </c>
    </row>
    <row r="222" spans="1:4" x14ac:dyDescent="0.2">
      <c r="A222" s="4">
        <v>220</v>
      </c>
      <c r="B222" s="9">
        <f>SUMIF(Workers!$F$2:$F$1001,"&lt;="&amp;A222,Workers!$C$2:$C$1001)</f>
        <v>2490.7406119999987</v>
      </c>
      <c r="C222" s="9">
        <f>SUMIF(Workers!$F$2:$F$1001,"&gt;"&amp;A222,Workers!$D$2:$D$1001)</f>
        <v>8176.5782619999954</v>
      </c>
      <c r="D222" s="9">
        <f>IF(OR(B222&lt;=0,C222&lt;=0),0,(B222^Parameters!$B$7)*(C222^Parameters!$B$8))</f>
        <v>1945.3826801395469</v>
      </c>
    </row>
    <row r="223" spans="1:4" x14ac:dyDescent="0.2">
      <c r="A223" s="4">
        <v>221</v>
      </c>
      <c r="B223" s="9">
        <f>SUMIF(Workers!$F$2:$F$1001,"&lt;="&amp;A223,Workers!$C$2:$C$1001)</f>
        <v>2501.0239019999985</v>
      </c>
      <c r="C223" s="9">
        <f>SUMIF(Workers!$F$2:$F$1001,"&gt;"&amp;A223,Workers!$D$2:$D$1001)</f>
        <v>8167.8378879999964</v>
      </c>
      <c r="D223" s="9">
        <f>IF(OR(B223&lt;=0,C223&lt;=0),0,(B223^Parameters!$B$7)*(C223^Parameters!$B$8))</f>
        <v>1948.0550627692346</v>
      </c>
    </row>
    <row r="224" spans="1:4" x14ac:dyDescent="0.2">
      <c r="A224" s="4">
        <v>222</v>
      </c>
      <c r="B224" s="9">
        <f>SUMIF(Workers!$F$2:$F$1001,"&lt;="&amp;A224,Workers!$C$2:$C$1001)</f>
        <v>2510.9413419999987</v>
      </c>
      <c r="C224" s="9">
        <f>SUMIF(Workers!$F$2:$F$1001,"&gt;"&amp;A224,Workers!$D$2:$D$1001)</f>
        <v>8159.3932899999963</v>
      </c>
      <c r="D224" s="9">
        <f>IF(OR(B224&lt;=0,C224&lt;=0),0,(B224^Parameters!$B$7)*(C224^Parameters!$B$8))</f>
        <v>1950.6192034375599</v>
      </c>
    </row>
    <row r="225" spans="1:4" x14ac:dyDescent="0.2">
      <c r="A225" s="4">
        <v>223</v>
      </c>
      <c r="B225" s="9">
        <f>SUMIF(Workers!$F$2:$F$1001,"&lt;="&amp;A225,Workers!$C$2:$C$1001)</f>
        <v>2521.4683359999985</v>
      </c>
      <c r="C225" s="9">
        <f>SUMIF(Workers!$F$2:$F$1001,"&gt;"&amp;A225,Workers!$D$2:$D$1001)</f>
        <v>8150.4290319999964</v>
      </c>
      <c r="D225" s="9">
        <f>IF(OR(B225&lt;=0,C225&lt;=0),0,(B225^Parameters!$B$7)*(C225^Parameters!$B$8))</f>
        <v>1953.3285376865324</v>
      </c>
    </row>
    <row r="226" spans="1:4" x14ac:dyDescent="0.2">
      <c r="A226" s="4">
        <v>224</v>
      </c>
      <c r="B226" s="9">
        <f>SUMIF(Workers!$F$2:$F$1001,"&lt;="&amp;A226,Workers!$C$2:$C$1001)</f>
        <v>2532.2252789999989</v>
      </c>
      <c r="C226" s="9">
        <f>SUMIF(Workers!$F$2:$F$1001,"&gt;"&amp;A226,Workers!$D$2:$D$1001)</f>
        <v>8141.2667159999964</v>
      </c>
      <c r="D226" s="9">
        <f>IF(OR(B226&lt;=0,C226&lt;=0),0,(B226^Parameters!$B$7)*(C226^Parameters!$B$8))</f>
        <v>1956.0837503341872</v>
      </c>
    </row>
    <row r="227" spans="1:4" x14ac:dyDescent="0.2">
      <c r="A227" s="4">
        <v>225</v>
      </c>
      <c r="B227" s="9">
        <f>SUMIF(Workers!$F$2:$F$1001,"&lt;="&amp;A227,Workers!$C$2:$C$1001)</f>
        <v>2542.0909909999991</v>
      </c>
      <c r="C227" s="9">
        <f>SUMIF(Workers!$F$2:$F$1001,"&gt;"&amp;A227,Workers!$D$2:$D$1001)</f>
        <v>8132.8620249999967</v>
      </c>
      <c r="D227" s="9">
        <f>IF(OR(B227&lt;=0,C227&lt;=0),0,(B227^Parameters!$B$7)*(C227^Parameters!$B$8))</f>
        <v>1958.5989764681008</v>
      </c>
    </row>
    <row r="228" spans="1:4" x14ac:dyDescent="0.2">
      <c r="A228" s="4">
        <v>226</v>
      </c>
      <c r="B228" s="9">
        <f>SUMIF(Workers!$F$2:$F$1001,"&lt;="&amp;A228,Workers!$C$2:$C$1001)</f>
        <v>2552.1161739999989</v>
      </c>
      <c r="C228" s="9">
        <f>SUMIF(Workers!$F$2:$F$1001,"&gt;"&amp;A228,Workers!$D$2:$D$1001)</f>
        <v>8124.3172429999959</v>
      </c>
      <c r="D228" s="9">
        <f>IF(OR(B228&lt;=0,C228&lt;=0),0,(B228^Parameters!$B$7)*(C228^Parameters!$B$8))</f>
        <v>1961.1431307498237</v>
      </c>
    </row>
    <row r="229" spans="1:4" x14ac:dyDescent="0.2">
      <c r="A229" s="4">
        <v>227</v>
      </c>
      <c r="B229" s="9">
        <f>SUMIF(Workers!$F$2:$F$1001,"&lt;="&amp;A229,Workers!$C$2:$C$1001)</f>
        <v>2564.5051509999989</v>
      </c>
      <c r="C229" s="9">
        <f>SUMIF(Workers!$F$2:$F$1001,"&gt;"&amp;A229,Workers!$D$2:$D$1001)</f>
        <v>8113.7559099999962</v>
      </c>
      <c r="D229" s="9">
        <f>IF(OR(B229&lt;=0,C229&lt;=0),0,(B229^Parameters!$B$7)*(C229^Parameters!$B$8))</f>
        <v>1964.2713460332589</v>
      </c>
    </row>
    <row r="230" spans="1:4" x14ac:dyDescent="0.2">
      <c r="A230" s="4">
        <v>228</v>
      </c>
      <c r="B230" s="9">
        <f>SUMIF(Workers!$F$2:$F$1001,"&lt;="&amp;A230,Workers!$C$2:$C$1001)</f>
        <v>2575.0526469999991</v>
      </c>
      <c r="C230" s="9">
        <f>SUMIF(Workers!$F$2:$F$1001,"&gt;"&amp;A230,Workers!$D$2:$D$1001)</f>
        <v>8104.7640769999962</v>
      </c>
      <c r="D230" s="9">
        <f>IF(OR(B230&lt;=0,C230&lt;=0),0,(B230^Parameters!$B$7)*(C230^Parameters!$B$8))</f>
        <v>1966.9210153152694</v>
      </c>
    </row>
    <row r="231" spans="1:4" x14ac:dyDescent="0.2">
      <c r="A231" s="4">
        <v>229</v>
      </c>
      <c r="B231" s="9">
        <f>SUMIF(Workers!$F$2:$F$1001,"&lt;="&amp;A231,Workers!$C$2:$C$1001)</f>
        <v>2585.7621259999992</v>
      </c>
      <c r="C231" s="9">
        <f>SUMIF(Workers!$F$2:$F$1001,"&gt;"&amp;A231,Workers!$D$2:$D$1001)</f>
        <v>8095.6299219999964</v>
      </c>
      <c r="D231" s="9">
        <f>IF(OR(B231&lt;=0,C231&lt;=0),0,(B231^Parameters!$B$7)*(C231^Parameters!$B$8))</f>
        <v>1969.5982404545127</v>
      </c>
    </row>
    <row r="232" spans="1:4" x14ac:dyDescent="0.2">
      <c r="A232" s="4">
        <v>230</v>
      </c>
      <c r="B232" s="9">
        <f>SUMIF(Workers!$F$2:$F$1001,"&lt;="&amp;A232,Workers!$C$2:$C$1001)</f>
        <v>2596.9727739999994</v>
      </c>
      <c r="C232" s="9">
        <f>SUMIF(Workers!$F$2:$F$1001,"&gt;"&amp;A232,Workers!$D$2:$D$1001)</f>
        <v>8086.0624669999961</v>
      </c>
      <c r="D232" s="9">
        <f>IF(OR(B232&lt;=0,C232&lt;=0),0,(B232^Parameters!$B$7)*(C232^Parameters!$B$8))</f>
        <v>1972.3864934695382</v>
      </c>
    </row>
    <row r="233" spans="1:4" x14ac:dyDescent="0.2">
      <c r="A233" s="4">
        <v>231</v>
      </c>
      <c r="B233" s="9">
        <f>SUMIF(Workers!$F$2:$F$1001,"&lt;="&amp;A233,Workers!$C$2:$C$1001)</f>
        <v>2607.4341529999992</v>
      </c>
      <c r="C233" s="9">
        <f>SUMIF(Workers!$F$2:$F$1001,"&gt;"&amp;A233,Workers!$D$2:$D$1001)</f>
        <v>8077.1327329999967</v>
      </c>
      <c r="D233" s="9">
        <f>IF(OR(B233&lt;=0,C233&lt;=0),0,(B233^Parameters!$B$7)*(C233^Parameters!$B$8))</f>
        <v>1974.9756992384109</v>
      </c>
    </row>
    <row r="234" spans="1:4" x14ac:dyDescent="0.2">
      <c r="A234" s="4">
        <v>232</v>
      </c>
      <c r="B234" s="9">
        <f>SUMIF(Workers!$F$2:$F$1001,"&lt;="&amp;A234,Workers!$C$2:$C$1001)</f>
        <v>2617.9032759999996</v>
      </c>
      <c r="C234" s="9">
        <f>SUMIF(Workers!$F$2:$F$1001,"&gt;"&amp;A234,Workers!$D$2:$D$1001)</f>
        <v>8068.1827289999965</v>
      </c>
      <c r="D234" s="9">
        <f>IF(OR(B234&lt;=0,C234&lt;=0),0,(B234^Parameters!$B$7)*(C234^Parameters!$B$8))</f>
        <v>1977.5532878442605</v>
      </c>
    </row>
    <row r="235" spans="1:4" x14ac:dyDescent="0.2">
      <c r="A235" s="4">
        <v>233</v>
      </c>
      <c r="B235" s="9">
        <f>SUMIF(Workers!$F$2:$F$1001,"&lt;="&amp;A235,Workers!$C$2:$C$1001)</f>
        <v>2630.1971719999992</v>
      </c>
      <c r="C235" s="9">
        <f>SUMIF(Workers!$F$2:$F$1001,"&gt;"&amp;A235,Workers!$D$2:$D$1001)</f>
        <v>8057.6692659999953</v>
      </c>
      <c r="D235" s="9">
        <f>IF(OR(B235&lt;=0,C235&lt;=0),0,(B235^Parameters!$B$7)*(C235^Parameters!$B$8))</f>
        <v>1980.564474212656</v>
      </c>
    </row>
    <row r="236" spans="1:4" x14ac:dyDescent="0.2">
      <c r="A236" s="4">
        <v>234</v>
      </c>
      <c r="B236" s="9">
        <f>SUMIF(Workers!$F$2:$F$1001,"&lt;="&amp;A236,Workers!$C$2:$C$1001)</f>
        <v>2639.4171549999992</v>
      </c>
      <c r="C236" s="9">
        <f>SUMIF(Workers!$F$2:$F$1001,"&gt;"&amp;A236,Workers!$D$2:$D$1001)</f>
        <v>8049.7744799999964</v>
      </c>
      <c r="D236" s="9">
        <f>IF(OR(B236&lt;=0,C236&lt;=0),0,(B236^Parameters!$B$7)*(C236^Parameters!$B$8))</f>
        <v>1982.8108506444689</v>
      </c>
    </row>
    <row r="237" spans="1:4" x14ac:dyDescent="0.2">
      <c r="A237" s="4">
        <v>235</v>
      </c>
      <c r="B237" s="9">
        <f>SUMIF(Workers!$F$2:$F$1001,"&lt;="&amp;A237,Workers!$C$2:$C$1001)</f>
        <v>2649.8632699999989</v>
      </c>
      <c r="C237" s="9">
        <f>SUMIF(Workers!$F$2:$F$1001,"&gt;"&amp;A237,Workers!$D$2:$D$1001)</f>
        <v>8040.8251699999964</v>
      </c>
      <c r="D237" s="9">
        <f>IF(OR(B237&lt;=0,C237&lt;=0),0,(B237^Parameters!$B$7)*(C237^Parameters!$B$8))</f>
        <v>1985.3443221846642</v>
      </c>
    </row>
    <row r="238" spans="1:4" x14ac:dyDescent="0.2">
      <c r="A238" s="4">
        <v>236</v>
      </c>
      <c r="B238" s="9">
        <f>SUMIF(Workers!$F$2:$F$1001,"&lt;="&amp;A238,Workers!$C$2:$C$1001)</f>
        <v>2661.2874879999995</v>
      </c>
      <c r="C238" s="9">
        <f>SUMIF(Workers!$F$2:$F$1001,"&gt;"&amp;A238,Workers!$D$2:$D$1001)</f>
        <v>8031.0227839999952</v>
      </c>
      <c r="D238" s="9">
        <f>IF(OR(B238&lt;=0,C238&lt;=0),0,(B238^Parameters!$B$7)*(C238^Parameters!$B$8))</f>
        <v>1988.0998500943522</v>
      </c>
    </row>
    <row r="239" spans="1:4" x14ac:dyDescent="0.2">
      <c r="A239" s="4">
        <v>237</v>
      </c>
      <c r="B239" s="9">
        <f>SUMIF(Workers!$F$2:$F$1001,"&lt;="&amp;A239,Workers!$C$2:$C$1001)</f>
        <v>2672.964958999999</v>
      </c>
      <c r="C239" s="9">
        <f>SUMIF(Workers!$F$2:$F$1001,"&gt;"&amp;A239,Workers!$D$2:$D$1001)</f>
        <v>8020.9956279999951</v>
      </c>
      <c r="D239" s="9">
        <f>IF(OR(B239&lt;=0,C239&lt;=0),0,(B239^Parameters!$B$7)*(C239^Parameters!$B$8))</f>
        <v>1990.9011400170587</v>
      </c>
    </row>
    <row r="240" spans="1:4" x14ac:dyDescent="0.2">
      <c r="A240" s="4">
        <v>238</v>
      </c>
      <c r="B240" s="9">
        <f>SUMIF(Workers!$F$2:$F$1001,"&lt;="&amp;A240,Workers!$C$2:$C$1001)</f>
        <v>2684.713502999999</v>
      </c>
      <c r="C240" s="9">
        <f>SUMIF(Workers!$F$2:$F$1001,"&gt;"&amp;A240,Workers!$D$2:$D$1001)</f>
        <v>8010.891109999995</v>
      </c>
      <c r="D240" s="9">
        <f>IF(OR(B240&lt;=0,C240&lt;=0),0,(B240^Parameters!$B$7)*(C240^Parameters!$B$8))</f>
        <v>1993.7029388351516</v>
      </c>
    </row>
    <row r="241" spans="1:4" x14ac:dyDescent="0.2">
      <c r="A241" s="4">
        <v>239</v>
      </c>
      <c r="B241" s="9">
        <f>SUMIF(Workers!$F$2:$F$1001,"&lt;="&amp;A241,Workers!$C$2:$C$1001)</f>
        <v>2695.228200999999</v>
      </c>
      <c r="C241" s="9">
        <f>SUMIF(Workers!$F$2:$F$1001,"&gt;"&amp;A241,Workers!$D$2:$D$1001)</f>
        <v>8001.8387929999953</v>
      </c>
      <c r="D241" s="9">
        <f>IF(OR(B241&lt;=0,C241&lt;=0),0,(B241^Parameters!$B$7)*(C241^Parameters!$B$8))</f>
        <v>1996.1970201165932</v>
      </c>
    </row>
    <row r="242" spans="1:4" x14ac:dyDescent="0.2">
      <c r="A242" s="4">
        <v>240</v>
      </c>
      <c r="B242" s="9">
        <f>SUMIF(Workers!$F$2:$F$1001,"&lt;="&amp;A242,Workers!$C$2:$C$1001)</f>
        <v>2707.3935999999994</v>
      </c>
      <c r="C242" s="9">
        <f>SUMIF(Workers!$F$2:$F$1001,"&gt;"&amp;A242,Workers!$D$2:$D$1001)</f>
        <v>7991.3636219999953</v>
      </c>
      <c r="D242" s="9">
        <f>IF(OR(B242&lt;=0,C242&lt;=0),0,(B242^Parameters!$B$7)*(C242^Parameters!$B$8))</f>
        <v>1999.0678313425733</v>
      </c>
    </row>
    <row r="243" spans="1:4" x14ac:dyDescent="0.2">
      <c r="A243" s="4">
        <v>241</v>
      </c>
      <c r="B243" s="9">
        <f>SUMIF(Workers!$F$2:$F$1001,"&lt;="&amp;A243,Workers!$C$2:$C$1001)</f>
        <v>2717.2092029999994</v>
      </c>
      <c r="C243" s="9">
        <f>SUMIF(Workers!$F$2:$F$1001,"&gt;"&amp;A243,Workers!$D$2:$D$1001)</f>
        <v>7982.9101199999968</v>
      </c>
      <c r="D243" s="9">
        <f>IF(OR(B243&lt;=0,C243&lt;=0),0,(B243^Parameters!$B$7)*(C243^Parameters!$B$8))</f>
        <v>2001.3725661048366</v>
      </c>
    </row>
    <row r="244" spans="1:4" x14ac:dyDescent="0.2">
      <c r="A244" s="4">
        <v>242</v>
      </c>
      <c r="B244" s="9">
        <f>SUMIF(Workers!$F$2:$F$1001,"&lt;="&amp;A244,Workers!$C$2:$C$1001)</f>
        <v>2729.1461589999994</v>
      </c>
      <c r="C244" s="9">
        <f>SUMIF(Workers!$F$2:$F$1001,"&gt;"&amp;A244,Workers!$D$2:$D$1001)</f>
        <v>7972.6216539999969</v>
      </c>
      <c r="D244" s="9">
        <f>IF(OR(B244&lt;=0,C244&lt;=0),0,(B244^Parameters!$B$7)*(C244^Parameters!$B$8))</f>
        <v>2004.1608645837246</v>
      </c>
    </row>
    <row r="245" spans="1:4" x14ac:dyDescent="0.2">
      <c r="A245" s="4">
        <v>243</v>
      </c>
      <c r="B245" s="9">
        <f>SUMIF(Workers!$F$2:$F$1001,"&lt;="&amp;A245,Workers!$C$2:$C$1001)</f>
        <v>2742.3541009999994</v>
      </c>
      <c r="C245" s="9">
        <f>SUMIF(Workers!$F$2:$F$1001,"&gt;"&amp;A245,Workers!$D$2:$D$1001)</f>
        <v>7961.2048209999957</v>
      </c>
      <c r="D245" s="9">
        <f>IF(OR(B245&lt;=0,C245&lt;=0),0,(B245^Parameters!$B$7)*(C245^Parameters!$B$8))</f>
        <v>2007.2249560128719</v>
      </c>
    </row>
    <row r="246" spans="1:4" x14ac:dyDescent="0.2">
      <c r="A246" s="4">
        <v>244</v>
      </c>
      <c r="B246" s="9">
        <f>SUMIF(Workers!$F$2:$F$1001,"&lt;="&amp;A246,Workers!$C$2:$C$1001)</f>
        <v>2753.1511369999994</v>
      </c>
      <c r="C246" s="9">
        <f>SUMIF(Workers!$F$2:$F$1001,"&gt;"&amp;A246,Workers!$D$2:$D$1001)</f>
        <v>7951.8690099999967</v>
      </c>
      <c r="D246" s="9">
        <f>IF(OR(B246&lt;=0,C246&lt;=0),0,(B246^Parameters!$B$7)*(C246^Parameters!$B$8))</f>
        <v>2009.7159149562008</v>
      </c>
    </row>
    <row r="247" spans="1:4" x14ac:dyDescent="0.2">
      <c r="A247" s="4">
        <v>245</v>
      </c>
      <c r="B247" s="9">
        <f>SUMIF(Workers!$F$2:$F$1001,"&lt;="&amp;A247,Workers!$C$2:$C$1001)</f>
        <v>2765.5196809999993</v>
      </c>
      <c r="C247" s="9">
        <f>SUMIF(Workers!$F$2:$F$1001,"&gt;"&amp;A247,Workers!$D$2:$D$1001)</f>
        <v>7941.1659989999971</v>
      </c>
      <c r="D247" s="9">
        <f>IF(OR(B247&lt;=0,C247&lt;=0),0,(B247^Parameters!$B$7)*(C247^Parameters!$B$8))</f>
        <v>2012.5536319117025</v>
      </c>
    </row>
    <row r="248" spans="1:4" x14ac:dyDescent="0.2">
      <c r="A248" s="4">
        <v>246</v>
      </c>
      <c r="B248" s="9">
        <f>SUMIF(Workers!$F$2:$F$1001,"&lt;="&amp;A248,Workers!$C$2:$C$1001)</f>
        <v>2777.5157529999992</v>
      </c>
      <c r="C248" s="9">
        <f>SUMIF(Workers!$F$2:$F$1001,"&gt;"&amp;A248,Workers!$D$2:$D$1001)</f>
        <v>7930.782175999997</v>
      </c>
      <c r="D248" s="9">
        <f>IF(OR(B248&lt;=0,C248&lt;=0),0,(B248^Parameters!$B$7)*(C248^Parameters!$B$8))</f>
        <v>2015.2904584062449</v>
      </c>
    </row>
    <row r="249" spans="1:4" x14ac:dyDescent="0.2">
      <c r="A249" s="4">
        <v>247</v>
      </c>
      <c r="B249" s="9">
        <f>SUMIF(Workers!$F$2:$F$1001,"&lt;="&amp;A249,Workers!$C$2:$C$1001)</f>
        <v>2789.3234359999992</v>
      </c>
      <c r="C249" s="9">
        <f>SUMIF(Workers!$F$2:$F$1001,"&gt;"&amp;A249,Workers!$D$2:$D$1001)</f>
        <v>7920.560443999997</v>
      </c>
      <c r="D249" s="9">
        <f>IF(OR(B249&lt;=0,C249&lt;=0),0,(B249^Parameters!$B$7)*(C249^Parameters!$B$8))</f>
        <v>2017.9697640093416</v>
      </c>
    </row>
    <row r="250" spans="1:4" x14ac:dyDescent="0.2">
      <c r="A250" s="4">
        <v>248</v>
      </c>
      <c r="B250" s="9">
        <f>SUMIF(Workers!$F$2:$F$1001,"&lt;="&amp;A250,Workers!$C$2:$C$1001)</f>
        <v>2799.1156409999999</v>
      </c>
      <c r="C250" s="9">
        <f>SUMIF(Workers!$F$2:$F$1001,"&gt;"&amp;A250,Workers!$D$2:$D$1001)</f>
        <v>7912.0831519999974</v>
      </c>
      <c r="D250" s="9">
        <f>IF(OR(B250&lt;=0,C250&lt;=0),0,(B250^Parameters!$B$7)*(C250^Parameters!$B$8))</f>
        <v>2020.1808861444988</v>
      </c>
    </row>
    <row r="251" spans="1:4" x14ac:dyDescent="0.2">
      <c r="A251" s="4">
        <v>249</v>
      </c>
      <c r="B251" s="9">
        <f>SUMIF(Workers!$F$2:$F$1001,"&lt;="&amp;A251,Workers!$C$2:$C$1001)</f>
        <v>2812.5333269999996</v>
      </c>
      <c r="C251" s="9">
        <f>SUMIF(Workers!$F$2:$F$1001,"&gt;"&amp;A251,Workers!$D$2:$D$1001)</f>
        <v>7900.4604569999974</v>
      </c>
      <c r="D251" s="9">
        <f>IF(OR(B251&lt;=0,C251&lt;=0),0,(B251^Parameters!$B$7)*(C251^Parameters!$B$8))</f>
        <v>2023.1940375718259</v>
      </c>
    </row>
    <row r="252" spans="1:4" x14ac:dyDescent="0.2">
      <c r="A252" s="4">
        <v>250</v>
      </c>
      <c r="B252" s="9">
        <f>SUMIF(Workers!$F$2:$F$1001,"&lt;="&amp;A252,Workers!$C$2:$C$1001)</f>
        <v>2825.6249309999998</v>
      </c>
      <c r="C252" s="9">
        <f>SUMIF(Workers!$F$2:$F$1001,"&gt;"&amp;A252,Workers!$D$2:$D$1001)</f>
        <v>7889.1156719999972</v>
      </c>
      <c r="D252" s="9">
        <f>IF(OR(B252&lt;=0,C252&lt;=0),0,(B252^Parameters!$B$7)*(C252^Parameters!$B$8))</f>
        <v>2026.1158637042242</v>
      </c>
    </row>
    <row r="253" spans="1:4" x14ac:dyDescent="0.2">
      <c r="A253" s="4">
        <v>251</v>
      </c>
      <c r="B253" s="9">
        <f>SUMIF(Workers!$F$2:$F$1001,"&lt;="&amp;A253,Workers!$C$2:$C$1001)</f>
        <v>2837.3822099999993</v>
      </c>
      <c r="C253" s="9">
        <f>SUMIF(Workers!$F$2:$F$1001,"&gt;"&amp;A253,Workers!$D$2:$D$1001)</f>
        <v>7878.9148509999968</v>
      </c>
      <c r="D253" s="9">
        <f>IF(OR(B253&lt;=0,C253&lt;=0),0,(B253^Parameters!$B$7)*(C253^Parameters!$B$8))</f>
        <v>2028.7237422285057</v>
      </c>
    </row>
    <row r="254" spans="1:4" x14ac:dyDescent="0.2">
      <c r="A254" s="4">
        <v>252</v>
      </c>
      <c r="B254" s="9">
        <f>SUMIF(Workers!$F$2:$F$1001,"&lt;="&amp;A254,Workers!$C$2:$C$1001)</f>
        <v>2848.5511749999991</v>
      </c>
      <c r="C254" s="9">
        <f>SUMIF(Workers!$F$2:$F$1001,"&gt;"&amp;A254,Workers!$D$2:$D$1001)</f>
        <v>7869.2145869999958</v>
      </c>
      <c r="D254" s="9">
        <f>IF(OR(B254&lt;=0,C254&lt;=0),0,(B254^Parameters!$B$7)*(C254^Parameters!$B$8))</f>
        <v>2031.1871317929651</v>
      </c>
    </row>
    <row r="255" spans="1:4" x14ac:dyDescent="0.2">
      <c r="A255" s="4">
        <v>253</v>
      </c>
      <c r="B255" s="9">
        <f>SUMIF(Workers!$F$2:$F$1001,"&lt;="&amp;A255,Workers!$C$2:$C$1001)</f>
        <v>2857.2430099999997</v>
      </c>
      <c r="C255" s="9">
        <f>SUMIF(Workers!$F$2:$F$1001,"&gt;"&amp;A255,Workers!$D$2:$D$1001)</f>
        <v>7861.6648799999975</v>
      </c>
      <c r="D255" s="9">
        <f>IF(OR(B255&lt;=0,C255&lt;=0),0,(B255^Parameters!$B$7)*(C255^Parameters!$B$8))</f>
        <v>2033.0954467941679</v>
      </c>
    </row>
    <row r="256" spans="1:4" x14ac:dyDescent="0.2">
      <c r="A256" s="4">
        <v>254</v>
      </c>
      <c r="B256" s="9">
        <f>SUMIF(Workers!$F$2:$F$1001,"&lt;="&amp;A256,Workers!$C$2:$C$1001)</f>
        <v>2869.9132880000002</v>
      </c>
      <c r="C256" s="9">
        <f>SUMIF(Workers!$F$2:$F$1001,"&gt;"&amp;A256,Workers!$D$2:$D$1001)</f>
        <v>7850.6463069999963</v>
      </c>
      <c r="D256" s="9">
        <f>IF(OR(B256&lt;=0,C256&lt;=0),0,(B256^Parameters!$B$7)*(C256^Parameters!$B$8))</f>
        <v>2035.8622242160022</v>
      </c>
    </row>
    <row r="257" spans="1:4" x14ac:dyDescent="0.2">
      <c r="A257" s="4">
        <v>255</v>
      </c>
      <c r="B257" s="9">
        <f>SUMIF(Workers!$F$2:$F$1001,"&lt;="&amp;A257,Workers!$C$2:$C$1001)</f>
        <v>2881.1544799999997</v>
      </c>
      <c r="C257" s="9">
        <f>SUMIF(Workers!$F$2:$F$1001,"&gt;"&amp;A257,Workers!$D$2:$D$1001)</f>
        <v>7840.8535089999978</v>
      </c>
      <c r="D257" s="9">
        <f>IF(OR(B257&lt;=0,C257&lt;=0),0,(B257^Parameters!$B$7)*(C257^Parameters!$B$8))</f>
        <v>2038.3016126762711</v>
      </c>
    </row>
    <row r="258" spans="1:4" x14ac:dyDescent="0.2">
      <c r="A258" s="4">
        <v>256</v>
      </c>
      <c r="B258" s="9">
        <f>SUMIF(Workers!$F$2:$F$1001,"&lt;="&amp;A258,Workers!$C$2:$C$1001)</f>
        <v>2891.3091489999997</v>
      </c>
      <c r="C258" s="9">
        <f>SUMIF(Workers!$F$2:$F$1001,"&gt;"&amp;A258,Workers!$D$2:$D$1001)</f>
        <v>7832.0043599999981</v>
      </c>
      <c r="D258" s="9">
        <f>IF(OR(B258&lt;=0,C258&lt;=0),0,(B258^Parameters!$B$7)*(C258^Parameters!$B$8))</f>
        <v>2040.4941450606796</v>
      </c>
    </row>
    <row r="259" spans="1:4" x14ac:dyDescent="0.2">
      <c r="A259" s="4">
        <v>257</v>
      </c>
      <c r="B259" s="9">
        <f>SUMIF(Workers!$F$2:$F$1001,"&lt;="&amp;A259,Workers!$C$2:$C$1001)</f>
        <v>2902.4611210000003</v>
      </c>
      <c r="C259" s="9">
        <f>SUMIF(Workers!$F$2:$F$1001,"&gt;"&amp;A259,Workers!$D$2:$D$1001)</f>
        <v>7822.2708309999971</v>
      </c>
      <c r="D259" s="9">
        <f>IF(OR(B259&lt;=0,C259&lt;=0),0,(B259^Parameters!$B$7)*(C259^Parameters!$B$8))</f>
        <v>2042.8885145684671</v>
      </c>
    </row>
    <row r="260" spans="1:4" x14ac:dyDescent="0.2">
      <c r="A260" s="4">
        <v>258</v>
      </c>
      <c r="B260" s="9">
        <f>SUMIF(Workers!$F$2:$F$1001,"&lt;="&amp;A260,Workers!$C$2:$C$1001)</f>
        <v>2912.6050169999999</v>
      </c>
      <c r="C260" s="9">
        <f>SUMIF(Workers!$F$2:$F$1001,"&gt;"&amp;A260,Workers!$D$2:$D$1001)</f>
        <v>7813.412774999998</v>
      </c>
      <c r="D260" s="9">
        <f>IF(OR(B260&lt;=0,C260&lt;=0),0,(B260^Parameters!$B$7)*(C260^Parameters!$B$8))</f>
        <v>2045.0553306067798</v>
      </c>
    </row>
    <row r="261" spans="1:4" x14ac:dyDescent="0.2">
      <c r="A261" s="4">
        <v>259</v>
      </c>
      <c r="B261" s="9">
        <f>SUMIF(Workers!$F$2:$F$1001,"&lt;="&amp;A261,Workers!$C$2:$C$1001)</f>
        <v>2921.9790360000006</v>
      </c>
      <c r="C261" s="9">
        <f>SUMIF(Workers!$F$2:$F$1001,"&gt;"&amp;A261,Workers!$D$2:$D$1001)</f>
        <v>7805.2134169999981</v>
      </c>
      <c r="D261" s="9">
        <f>IF(OR(B261&lt;=0,C261&lt;=0),0,(B261^Parameters!$B$7)*(C261^Parameters!$B$8))</f>
        <v>2047.0471462599287</v>
      </c>
    </row>
    <row r="262" spans="1:4" x14ac:dyDescent="0.2">
      <c r="A262" s="4">
        <v>260</v>
      </c>
      <c r="B262" s="9">
        <f>SUMIF(Workers!$F$2:$F$1001,"&lt;="&amp;A262,Workers!$C$2:$C$1001)</f>
        <v>2932.4478200000003</v>
      </c>
      <c r="C262" s="9">
        <f>SUMIF(Workers!$F$2:$F$1001,"&gt;"&amp;A262,Workers!$D$2:$D$1001)</f>
        <v>7796.056330999997</v>
      </c>
      <c r="D262" s="9">
        <f>IF(OR(B262&lt;=0,C262&lt;=0),0,(B262^Parameters!$B$7)*(C262^Parameters!$B$8))</f>
        <v>2049.2614374604736</v>
      </c>
    </row>
    <row r="263" spans="1:4" x14ac:dyDescent="0.2">
      <c r="A263" s="4">
        <v>261</v>
      </c>
      <c r="B263" s="9">
        <f>SUMIF(Workers!$F$2:$F$1001,"&lt;="&amp;A263,Workers!$C$2:$C$1001)</f>
        <v>2941.6617210000004</v>
      </c>
      <c r="C263" s="9">
        <f>SUMIF(Workers!$F$2:$F$1001,"&gt;"&amp;A263,Workers!$D$2:$D$1001)</f>
        <v>7787.995579999998</v>
      </c>
      <c r="D263" s="9">
        <f>IF(OR(B263&lt;=0,C263&lt;=0),0,(B263^Parameters!$B$7)*(C263^Parameters!$B$8))</f>
        <v>2051.2013397429228</v>
      </c>
    </row>
    <row r="264" spans="1:4" x14ac:dyDescent="0.2">
      <c r="A264" s="4">
        <v>262</v>
      </c>
      <c r="B264" s="9">
        <f>SUMIF(Workers!$F$2:$F$1001,"&lt;="&amp;A264,Workers!$C$2:$C$1001)</f>
        <v>2953.0970490000004</v>
      </c>
      <c r="C264" s="9">
        <f>SUMIF(Workers!$F$2:$F$1001,"&gt;"&amp;A264,Workers!$D$2:$D$1001)</f>
        <v>7777.9861519999968</v>
      </c>
      <c r="D264" s="9">
        <f>IF(OR(B264&lt;=0,C264&lt;=0),0,(B264^Parameters!$B$7)*(C264^Parameters!$B$8))</f>
        <v>2053.5968918138324</v>
      </c>
    </row>
    <row r="265" spans="1:4" x14ac:dyDescent="0.2">
      <c r="A265" s="4">
        <v>263</v>
      </c>
      <c r="B265" s="9">
        <f>SUMIF(Workers!$F$2:$F$1001,"&lt;="&amp;A265,Workers!$C$2:$C$1001)</f>
        <v>2963.1663920000005</v>
      </c>
      <c r="C265" s="9">
        <f>SUMIF(Workers!$F$2:$F$1001,"&gt;"&amp;A265,Workers!$D$2:$D$1001)</f>
        <v>7769.1662769999975</v>
      </c>
      <c r="D265" s="9">
        <f>IF(OR(B265&lt;=0,C265&lt;=0),0,(B265^Parameters!$B$7)*(C265^Parameters!$B$8))</f>
        <v>2055.6951206832568</v>
      </c>
    </row>
    <row r="266" spans="1:4" x14ac:dyDescent="0.2">
      <c r="A266" s="4">
        <v>264</v>
      </c>
      <c r="B266" s="9">
        <f>SUMIF(Workers!$F$2:$F$1001,"&lt;="&amp;A266,Workers!$C$2:$C$1001)</f>
        <v>2973.0127690000004</v>
      </c>
      <c r="C266" s="9">
        <f>SUMIF(Workers!$F$2:$F$1001,"&gt;"&amp;A266,Workers!$D$2:$D$1001)</f>
        <v>7760.5403969999979</v>
      </c>
      <c r="D266" s="9">
        <f>IF(OR(B266&lt;=0,C266&lt;=0),0,(B266^Parameters!$B$7)*(C266^Parameters!$B$8))</f>
        <v>2057.7373109865266</v>
      </c>
    </row>
    <row r="267" spans="1:4" x14ac:dyDescent="0.2">
      <c r="A267" s="4">
        <v>265</v>
      </c>
      <c r="B267" s="9">
        <f>SUMIF(Workers!$F$2:$F$1001,"&lt;="&amp;A267,Workers!$C$2:$C$1001)</f>
        <v>2982.7654269999998</v>
      </c>
      <c r="C267" s="9">
        <f>SUMIF(Workers!$F$2:$F$1001,"&gt;"&amp;A267,Workers!$D$2:$D$1001)</f>
        <v>7751.9958059999981</v>
      </c>
      <c r="D267" s="9">
        <f>IF(OR(B267&lt;=0,C267&lt;=0),0,(B267^Parameters!$B$7)*(C267^Parameters!$B$8))</f>
        <v>2059.7508148746092</v>
      </c>
    </row>
    <row r="268" spans="1:4" x14ac:dyDescent="0.2">
      <c r="A268" s="4">
        <v>266</v>
      </c>
      <c r="B268" s="9">
        <f>SUMIF(Workers!$F$2:$F$1001,"&lt;="&amp;A268,Workers!$C$2:$C$1001)</f>
        <v>2994.6464780000001</v>
      </c>
      <c r="C268" s="9">
        <f>SUMIF(Workers!$F$2:$F$1001,"&gt;"&amp;A268,Workers!$D$2:$D$1001)</f>
        <v>7741.5731499999956</v>
      </c>
      <c r="D268" s="9">
        <f>IF(OR(B268&lt;=0,C268&lt;=0),0,(B268^Parameters!$B$7)*(C268^Parameters!$B$8))</f>
        <v>2062.1898840650415</v>
      </c>
    </row>
    <row r="269" spans="1:4" x14ac:dyDescent="0.2">
      <c r="A269" s="4">
        <v>267</v>
      </c>
      <c r="B269" s="9">
        <f>SUMIF(Workers!$F$2:$F$1001,"&lt;="&amp;A269,Workers!$C$2:$C$1001)</f>
        <v>3005.106362</v>
      </c>
      <c r="C269" s="9">
        <f>SUMIF(Workers!$F$2:$F$1001,"&gt;"&amp;A269,Workers!$D$2:$D$1001)</f>
        <v>7732.3875779999971</v>
      </c>
      <c r="D269" s="9">
        <f>IF(OR(B269&lt;=0,C269&lt;=0),0,(B269^Parameters!$B$7)*(C269^Parameters!$B$8))</f>
        <v>2064.324933247327</v>
      </c>
    </row>
    <row r="270" spans="1:4" x14ac:dyDescent="0.2">
      <c r="A270" s="4">
        <v>268</v>
      </c>
      <c r="B270" s="9">
        <f>SUMIF(Workers!$F$2:$F$1001,"&lt;="&amp;A270,Workers!$C$2:$C$1001)</f>
        <v>3016.2728819999998</v>
      </c>
      <c r="C270" s="9">
        <f>SUMIF(Workers!$F$2:$F$1001,"&gt;"&amp;A270,Workers!$D$2:$D$1001)</f>
        <v>7722.5813889999963</v>
      </c>
      <c r="D270" s="9">
        <f>IF(OR(B270&lt;=0,C270&lt;=0),0,(B270^Parameters!$B$7)*(C270^Parameters!$B$8))</f>
        <v>2066.5927698293731</v>
      </c>
    </row>
    <row r="271" spans="1:4" x14ac:dyDescent="0.2">
      <c r="A271" s="4">
        <v>269</v>
      </c>
      <c r="B271" s="9">
        <f>SUMIF(Workers!$F$2:$F$1001,"&lt;="&amp;A271,Workers!$C$2:$C$1001)</f>
        <v>3026.93986</v>
      </c>
      <c r="C271" s="9">
        <f>SUMIF(Workers!$F$2:$F$1001,"&gt;"&amp;A271,Workers!$D$2:$D$1001)</f>
        <v>7713.2055519999967</v>
      </c>
      <c r="D271" s="9">
        <f>IF(OR(B271&lt;=0,C271&lt;=0),0,(B271^Parameters!$B$7)*(C271^Parameters!$B$8))</f>
        <v>2068.7471551665822</v>
      </c>
    </row>
    <row r="272" spans="1:4" x14ac:dyDescent="0.2">
      <c r="A272" s="4">
        <v>270</v>
      </c>
      <c r="B272" s="9">
        <f>SUMIF(Workers!$F$2:$F$1001,"&lt;="&amp;A272,Workers!$C$2:$C$1001)</f>
        <v>3038.3757369999998</v>
      </c>
      <c r="C272" s="9">
        <f>SUMIF(Workers!$F$2:$F$1001,"&gt;"&amp;A272,Workers!$D$2:$D$1001)</f>
        <v>7703.146915999997</v>
      </c>
      <c r="D272" s="9">
        <f>IF(OR(B272&lt;=0,C272&lt;=0),0,(B272^Parameters!$B$7)*(C272^Parameters!$B$8))</f>
        <v>2071.0441019910149</v>
      </c>
    </row>
    <row r="273" spans="1:4" x14ac:dyDescent="0.2">
      <c r="A273" s="4">
        <v>271</v>
      </c>
      <c r="B273" s="9">
        <f>SUMIF(Workers!$F$2:$F$1001,"&lt;="&amp;A273,Workers!$C$2:$C$1001)</f>
        <v>3050.414628</v>
      </c>
      <c r="C273" s="9">
        <f>SUMIF(Workers!$F$2:$F$1001,"&gt;"&amp;A273,Workers!$D$2:$D$1001)</f>
        <v>7692.5572929999971</v>
      </c>
      <c r="D273" s="9">
        <f>IF(OR(B273&lt;=0,C273&lt;=0),0,(B273^Parameters!$B$7)*(C273^Parameters!$B$8))</f>
        <v>2073.4488512880293</v>
      </c>
    </row>
    <row r="274" spans="1:4" x14ac:dyDescent="0.2">
      <c r="A274" s="4">
        <v>272</v>
      </c>
      <c r="B274" s="9">
        <f>SUMIF(Workers!$F$2:$F$1001,"&lt;="&amp;A274,Workers!$C$2:$C$1001)</f>
        <v>3061.9962229999996</v>
      </c>
      <c r="C274" s="9">
        <f>SUMIF(Workers!$F$2:$F$1001,"&gt;"&amp;A274,Workers!$D$2:$D$1001)</f>
        <v>7682.3510839999972</v>
      </c>
      <c r="D274" s="9">
        <f>IF(OR(B274&lt;=0,C274&lt;=0),0,(B274^Parameters!$B$7)*(C274^Parameters!$B$8))</f>
        <v>2075.7471989581986</v>
      </c>
    </row>
    <row r="275" spans="1:4" x14ac:dyDescent="0.2">
      <c r="A275" s="4">
        <v>273</v>
      </c>
      <c r="B275" s="9">
        <f>SUMIF(Workers!$F$2:$F$1001,"&lt;="&amp;A275,Workers!$C$2:$C$1001)</f>
        <v>3072.5618879999997</v>
      </c>
      <c r="C275" s="9">
        <f>SUMIF(Workers!$F$2:$F$1001,"&gt;"&amp;A275,Workers!$D$2:$D$1001)</f>
        <v>7673.0376629999964</v>
      </c>
      <c r="D275" s="9">
        <f>IF(OR(B275&lt;=0,C275&lt;=0),0,(B275^Parameters!$B$7)*(C275^Parameters!$B$8))</f>
        <v>2077.8327450858869</v>
      </c>
    </row>
    <row r="276" spans="1:4" x14ac:dyDescent="0.2">
      <c r="A276" s="4">
        <v>274</v>
      </c>
      <c r="B276" s="9">
        <f>SUMIF(Workers!$F$2:$F$1001,"&lt;="&amp;A276,Workers!$C$2:$C$1001)</f>
        <v>3084.2616480000002</v>
      </c>
      <c r="C276" s="9">
        <f>SUMIF(Workers!$F$2:$F$1001,"&gt;"&amp;A276,Workers!$D$2:$D$1001)</f>
        <v>7662.7220249999964</v>
      </c>
      <c r="D276" s="9">
        <f>IF(OR(B276&lt;=0,C276&lt;=0),0,(B276^Parameters!$B$7)*(C276^Parameters!$B$8))</f>
        <v>2080.1297636254758</v>
      </c>
    </row>
    <row r="277" spans="1:4" x14ac:dyDescent="0.2">
      <c r="A277" s="4">
        <v>275</v>
      </c>
      <c r="B277" s="9">
        <f>SUMIF(Workers!$F$2:$F$1001,"&lt;="&amp;A277,Workers!$C$2:$C$1001)</f>
        <v>3094.7197470000001</v>
      </c>
      <c r="C277" s="9">
        <f>SUMIF(Workers!$F$2:$F$1001,"&gt;"&amp;A277,Workers!$D$2:$D$1001)</f>
        <v>7653.4986449999969</v>
      </c>
      <c r="D277" s="9">
        <f>IF(OR(B277&lt;=0,C277&lt;=0),0,(B277^Parameters!$B$7)*(C277^Parameters!$B$8))</f>
        <v>2082.1719955948715</v>
      </c>
    </row>
    <row r="278" spans="1:4" x14ac:dyDescent="0.2">
      <c r="A278" s="4">
        <v>276</v>
      </c>
      <c r="B278" s="9">
        <f>SUMIF(Workers!$F$2:$F$1001,"&lt;="&amp;A278,Workers!$C$2:$C$1001)</f>
        <v>3106.8656979999996</v>
      </c>
      <c r="C278" s="9">
        <f>SUMIF(Workers!$F$2:$F$1001,"&gt;"&amp;A278,Workers!$D$2:$D$1001)</f>
        <v>7642.7820559999955</v>
      </c>
      <c r="D278" s="9">
        <f>IF(OR(B278&lt;=0,C278&lt;=0),0,(B278^Parameters!$B$7)*(C278^Parameters!$B$8))</f>
        <v>2084.5306249822438</v>
      </c>
    </row>
    <row r="279" spans="1:4" x14ac:dyDescent="0.2">
      <c r="A279" s="4">
        <v>277</v>
      </c>
      <c r="B279" s="9">
        <f>SUMIF(Workers!$F$2:$F$1001,"&lt;="&amp;A279,Workers!$C$2:$C$1001)</f>
        <v>3117.8996879999995</v>
      </c>
      <c r="C279" s="9">
        <f>SUMIF(Workers!$F$2:$F$1001,"&gt;"&amp;A279,Workers!$D$2:$D$1001)</f>
        <v>7633.0367749999959</v>
      </c>
      <c r="D279" s="9">
        <f>IF(OR(B279&lt;=0,C279&lt;=0),0,(B279^Parameters!$B$7)*(C279^Parameters!$B$8))</f>
        <v>2086.6603892921958</v>
      </c>
    </row>
    <row r="280" spans="1:4" x14ac:dyDescent="0.2">
      <c r="A280" s="4">
        <v>278</v>
      </c>
      <c r="B280" s="9">
        <f>SUMIF(Workers!$F$2:$F$1001,"&lt;="&amp;A280,Workers!$C$2:$C$1001)</f>
        <v>3127.4803419999998</v>
      </c>
      <c r="C280" s="9">
        <f>SUMIF(Workers!$F$2:$F$1001,"&gt;"&amp;A280,Workers!$D$2:$D$1001)</f>
        <v>7624.5749149999947</v>
      </c>
      <c r="D280" s="9">
        <f>IF(OR(B280&lt;=0,C280&lt;=0),0,(B280^Parameters!$B$7)*(C280^Parameters!$B$8))</f>
        <v>2088.5005839431342</v>
      </c>
    </row>
    <row r="281" spans="1:4" x14ac:dyDescent="0.2">
      <c r="A281" s="4">
        <v>279</v>
      </c>
      <c r="B281" s="9">
        <f>SUMIF(Workers!$F$2:$F$1001,"&lt;="&amp;A281,Workers!$C$2:$C$1001)</f>
        <v>3137.1908100000001</v>
      </c>
      <c r="C281" s="9">
        <f>SUMIF(Workers!$F$2:$F$1001,"&gt;"&amp;A281,Workers!$D$2:$D$1001)</f>
        <v>7615.9764179999956</v>
      </c>
      <c r="D281" s="9">
        <f>IF(OR(B281&lt;=0,C281&lt;=0),0,(B281^Parameters!$B$7)*(C281^Parameters!$B$8))</f>
        <v>2090.3544636842803</v>
      </c>
    </row>
    <row r="282" spans="1:4" x14ac:dyDescent="0.2">
      <c r="A282" s="4">
        <v>280</v>
      </c>
      <c r="B282" s="9">
        <f>SUMIF(Workers!$F$2:$F$1001,"&lt;="&amp;A282,Workers!$C$2:$C$1001)</f>
        <v>3146.9581660000003</v>
      </c>
      <c r="C282" s="9">
        <f>SUMIF(Workers!$F$2:$F$1001,"&gt;"&amp;A282,Workers!$D$2:$D$1001)</f>
        <v>7607.2999409999948</v>
      </c>
      <c r="D282" s="9">
        <f>IF(OR(B282&lt;=0,C282&lt;=0),0,(B282^Parameters!$B$7)*(C282^Parameters!$B$8))</f>
        <v>2092.2071374847924</v>
      </c>
    </row>
    <row r="283" spans="1:4" x14ac:dyDescent="0.2">
      <c r="A283" s="4">
        <v>281</v>
      </c>
      <c r="B283" s="9">
        <f>SUMIF(Workers!$F$2:$F$1001,"&lt;="&amp;A283,Workers!$C$2:$C$1001)</f>
        <v>3155.7161070000002</v>
      </c>
      <c r="C283" s="9">
        <f>SUMIF(Workers!$F$2:$F$1001,"&gt;"&amp;A283,Workers!$D$2:$D$1001)</f>
        <v>7599.514806999995</v>
      </c>
      <c r="D283" s="9">
        <f>IF(OR(B283&lt;=0,C283&lt;=0),0,(B283^Parameters!$B$7)*(C283^Parameters!$B$8))</f>
        <v>2093.8603180378814</v>
      </c>
    </row>
    <row r="284" spans="1:4" x14ac:dyDescent="0.2">
      <c r="A284" s="4">
        <v>282</v>
      </c>
      <c r="B284" s="9">
        <f>SUMIF(Workers!$F$2:$F$1001,"&lt;="&amp;A284,Workers!$C$2:$C$1001)</f>
        <v>3169.3238629999996</v>
      </c>
      <c r="C284" s="9">
        <f>SUMIF(Workers!$F$2:$F$1001,"&gt;"&amp;A284,Workers!$D$2:$D$1001)</f>
        <v>7587.4149999999963</v>
      </c>
      <c r="D284" s="9">
        <f>IF(OR(B284&lt;=0,C284&lt;=0),0,(B284^Parameters!$B$7)*(C284^Parameters!$B$8))</f>
        <v>2096.4147503947997</v>
      </c>
    </row>
    <row r="285" spans="1:4" x14ac:dyDescent="0.2">
      <c r="A285" s="4">
        <v>283</v>
      </c>
      <c r="B285" s="9">
        <f>SUMIF(Workers!$F$2:$F$1001,"&lt;="&amp;A285,Workers!$C$2:$C$1001)</f>
        <v>3180.8983609999996</v>
      </c>
      <c r="C285" s="9">
        <f>SUMIF(Workers!$F$2:$F$1001,"&gt;"&amp;A285,Workers!$D$2:$D$1001)</f>
        <v>7577.1222069999958</v>
      </c>
      <c r="D285" s="9">
        <f>IF(OR(B285&lt;=0,C285&lt;=0),0,(B285^Parameters!$B$7)*(C285^Parameters!$B$8))</f>
        <v>2098.5742412991372</v>
      </c>
    </row>
    <row r="286" spans="1:4" x14ac:dyDescent="0.2">
      <c r="A286" s="4">
        <v>284</v>
      </c>
      <c r="B286" s="9">
        <f>SUMIF(Workers!$F$2:$F$1001,"&lt;="&amp;A286,Workers!$C$2:$C$1001)</f>
        <v>3192.174919</v>
      </c>
      <c r="C286" s="9">
        <f>SUMIF(Workers!$F$2:$F$1001,"&gt;"&amp;A286,Workers!$D$2:$D$1001)</f>
        <v>7567.0884969999961</v>
      </c>
      <c r="D286" s="9">
        <f>IF(OR(B286&lt;=0,C286&lt;=0),0,(B286^Parameters!$B$7)*(C286^Parameters!$B$8))</f>
        <v>2100.6658357532519</v>
      </c>
    </row>
    <row r="287" spans="1:4" x14ac:dyDescent="0.2">
      <c r="A287" s="4">
        <v>285</v>
      </c>
      <c r="B287" s="9">
        <f>SUMIF(Workers!$F$2:$F$1001,"&lt;="&amp;A287,Workers!$C$2:$C$1001)</f>
        <v>3201.7545709999999</v>
      </c>
      <c r="C287" s="9">
        <f>SUMIF(Workers!$F$2:$F$1001,"&gt;"&amp;A287,Workers!$D$2:$D$1001)</f>
        <v>7558.5585909999963</v>
      </c>
      <c r="D287" s="9">
        <f>IF(OR(B287&lt;=0,C287&lt;=0),0,(B287^Parameters!$B$7)*(C287^Parameters!$B$8))</f>
        <v>2102.4329772133783</v>
      </c>
    </row>
    <row r="288" spans="1:4" x14ac:dyDescent="0.2">
      <c r="A288" s="4">
        <v>286</v>
      </c>
      <c r="B288" s="9">
        <f>SUMIF(Workers!$F$2:$F$1001,"&lt;="&amp;A288,Workers!$C$2:$C$1001)</f>
        <v>3212.1605509999995</v>
      </c>
      <c r="C288" s="9">
        <f>SUMIF(Workers!$F$2:$F$1001,"&gt;"&amp;A288,Workers!$D$2:$D$1001)</f>
        <v>7549.2888649999959</v>
      </c>
      <c r="D288" s="9">
        <f>IF(OR(B288&lt;=0,C288&lt;=0),0,(B288^Parameters!$B$7)*(C288^Parameters!$B$8))</f>
        <v>2104.3427568468987</v>
      </c>
    </row>
    <row r="289" spans="1:4" x14ac:dyDescent="0.2">
      <c r="A289" s="4">
        <v>287</v>
      </c>
      <c r="B289" s="9">
        <f>SUMIF(Workers!$F$2:$F$1001,"&lt;="&amp;A289,Workers!$C$2:$C$1001)</f>
        <v>3223.0047599999994</v>
      </c>
      <c r="C289" s="9">
        <f>SUMIF(Workers!$F$2:$F$1001,"&gt;"&amp;A289,Workers!$D$2:$D$1001)</f>
        <v>7539.6267279999965</v>
      </c>
      <c r="D289" s="9">
        <f>IF(OR(B289&lt;=0,C289&lt;=0),0,(B289^Parameters!$B$7)*(C289^Parameters!$B$8))</f>
        <v>2106.3224493097105</v>
      </c>
    </row>
    <row r="290" spans="1:4" x14ac:dyDescent="0.2">
      <c r="A290" s="4">
        <v>288</v>
      </c>
      <c r="B290" s="9">
        <f>SUMIF(Workers!$F$2:$F$1001,"&lt;="&amp;A290,Workers!$C$2:$C$1001)</f>
        <v>3231.8610899999994</v>
      </c>
      <c r="C290" s="9">
        <f>SUMIF(Workers!$F$2:$F$1001,"&gt;"&amp;A290,Workers!$D$2:$D$1001)</f>
        <v>7531.7345359999954</v>
      </c>
      <c r="D290" s="9">
        <f>IF(OR(B290&lt;=0,C290&lt;=0),0,(B290^Parameters!$B$7)*(C290^Parameters!$B$8))</f>
        <v>2107.9313391338073</v>
      </c>
    </row>
    <row r="291" spans="1:4" x14ac:dyDescent="0.2">
      <c r="A291" s="4">
        <v>289</v>
      </c>
      <c r="B291" s="9">
        <f>SUMIF(Workers!$F$2:$F$1001,"&lt;="&amp;A291,Workers!$C$2:$C$1001)</f>
        <v>3242.4146179999998</v>
      </c>
      <c r="C291" s="9">
        <f>SUMIF(Workers!$F$2:$F$1001,"&gt;"&amp;A291,Workers!$D$2:$D$1001)</f>
        <v>7522.3219879999951</v>
      </c>
      <c r="D291" s="9">
        <f>IF(OR(B291&lt;=0,C291&lt;=0),0,(B291^Parameters!$B$7)*(C291^Parameters!$B$8))</f>
        <v>2109.8384880426397</v>
      </c>
    </row>
    <row r="292" spans="1:4" x14ac:dyDescent="0.2">
      <c r="A292" s="4">
        <v>290</v>
      </c>
      <c r="B292" s="9">
        <f>SUMIF(Workers!$F$2:$F$1001,"&lt;="&amp;A292,Workers!$C$2:$C$1001)</f>
        <v>3253.2073019999998</v>
      </c>
      <c r="C292" s="9">
        <f>SUMIF(Workers!$F$2:$F$1001,"&gt;"&amp;A292,Workers!$D$2:$D$1001)</f>
        <v>7512.689599999997</v>
      </c>
      <c r="D292" s="9">
        <f>IF(OR(B292&lt;=0,C292&lt;=0),0,(B292^Parameters!$B$7)*(C292^Parameters!$B$8))</f>
        <v>2111.7778619425562</v>
      </c>
    </row>
    <row r="293" spans="1:4" x14ac:dyDescent="0.2">
      <c r="A293" s="4">
        <v>291</v>
      </c>
      <c r="B293" s="9">
        <f>SUMIF(Workers!$F$2:$F$1001,"&lt;="&amp;A293,Workers!$C$2:$C$1001)</f>
        <v>3263.8760199999997</v>
      </c>
      <c r="C293" s="9">
        <f>SUMIF(Workers!$F$2:$F$1001,"&gt;"&amp;A293,Workers!$D$2:$D$1001)</f>
        <v>7503.167599999997</v>
      </c>
      <c r="D293" s="9">
        <f>IF(OR(B293&lt;=0,C293&lt;=0),0,(B293^Parameters!$B$7)*(C293^Parameters!$B$8))</f>
        <v>2113.6848542397006</v>
      </c>
    </row>
    <row r="294" spans="1:4" x14ac:dyDescent="0.2">
      <c r="A294" s="4">
        <v>292</v>
      </c>
      <c r="B294" s="9">
        <f>SUMIF(Workers!$F$2:$F$1001,"&lt;="&amp;A294,Workers!$C$2:$C$1001)</f>
        <v>3273.5270129999999</v>
      </c>
      <c r="C294" s="9">
        <f>SUMIF(Workers!$F$2:$F$1001,"&gt;"&amp;A294,Workers!$D$2:$D$1001)</f>
        <v>7494.5456039999954</v>
      </c>
      <c r="D294" s="9">
        <f>IF(OR(B294&lt;=0,C294&lt;=0),0,(B294^Parameters!$B$7)*(C294^Parameters!$B$8))</f>
        <v>2115.4002729172366</v>
      </c>
    </row>
    <row r="295" spans="1:4" x14ac:dyDescent="0.2">
      <c r="A295" s="4">
        <v>293</v>
      </c>
      <c r="B295" s="9">
        <f>SUMIF(Workers!$F$2:$F$1001,"&lt;="&amp;A295,Workers!$C$2:$C$1001)</f>
        <v>3282.5128629999999</v>
      </c>
      <c r="C295" s="9">
        <f>SUMIF(Workers!$F$2:$F$1001,"&gt;"&amp;A295,Workers!$D$2:$D$1001)</f>
        <v>7486.5167989999954</v>
      </c>
      <c r="D295" s="9">
        <f>IF(OR(B295&lt;=0,C295&lt;=0),0,(B295^Parameters!$B$7)*(C295^Parameters!$B$8))</f>
        <v>2116.990007158091</v>
      </c>
    </row>
    <row r="296" spans="1:4" x14ac:dyDescent="0.2">
      <c r="A296" s="4">
        <v>294</v>
      </c>
      <c r="B296" s="9">
        <f>SUMIF(Workers!$F$2:$F$1001,"&lt;="&amp;A296,Workers!$C$2:$C$1001)</f>
        <v>3295.2333150000004</v>
      </c>
      <c r="C296" s="9">
        <f>SUMIF(Workers!$F$2:$F$1001,"&gt;"&amp;A296,Workers!$D$2:$D$1001)</f>
        <v>7475.1506759999957</v>
      </c>
      <c r="D296" s="9">
        <f>IF(OR(B296&lt;=0,C296&lt;=0),0,(B296^Parameters!$B$7)*(C296^Parameters!$B$8))</f>
        <v>2119.2283464332108</v>
      </c>
    </row>
    <row r="297" spans="1:4" x14ac:dyDescent="0.2">
      <c r="A297" s="4">
        <v>295</v>
      </c>
      <c r="B297" s="9">
        <f>SUMIF(Workers!$F$2:$F$1001,"&lt;="&amp;A297,Workers!$C$2:$C$1001)</f>
        <v>3306.0723090000001</v>
      </c>
      <c r="C297" s="9">
        <f>SUMIF(Workers!$F$2:$F$1001,"&gt;"&amp;A297,Workers!$D$2:$D$1001)</f>
        <v>7465.444099999997</v>
      </c>
      <c r="D297" s="9">
        <f>IF(OR(B297&lt;=0,C297&lt;=0),0,(B297^Parameters!$B$7)*(C297^Parameters!$B$8))</f>
        <v>2121.1217545038817</v>
      </c>
    </row>
    <row r="298" spans="1:4" x14ac:dyDescent="0.2">
      <c r="A298" s="4">
        <v>296</v>
      </c>
      <c r="B298" s="9">
        <f>SUMIF(Workers!$F$2:$F$1001,"&lt;="&amp;A298,Workers!$C$2:$C$1001)</f>
        <v>3315.4231360000003</v>
      </c>
      <c r="C298" s="9">
        <f>SUMIF(Workers!$F$2:$F$1001,"&gt;"&amp;A298,Workers!$D$2:$D$1001)</f>
        <v>7457.0700959999958</v>
      </c>
      <c r="D298" s="9">
        <f>IF(OR(B298&lt;=0,C298&lt;=0),0,(B298^Parameters!$B$7)*(C298^Parameters!$B$8))</f>
        <v>2122.7469969410758</v>
      </c>
    </row>
    <row r="299" spans="1:4" x14ac:dyDescent="0.2">
      <c r="A299" s="4">
        <v>297</v>
      </c>
      <c r="B299" s="9">
        <f>SUMIF(Workers!$F$2:$F$1001,"&lt;="&amp;A299,Workers!$C$2:$C$1001)</f>
        <v>3326.0523920000005</v>
      </c>
      <c r="C299" s="9">
        <f>SUMIF(Workers!$F$2:$F$1001,"&gt;"&amp;A299,Workers!$D$2:$D$1001)</f>
        <v>7447.5496339999972</v>
      </c>
      <c r="D299" s="9">
        <f>IF(OR(B299&lt;=0,C299&lt;=0),0,(B299^Parameters!$B$7)*(C299^Parameters!$B$8))</f>
        <v>2124.5850515568613</v>
      </c>
    </row>
    <row r="300" spans="1:4" x14ac:dyDescent="0.2">
      <c r="A300" s="4">
        <v>298</v>
      </c>
      <c r="B300" s="9">
        <f>SUMIF(Workers!$F$2:$F$1001,"&lt;="&amp;A300,Workers!$C$2:$C$1001)</f>
        <v>3336.1602850000008</v>
      </c>
      <c r="C300" s="9">
        <f>SUMIF(Workers!$F$2:$F$1001,"&gt;"&amp;A300,Workers!$D$2:$D$1001)</f>
        <v>7438.4942959999971</v>
      </c>
      <c r="D300" s="9">
        <f>IF(OR(B300&lt;=0,C300&lt;=0),0,(B300^Parameters!$B$7)*(C300^Parameters!$B$8))</f>
        <v>2126.3236716140364</v>
      </c>
    </row>
    <row r="301" spans="1:4" x14ac:dyDescent="0.2">
      <c r="A301" s="4">
        <v>299</v>
      </c>
      <c r="B301" s="9">
        <f>SUMIF(Workers!$F$2:$F$1001,"&lt;="&amp;A301,Workers!$C$2:$C$1001)</f>
        <v>3345.6442350000007</v>
      </c>
      <c r="C301" s="9">
        <f>SUMIF(Workers!$F$2:$F$1001,"&gt;"&amp;A301,Workers!$D$2:$D$1001)</f>
        <v>7429.9913179999967</v>
      </c>
      <c r="D301" s="9">
        <f>IF(OR(B301&lt;=0,C301&lt;=0),0,(B301^Parameters!$B$7)*(C301^Parameters!$B$8))</f>
        <v>2127.9461269028916</v>
      </c>
    </row>
    <row r="302" spans="1:4" x14ac:dyDescent="0.2">
      <c r="A302" s="4">
        <v>300</v>
      </c>
      <c r="B302" s="9">
        <f>SUMIF(Workers!$F$2:$F$1001,"&lt;="&amp;A302,Workers!$C$2:$C$1001)</f>
        <v>3357.6625220000005</v>
      </c>
      <c r="C302" s="9">
        <f>SUMIF(Workers!$F$2:$F$1001,"&gt;"&amp;A302,Workers!$D$2:$D$1001)</f>
        <v>7419.2138119999963</v>
      </c>
      <c r="D302" s="9">
        <f>IF(OR(B302&lt;=0,C302&lt;=0),0,(B302^Parameters!$B$7)*(C302^Parameters!$B$8))</f>
        <v>2129.9907557688962</v>
      </c>
    </row>
    <row r="303" spans="1:4" x14ac:dyDescent="0.2">
      <c r="A303" s="4">
        <v>301</v>
      </c>
      <c r="B303" s="9">
        <f>SUMIF(Workers!$F$2:$F$1001,"&lt;="&amp;A303,Workers!$C$2:$C$1001)</f>
        <v>3368.8297050000006</v>
      </c>
      <c r="C303" s="9">
        <f>SUMIF(Workers!$F$2:$F$1001,"&gt;"&amp;A303,Workers!$D$2:$D$1001)</f>
        <v>7409.197806999995</v>
      </c>
      <c r="D303" s="9">
        <f>IF(OR(B303&lt;=0,C303&lt;=0),0,(B303^Parameters!$B$7)*(C303^Parameters!$B$8))</f>
        <v>2131.87929310243</v>
      </c>
    </row>
    <row r="304" spans="1:4" x14ac:dyDescent="0.2">
      <c r="A304" s="4">
        <v>302</v>
      </c>
      <c r="B304" s="9">
        <f>SUMIF(Workers!$F$2:$F$1001,"&lt;="&amp;A304,Workers!$C$2:$C$1001)</f>
        <v>3380.5473110000007</v>
      </c>
      <c r="C304" s="9">
        <f>SUMIF(Workers!$F$2:$F$1001,"&gt;"&amp;A304,Workers!$D$2:$D$1001)</f>
        <v>7398.6785599999967</v>
      </c>
      <c r="D304" s="9">
        <f>IF(OR(B304&lt;=0,C304&lt;=0),0,(B304^Parameters!$B$7)*(C304^Parameters!$B$8))</f>
        <v>2133.8482449749436</v>
      </c>
    </row>
    <row r="305" spans="1:4" x14ac:dyDescent="0.2">
      <c r="A305" s="4">
        <v>303</v>
      </c>
      <c r="B305" s="9">
        <f>SUMIF(Workers!$F$2:$F$1001,"&lt;="&amp;A305,Workers!$C$2:$C$1001)</f>
        <v>3390.0797540000008</v>
      </c>
      <c r="C305" s="9">
        <f>SUMIF(Workers!$F$2:$F$1001,"&gt;"&amp;A305,Workers!$D$2:$D$1001)</f>
        <v>7390.1118159999969</v>
      </c>
      <c r="D305" s="9">
        <f>IF(OR(B305&lt;=0,C305&lt;=0),0,(B305^Parameters!$B$7)*(C305^Parameters!$B$8))</f>
        <v>2135.4402103005009</v>
      </c>
    </row>
    <row r="306" spans="1:4" x14ac:dyDescent="0.2">
      <c r="A306" s="4">
        <v>304</v>
      </c>
      <c r="B306" s="9">
        <f>SUMIF(Workers!$F$2:$F$1001,"&lt;="&amp;A306,Workers!$C$2:$C$1001)</f>
        <v>3400.6901780000003</v>
      </c>
      <c r="C306" s="9">
        <f>SUMIF(Workers!$F$2:$F$1001,"&gt;"&amp;A306,Workers!$D$2:$D$1001)</f>
        <v>7380.5755929999959</v>
      </c>
      <c r="D306" s="9">
        <f>IF(OR(B306&lt;=0,C306&lt;=0),0,(B306^Parameters!$B$7)*(C306^Parameters!$B$8))</f>
        <v>2137.2030480542176</v>
      </c>
    </row>
    <row r="307" spans="1:4" x14ac:dyDescent="0.2">
      <c r="A307" s="4">
        <v>305</v>
      </c>
      <c r="B307" s="9">
        <f>SUMIF(Workers!$F$2:$F$1001,"&lt;="&amp;A307,Workers!$C$2:$C$1001)</f>
        <v>3409.5274710000003</v>
      </c>
      <c r="C307" s="9">
        <f>SUMIF(Workers!$F$2:$F$1001,"&gt;"&amp;A307,Workers!$D$2:$D$1001)</f>
        <v>7372.627768999997</v>
      </c>
      <c r="D307" s="9">
        <f>IF(OR(B307&lt;=0,C307&lt;=0),0,(B307^Parameters!$B$7)*(C307^Parameters!$B$8))</f>
        <v>2138.6633435817339</v>
      </c>
    </row>
    <row r="308" spans="1:4" x14ac:dyDescent="0.2">
      <c r="A308" s="4">
        <v>306</v>
      </c>
      <c r="B308" s="9">
        <f>SUMIF(Workers!$F$2:$F$1001,"&lt;="&amp;A308,Workers!$C$2:$C$1001)</f>
        <v>3422.7763470000009</v>
      </c>
      <c r="C308" s="9">
        <f>SUMIF(Workers!$F$2:$F$1001,"&gt;"&amp;A308,Workers!$D$2:$D$1001)</f>
        <v>7360.7034119999971</v>
      </c>
      <c r="D308" s="9">
        <f>IF(OR(B308&lt;=0,C308&lt;=0),0,(B308^Parameters!$B$7)*(C308^Parameters!$B$8))</f>
        <v>2140.8391019763167</v>
      </c>
    </row>
    <row r="309" spans="1:4" x14ac:dyDescent="0.2">
      <c r="A309" s="4">
        <v>307</v>
      </c>
      <c r="B309" s="9">
        <f>SUMIF(Workers!$F$2:$F$1001,"&lt;="&amp;A309,Workers!$C$2:$C$1001)</f>
        <v>3432.524851000001</v>
      </c>
      <c r="C309" s="9">
        <f>SUMIF(Workers!$F$2:$F$1001,"&gt;"&amp;A309,Workers!$D$2:$D$1001)</f>
        <v>7351.9213089999957</v>
      </c>
      <c r="D309" s="9">
        <f>IF(OR(B309&lt;=0,C309&lt;=0),0,(B309^Parameters!$B$7)*(C309^Parameters!$B$8))</f>
        <v>2142.4295165524941</v>
      </c>
    </row>
    <row r="310" spans="1:4" x14ac:dyDescent="0.2">
      <c r="A310" s="4">
        <v>308</v>
      </c>
      <c r="B310" s="9">
        <f>SUMIF(Workers!$F$2:$F$1001,"&lt;="&amp;A310,Workers!$C$2:$C$1001)</f>
        <v>3444.6632560000012</v>
      </c>
      <c r="C310" s="9">
        <f>SUMIF(Workers!$F$2:$F$1001,"&gt;"&amp;A310,Workers!$D$2:$D$1001)</f>
        <v>7340.9854859999959</v>
      </c>
      <c r="D310" s="9">
        <f>IF(OR(B310&lt;=0,C310&lt;=0),0,(B310^Parameters!$B$7)*(C310^Parameters!$B$8))</f>
        <v>2144.3985853738836</v>
      </c>
    </row>
    <row r="311" spans="1:4" x14ac:dyDescent="0.2">
      <c r="A311" s="4">
        <v>309</v>
      </c>
      <c r="B311" s="9">
        <f>SUMIF(Workers!$F$2:$F$1001,"&lt;="&amp;A311,Workers!$C$2:$C$1001)</f>
        <v>3453.8276750000018</v>
      </c>
      <c r="C311" s="9">
        <f>SUMIF(Workers!$F$2:$F$1001,"&gt;"&amp;A311,Workers!$D$2:$D$1001)</f>
        <v>7332.725631999996</v>
      </c>
      <c r="D311" s="9">
        <f>IF(OR(B311&lt;=0,C311&lt;=0),0,(B311^Parameters!$B$7)*(C311^Parameters!$B$8))</f>
        <v>2145.8766061170713</v>
      </c>
    </row>
    <row r="312" spans="1:4" x14ac:dyDescent="0.2">
      <c r="A312" s="4">
        <v>310</v>
      </c>
      <c r="B312" s="9">
        <f>SUMIF(Workers!$F$2:$F$1001,"&lt;="&amp;A312,Workers!$C$2:$C$1001)</f>
        <v>3462.6280420000016</v>
      </c>
      <c r="C312" s="9">
        <f>SUMIF(Workers!$F$2:$F$1001,"&gt;"&amp;A312,Workers!$D$2:$D$1001)</f>
        <v>7324.7925869999963</v>
      </c>
      <c r="D312" s="9">
        <f>IF(OR(B312&lt;=0,C312&lt;=0),0,(B312^Parameters!$B$7)*(C312^Parameters!$B$8))</f>
        <v>2147.289141672904</v>
      </c>
    </row>
    <row r="313" spans="1:4" x14ac:dyDescent="0.2">
      <c r="A313" s="4">
        <v>311</v>
      </c>
      <c r="B313" s="9">
        <f>SUMIF(Workers!$F$2:$F$1001,"&lt;="&amp;A313,Workers!$C$2:$C$1001)</f>
        <v>3474.4071700000018</v>
      </c>
      <c r="C313" s="9">
        <f>SUMIF(Workers!$F$2:$F$1001,"&gt;"&amp;A313,Workers!$D$2:$D$1001)</f>
        <v>7314.1730269999971</v>
      </c>
      <c r="D313" s="9">
        <f>IF(OR(B313&lt;=0,C313&lt;=0),0,(B313^Parameters!$B$7)*(C313^Parameters!$B$8))</f>
        <v>2149.16952728553</v>
      </c>
    </row>
    <row r="314" spans="1:4" x14ac:dyDescent="0.2">
      <c r="A314" s="4">
        <v>312</v>
      </c>
      <c r="B314" s="9">
        <f>SUMIF(Workers!$F$2:$F$1001,"&lt;="&amp;A314,Workers!$C$2:$C$1001)</f>
        <v>3485.1626940000019</v>
      </c>
      <c r="C314" s="9">
        <f>SUMIF(Workers!$F$2:$F$1001,"&gt;"&amp;A314,Workers!$D$2:$D$1001)</f>
        <v>7304.4686469999961</v>
      </c>
      <c r="D314" s="9">
        <f>IF(OR(B314&lt;=0,C314&lt;=0),0,(B314^Parameters!$B$7)*(C314^Parameters!$B$8))</f>
        <v>2150.8754305675407</v>
      </c>
    </row>
    <row r="315" spans="1:4" x14ac:dyDescent="0.2">
      <c r="A315" s="4">
        <v>313</v>
      </c>
      <c r="B315" s="9">
        <f>SUMIF(Workers!$F$2:$F$1001,"&lt;="&amp;A315,Workers!$C$2:$C$1001)</f>
        <v>3495.4271930000018</v>
      </c>
      <c r="C315" s="9">
        <f>SUMIF(Workers!$F$2:$F$1001,"&gt;"&amp;A315,Workers!$D$2:$D$1001)</f>
        <v>7295.2070939999976</v>
      </c>
      <c r="D315" s="9">
        <f>IF(OR(B315&lt;=0,C315&lt;=0),0,(B315^Parameters!$B$7)*(C315^Parameters!$B$8))</f>
        <v>2152.4944904586296</v>
      </c>
    </row>
    <row r="316" spans="1:4" x14ac:dyDescent="0.2">
      <c r="A316" s="4">
        <v>314</v>
      </c>
      <c r="B316" s="9">
        <f>SUMIF(Workers!$F$2:$F$1001,"&lt;="&amp;A316,Workers!$C$2:$C$1001)</f>
        <v>3504.4686690000021</v>
      </c>
      <c r="C316" s="9">
        <f>SUMIF(Workers!$F$2:$F$1001,"&gt;"&amp;A316,Workers!$D$2:$D$1001)</f>
        <v>7287.0156349999961</v>
      </c>
      <c r="D316" s="9">
        <f>IF(OR(B316&lt;=0,C316&lt;=0),0,(B316^Parameters!$B$7)*(C316^Parameters!$B$8))</f>
        <v>2153.9089820927238</v>
      </c>
    </row>
    <row r="317" spans="1:4" x14ac:dyDescent="0.2">
      <c r="A317" s="4">
        <v>315</v>
      </c>
      <c r="B317" s="9">
        <f>SUMIF(Workers!$F$2:$F$1001,"&lt;="&amp;A317,Workers!$C$2:$C$1001)</f>
        <v>3516.304050000002</v>
      </c>
      <c r="C317" s="9">
        <f>SUMIF(Workers!$F$2:$F$1001,"&gt;"&amp;A317,Workers!$D$2:$D$1001)</f>
        <v>7276.2827399999969</v>
      </c>
      <c r="D317" s="9">
        <f>IF(OR(B317&lt;=0,C317&lt;=0),0,(B317^Parameters!$B$7)*(C317^Parameters!$B$8))</f>
        <v>2155.749004824906</v>
      </c>
    </row>
    <row r="318" spans="1:4" x14ac:dyDescent="0.2">
      <c r="A318" s="4">
        <v>316</v>
      </c>
      <c r="B318" s="9">
        <f>SUMIF(Workers!$F$2:$F$1001,"&lt;="&amp;A318,Workers!$C$2:$C$1001)</f>
        <v>3526.8809170000022</v>
      </c>
      <c r="C318" s="9">
        <f>SUMIF(Workers!$F$2:$F$1001,"&gt;"&amp;A318,Workers!$D$2:$D$1001)</f>
        <v>7266.6909209999958</v>
      </c>
      <c r="D318" s="9">
        <f>IF(OR(B318&lt;=0,C318&lt;=0),0,(B318^Parameters!$B$7)*(C318^Parameters!$B$8))</f>
        <v>2157.3835757305937</v>
      </c>
    </row>
    <row r="319" spans="1:4" x14ac:dyDescent="0.2">
      <c r="A319" s="4">
        <v>317</v>
      </c>
      <c r="B319" s="9">
        <f>SUMIF(Workers!$F$2:$F$1001,"&lt;="&amp;A319,Workers!$C$2:$C$1001)</f>
        <v>3538.3155950000023</v>
      </c>
      <c r="C319" s="9">
        <f>SUMIF(Workers!$F$2:$F$1001,"&gt;"&amp;A319,Workers!$D$2:$D$1001)</f>
        <v>7256.3109809999969</v>
      </c>
      <c r="D319" s="9">
        <f>IF(OR(B319&lt;=0,C319&lt;=0),0,(B319^Parameters!$B$7)*(C319^Parameters!$B$8))</f>
        <v>2159.1390099801429</v>
      </c>
    </row>
    <row r="320" spans="1:4" x14ac:dyDescent="0.2">
      <c r="A320" s="4">
        <v>318</v>
      </c>
      <c r="B320" s="9">
        <f>SUMIF(Workers!$F$2:$F$1001,"&lt;="&amp;A320,Workers!$C$2:$C$1001)</f>
        <v>3548.9550130000025</v>
      </c>
      <c r="C320" s="9">
        <f>SUMIF(Workers!$F$2:$F$1001,"&gt;"&amp;A320,Workers!$D$2:$D$1001)</f>
        <v>7246.649709999996</v>
      </c>
      <c r="D320" s="9">
        <f>IF(OR(B320&lt;=0,C320&lt;=0),0,(B320^Parameters!$B$7)*(C320^Parameters!$B$8))</f>
        <v>2160.7622974527467</v>
      </c>
    </row>
    <row r="321" spans="1:4" x14ac:dyDescent="0.2">
      <c r="A321" s="4">
        <v>319</v>
      </c>
      <c r="B321" s="9">
        <f>SUMIF(Workers!$F$2:$F$1001,"&lt;="&amp;A321,Workers!$C$2:$C$1001)</f>
        <v>3559.8271700000023</v>
      </c>
      <c r="C321" s="9">
        <f>SUMIF(Workers!$F$2:$F$1001,"&gt;"&amp;A321,Workers!$D$2:$D$1001)</f>
        <v>7236.7699019999964</v>
      </c>
      <c r="D321" s="9">
        <f>IF(OR(B321&lt;=0,C321&lt;=0),0,(B321^Parameters!$B$7)*(C321^Parameters!$B$8))</f>
        <v>2162.4105668353527</v>
      </c>
    </row>
    <row r="322" spans="1:4" x14ac:dyDescent="0.2">
      <c r="A322" s="4">
        <v>320</v>
      </c>
      <c r="B322" s="9">
        <f>SUMIF(Workers!$F$2:$F$1001,"&lt;="&amp;A322,Workers!$C$2:$C$1001)</f>
        <v>3569.4853730000023</v>
      </c>
      <c r="C322" s="9">
        <f>SUMIF(Workers!$F$2:$F$1001,"&gt;"&amp;A322,Workers!$D$2:$D$1001)</f>
        <v>7227.9881879999975</v>
      </c>
      <c r="D322" s="9">
        <f>IF(OR(B322&lt;=0,C322&lt;=0),0,(B322^Parameters!$B$7)*(C322^Parameters!$B$8))</f>
        <v>2163.8660264406785</v>
      </c>
    </row>
    <row r="323" spans="1:4" x14ac:dyDescent="0.2">
      <c r="A323" s="4">
        <v>321</v>
      </c>
      <c r="B323" s="9">
        <f>SUMIF(Workers!$F$2:$F$1001,"&lt;="&amp;A323,Workers!$C$2:$C$1001)</f>
        <v>3580.5057440000019</v>
      </c>
      <c r="C323" s="9">
        <f>SUMIF(Workers!$F$2:$F$1001,"&gt;"&amp;A323,Workers!$D$2:$D$1001)</f>
        <v>7217.9653119999984</v>
      </c>
      <c r="D323" s="9">
        <f>IF(OR(B323&lt;=0,C323&lt;=0),0,(B323^Parameters!$B$7)*(C323^Parameters!$B$8))</f>
        <v>2165.5171345838385</v>
      </c>
    </row>
    <row r="324" spans="1:4" x14ac:dyDescent="0.2">
      <c r="A324" s="4">
        <v>322</v>
      </c>
      <c r="B324" s="9">
        <f>SUMIF(Workers!$F$2:$F$1001,"&lt;="&amp;A324,Workers!$C$2:$C$1001)</f>
        <v>3591.9506650000017</v>
      </c>
      <c r="C324" s="9">
        <f>SUMIF(Workers!$F$2:$F$1001,"&gt;"&amp;A324,Workers!$D$2:$D$1001)</f>
        <v>7207.5549819999978</v>
      </c>
      <c r="D324" s="9">
        <f>IF(OR(B324&lt;=0,C324&lt;=0),0,(B324^Parameters!$B$7)*(C324^Parameters!$B$8))</f>
        <v>2167.2212340774649</v>
      </c>
    </row>
    <row r="325" spans="1:4" x14ac:dyDescent="0.2">
      <c r="A325" s="4">
        <v>323</v>
      </c>
      <c r="B325" s="9">
        <f>SUMIF(Workers!$F$2:$F$1001,"&lt;="&amp;A325,Workers!$C$2:$C$1001)</f>
        <v>3601.8457730000023</v>
      </c>
      <c r="C325" s="9">
        <f>SUMIF(Workers!$F$2:$F$1001,"&gt;"&amp;A325,Workers!$D$2:$D$1001)</f>
        <v>7198.5535149999978</v>
      </c>
      <c r="D325" s="9">
        <f>IF(OR(B325&lt;=0,C325&lt;=0),0,(B325^Parameters!$B$7)*(C325^Parameters!$B$8))</f>
        <v>2168.6859093088819</v>
      </c>
    </row>
    <row r="326" spans="1:4" x14ac:dyDescent="0.2">
      <c r="A326" s="4">
        <v>324</v>
      </c>
      <c r="B326" s="9">
        <f>SUMIF(Workers!$F$2:$F$1001,"&lt;="&amp;A326,Workers!$C$2:$C$1001)</f>
        <v>3611.6087560000019</v>
      </c>
      <c r="C326" s="9">
        <f>SUMIF(Workers!$F$2:$F$1001,"&gt;"&amp;A326,Workers!$D$2:$D$1001)</f>
        <v>7189.6721209999978</v>
      </c>
      <c r="D326" s="9">
        <f>IF(OR(B326&lt;=0,C326&lt;=0),0,(B326^Parameters!$B$7)*(C326^Parameters!$B$8))</f>
        <v>2170.123261147331</v>
      </c>
    </row>
    <row r="327" spans="1:4" x14ac:dyDescent="0.2">
      <c r="A327" s="4">
        <v>325</v>
      </c>
      <c r="B327" s="9">
        <f>SUMIF(Workers!$F$2:$F$1001,"&lt;="&amp;A327,Workers!$C$2:$C$1001)</f>
        <v>3621.7304930000018</v>
      </c>
      <c r="C327" s="9">
        <f>SUMIF(Workers!$F$2:$F$1001,"&gt;"&amp;A327,Workers!$D$2:$D$1001)</f>
        <v>7180.4601319999983</v>
      </c>
      <c r="D327" s="9">
        <f>IF(OR(B327&lt;=0,C327&lt;=0),0,(B327^Parameters!$B$7)*(C327^Parameters!$B$8))</f>
        <v>2171.6047463017017</v>
      </c>
    </row>
    <row r="328" spans="1:4" x14ac:dyDescent="0.2">
      <c r="A328" s="4">
        <v>326</v>
      </c>
      <c r="B328" s="9">
        <f>SUMIF(Workers!$F$2:$F$1001,"&lt;="&amp;A328,Workers!$C$2:$C$1001)</f>
        <v>3632.9932300000019</v>
      </c>
      <c r="C328" s="9">
        <f>SUMIF(Workers!$F$2:$F$1001,"&gt;"&amp;A328,Workers!$D$2:$D$1001)</f>
        <v>7170.2007079999985</v>
      </c>
      <c r="D328" s="9">
        <f>IF(OR(B328&lt;=0,C328&lt;=0),0,(B328^Parameters!$B$7)*(C328^Parameters!$B$8))</f>
        <v>2173.242329861604</v>
      </c>
    </row>
    <row r="329" spans="1:4" x14ac:dyDescent="0.2">
      <c r="A329" s="4">
        <v>327</v>
      </c>
      <c r="B329" s="9">
        <f>SUMIF(Workers!$F$2:$F$1001,"&lt;="&amp;A329,Workers!$C$2:$C$1001)</f>
        <v>3643.0115840000017</v>
      </c>
      <c r="C329" s="9">
        <f>SUMIF(Workers!$F$2:$F$1001,"&gt;"&amp;A329,Workers!$D$2:$D$1001)</f>
        <v>7161.0728919999983</v>
      </c>
      <c r="D329" s="9">
        <f>IF(OR(B329&lt;=0,C329&lt;=0),0,(B329^Parameters!$B$7)*(C329^Parameters!$B$8))</f>
        <v>2174.6901679347625</v>
      </c>
    </row>
    <row r="330" spans="1:4" x14ac:dyDescent="0.2">
      <c r="A330" s="4">
        <v>328</v>
      </c>
      <c r="B330" s="9">
        <f>SUMIF(Workers!$F$2:$F$1001,"&lt;="&amp;A330,Workers!$C$2:$C$1001)</f>
        <v>3655.4801740000021</v>
      </c>
      <c r="C330" s="9">
        <f>SUMIF(Workers!$F$2:$F$1001,"&gt;"&amp;A330,Workers!$D$2:$D$1001)</f>
        <v>7149.7041009999975</v>
      </c>
      <c r="D330" s="9">
        <f>IF(OR(B330&lt;=0,C330&lt;=0),0,(B330^Parameters!$B$7)*(C330^Parameters!$B$8))</f>
        <v>2176.4797234234661</v>
      </c>
    </row>
    <row r="331" spans="1:4" x14ac:dyDescent="0.2">
      <c r="A331" s="4">
        <v>329</v>
      </c>
      <c r="B331" s="9">
        <f>SUMIF(Workers!$F$2:$F$1001,"&lt;="&amp;A331,Workers!$C$2:$C$1001)</f>
        <v>3667.9858950000021</v>
      </c>
      <c r="C331" s="9">
        <f>SUMIF(Workers!$F$2:$F$1001,"&gt;"&amp;A331,Workers!$D$2:$D$1001)</f>
        <v>7138.2950309999978</v>
      </c>
      <c r="D331" s="9">
        <f>IF(OR(B331&lt;=0,C331&lt;=0),0,(B331^Parameters!$B$7)*(C331^Parameters!$B$8))</f>
        <v>2178.2612605025201</v>
      </c>
    </row>
    <row r="332" spans="1:4" x14ac:dyDescent="0.2">
      <c r="A332" s="4">
        <v>330</v>
      </c>
      <c r="B332" s="9">
        <f>SUMIF(Workers!$F$2:$F$1001,"&lt;="&amp;A332,Workers!$C$2:$C$1001)</f>
        <v>3677.9052980000019</v>
      </c>
      <c r="C332" s="9">
        <f>SUMIF(Workers!$F$2:$F$1001,"&gt;"&amp;A332,Workers!$D$2:$D$1001)</f>
        <v>7129.2389639999983</v>
      </c>
      <c r="D332" s="9">
        <f>IF(OR(B332&lt;=0,C332&lt;=0),0,(B332^Parameters!$B$7)*(C332^Parameters!$B$8))</f>
        <v>2179.6646032250164</v>
      </c>
    </row>
    <row r="333" spans="1:4" x14ac:dyDescent="0.2">
      <c r="A333" s="4">
        <v>331</v>
      </c>
      <c r="B333" s="9">
        <f>SUMIF(Workers!$F$2:$F$1001,"&lt;="&amp;A333,Workers!$C$2:$C$1001)</f>
        <v>3687.6069280000015</v>
      </c>
      <c r="C333" s="9">
        <f>SUMIF(Workers!$F$2:$F$1001,"&gt;"&amp;A333,Workers!$D$2:$D$1001)</f>
        <v>7120.3806529999983</v>
      </c>
      <c r="D333" s="9">
        <f>IF(OR(B333&lt;=0,C333&lt;=0),0,(B333^Parameters!$B$7)*(C333^Parameters!$B$8))</f>
        <v>2181.0294267000731</v>
      </c>
    </row>
    <row r="334" spans="1:4" x14ac:dyDescent="0.2">
      <c r="A334" s="4">
        <v>332</v>
      </c>
      <c r="B334" s="9">
        <f>SUMIF(Workers!$F$2:$F$1001,"&lt;="&amp;A334,Workers!$C$2:$C$1001)</f>
        <v>3698.9092050000022</v>
      </c>
      <c r="C334" s="9">
        <f>SUMIF(Workers!$F$2:$F$1001,"&gt;"&amp;A334,Workers!$D$2:$D$1001)</f>
        <v>7110.0523659999981</v>
      </c>
      <c r="D334" s="9">
        <f>IF(OR(B334&lt;=0,C334&lt;=0),0,(B334^Parameters!$B$7)*(C334^Parameters!$B$8))</f>
        <v>2182.608849238648</v>
      </c>
    </row>
    <row r="335" spans="1:4" x14ac:dyDescent="0.2">
      <c r="A335" s="4">
        <v>333</v>
      </c>
      <c r="B335" s="9">
        <f>SUMIF(Workers!$F$2:$F$1001,"&lt;="&amp;A335,Workers!$C$2:$C$1001)</f>
        <v>3711.0919140000019</v>
      </c>
      <c r="C335" s="9">
        <f>SUMIF(Workers!$F$2:$F$1001,"&gt;"&amp;A335,Workers!$D$2:$D$1001)</f>
        <v>7098.9189579999984</v>
      </c>
      <c r="D335" s="9">
        <f>IF(OR(B335&lt;=0,C335&lt;=0),0,(B335^Parameters!$B$7)*(C335^Parameters!$B$8))</f>
        <v>2184.2999110219139</v>
      </c>
    </row>
    <row r="336" spans="1:4" x14ac:dyDescent="0.2">
      <c r="A336" s="4">
        <v>334</v>
      </c>
      <c r="B336" s="9">
        <f>SUMIF(Workers!$F$2:$F$1001,"&lt;="&amp;A336,Workers!$C$2:$C$1001)</f>
        <v>3720.6098110000016</v>
      </c>
      <c r="C336" s="9">
        <f>SUMIF(Workers!$F$2:$F$1001,"&gt;"&amp;A336,Workers!$D$2:$D$1001)</f>
        <v>7090.2197689999975</v>
      </c>
      <c r="D336" s="9">
        <f>IF(OR(B336&lt;=0,C336&lt;=0),0,(B336^Parameters!$B$7)*(C336^Parameters!$B$8))</f>
        <v>2185.6127760617487</v>
      </c>
    </row>
    <row r="337" spans="1:4" x14ac:dyDescent="0.2">
      <c r="A337" s="4">
        <v>335</v>
      </c>
      <c r="B337" s="9">
        <f>SUMIF(Workers!$F$2:$F$1001,"&lt;="&amp;A337,Workers!$C$2:$C$1001)</f>
        <v>3731.2361520000018</v>
      </c>
      <c r="C337" s="9">
        <f>SUMIF(Workers!$F$2:$F$1001,"&gt;"&amp;A337,Workers!$D$2:$D$1001)</f>
        <v>7080.5040579999986</v>
      </c>
      <c r="D337" s="9">
        <f>IF(OR(B337&lt;=0,C337&lt;=0),0,(B337^Parameters!$B$7)*(C337^Parameters!$B$8))</f>
        <v>2187.0696338256785</v>
      </c>
    </row>
    <row r="338" spans="1:4" x14ac:dyDescent="0.2">
      <c r="A338" s="4">
        <v>336</v>
      </c>
      <c r="B338" s="9">
        <f>SUMIF(Workers!$F$2:$F$1001,"&lt;="&amp;A338,Workers!$C$2:$C$1001)</f>
        <v>3740.3648450000014</v>
      </c>
      <c r="C338" s="9">
        <f>SUMIF(Workers!$F$2:$F$1001,"&gt;"&amp;A338,Workers!$D$2:$D$1001)</f>
        <v>7072.1531549999982</v>
      </c>
      <c r="D338" s="9">
        <f>IF(OR(B338&lt;=0,C338&lt;=0),0,(B338^Parameters!$B$7)*(C338^Parameters!$B$8))</f>
        <v>2188.3134550712389</v>
      </c>
    </row>
    <row r="339" spans="1:4" x14ac:dyDescent="0.2">
      <c r="A339" s="4">
        <v>337</v>
      </c>
      <c r="B339" s="9">
        <f>SUMIF(Workers!$F$2:$F$1001,"&lt;="&amp;A339,Workers!$C$2:$C$1001)</f>
        <v>3750.7100980000014</v>
      </c>
      <c r="C339" s="9">
        <f>SUMIF(Workers!$F$2:$F$1001,"&gt;"&amp;A339,Workers!$D$2:$D$1001)</f>
        <v>7062.688772999998</v>
      </c>
      <c r="D339" s="9">
        <f>IF(OR(B339&lt;=0,C339&lt;=0),0,(B339^Parameters!$B$7)*(C339^Parameters!$B$8))</f>
        <v>2189.7150584205724</v>
      </c>
    </row>
    <row r="340" spans="1:4" x14ac:dyDescent="0.2">
      <c r="A340" s="4">
        <v>338</v>
      </c>
      <c r="B340" s="9">
        <f>SUMIF(Workers!$F$2:$F$1001,"&lt;="&amp;A340,Workers!$C$2:$C$1001)</f>
        <v>3760.0200280000017</v>
      </c>
      <c r="C340" s="9">
        <f>SUMIF(Workers!$F$2:$F$1001,"&gt;"&amp;A340,Workers!$D$2:$D$1001)</f>
        <v>7054.1644559999986</v>
      </c>
      <c r="D340" s="9">
        <f>IF(OR(B340&lt;=0,C340&lt;=0),0,(B340^Parameters!$B$7)*(C340^Parameters!$B$8))</f>
        <v>2190.96824105839</v>
      </c>
    </row>
    <row r="341" spans="1:4" x14ac:dyDescent="0.2">
      <c r="A341" s="4">
        <v>339</v>
      </c>
      <c r="B341" s="9">
        <f>SUMIF(Workers!$F$2:$F$1001,"&lt;="&amp;A341,Workers!$C$2:$C$1001)</f>
        <v>3770.0420270000013</v>
      </c>
      <c r="C341" s="9">
        <f>SUMIF(Workers!$F$2:$F$1001,"&gt;"&amp;A341,Workers!$D$2:$D$1001)</f>
        <v>7044.985091999999</v>
      </c>
      <c r="D341" s="9">
        <f>IF(OR(B341&lt;=0,C341&lt;=0),0,(B341^Parameters!$B$7)*(C341^Parameters!$B$8))</f>
        <v>2192.3092763823115</v>
      </c>
    </row>
    <row r="342" spans="1:4" x14ac:dyDescent="0.2">
      <c r="A342" s="4">
        <v>340</v>
      </c>
      <c r="B342" s="9">
        <f>SUMIF(Workers!$F$2:$F$1001,"&lt;="&amp;A342,Workers!$C$2:$C$1001)</f>
        <v>3781.1034750000017</v>
      </c>
      <c r="C342" s="9">
        <f>SUMIF(Workers!$F$2:$F$1001,"&gt;"&amp;A342,Workers!$D$2:$D$1001)</f>
        <v>7034.8449399999972</v>
      </c>
      <c r="D342" s="9">
        <f>IF(OR(B342&lt;=0,C342&lt;=0),0,(B342^Parameters!$B$7)*(C342^Parameters!$B$8))</f>
        <v>2193.7790831753418</v>
      </c>
    </row>
    <row r="343" spans="1:4" x14ac:dyDescent="0.2">
      <c r="A343" s="4">
        <v>341</v>
      </c>
      <c r="B343" s="9">
        <f>SUMIF(Workers!$F$2:$F$1001,"&lt;="&amp;A343,Workers!$C$2:$C$1001)</f>
        <v>3792.8957720000017</v>
      </c>
      <c r="C343" s="9">
        <f>SUMIF(Workers!$F$2:$F$1001,"&gt;"&amp;A343,Workers!$D$2:$D$1001)</f>
        <v>7024.0305299999982</v>
      </c>
      <c r="D343" s="9">
        <f>IF(OR(B343&lt;=0,C343&lt;=0),0,(B343^Parameters!$B$7)*(C343^Parameters!$B$8))</f>
        <v>2195.3349152428468</v>
      </c>
    </row>
    <row r="344" spans="1:4" x14ac:dyDescent="0.2">
      <c r="A344" s="4">
        <v>342</v>
      </c>
      <c r="B344" s="9">
        <f>SUMIF(Workers!$F$2:$F$1001,"&lt;="&amp;A344,Workers!$C$2:$C$1001)</f>
        <v>3803.8432090000015</v>
      </c>
      <c r="C344" s="9">
        <f>SUMIF(Workers!$F$2:$F$1001,"&gt;"&amp;A344,Workers!$D$2:$D$1001)</f>
        <v>7013.9748839999975</v>
      </c>
      <c r="D344" s="9">
        <f>IF(OR(B344&lt;=0,C344&lt;=0),0,(B344^Parameters!$B$7)*(C344^Parameters!$B$8))</f>
        <v>2196.7673554806461</v>
      </c>
    </row>
    <row r="345" spans="1:4" x14ac:dyDescent="0.2">
      <c r="A345" s="4">
        <v>343</v>
      </c>
      <c r="B345" s="9">
        <f>SUMIF(Workers!$F$2:$F$1001,"&lt;="&amp;A345,Workers!$C$2:$C$1001)</f>
        <v>3812.7798310000016</v>
      </c>
      <c r="C345" s="9">
        <f>SUMIF(Workers!$F$2:$F$1001,"&gt;"&amp;A345,Workers!$D$2:$D$1001)</f>
        <v>7005.7634409999973</v>
      </c>
      <c r="D345" s="9">
        <f>IF(OR(B345&lt;=0,C345&lt;=0),0,(B345^Parameters!$B$7)*(C345^Parameters!$B$8))</f>
        <v>2197.9294004131903</v>
      </c>
    </row>
    <row r="346" spans="1:4" x14ac:dyDescent="0.2">
      <c r="A346" s="4">
        <v>344</v>
      </c>
      <c r="B346" s="9">
        <f>SUMIF(Workers!$F$2:$F$1001,"&lt;="&amp;A346,Workers!$C$2:$C$1001)</f>
        <v>3824.8239200000016</v>
      </c>
      <c r="C346" s="9">
        <f>SUMIF(Workers!$F$2:$F$1001,"&gt;"&amp;A346,Workers!$D$2:$D$1001)</f>
        <v>6994.686862999999</v>
      </c>
      <c r="D346" s="9">
        <f>IF(OR(B346&lt;=0,C346&lt;=0),0,(B346^Parameters!$B$7)*(C346^Parameters!$B$8))</f>
        <v>2199.4843470428532</v>
      </c>
    </row>
    <row r="347" spans="1:4" x14ac:dyDescent="0.2">
      <c r="A347" s="4">
        <v>345</v>
      </c>
      <c r="B347" s="9">
        <f>SUMIF(Workers!$F$2:$F$1001,"&lt;="&amp;A347,Workers!$C$2:$C$1001)</f>
        <v>3835.9336980000016</v>
      </c>
      <c r="C347" s="9">
        <f>SUMIF(Workers!$F$2:$F$1001,"&gt;"&amp;A347,Workers!$D$2:$D$1001)</f>
        <v>6984.4606689999982</v>
      </c>
      <c r="D347" s="9">
        <f>IF(OR(B347&lt;=0,C347&lt;=0),0,(B347^Parameters!$B$7)*(C347^Parameters!$B$8))</f>
        <v>2200.9074761439801</v>
      </c>
    </row>
    <row r="348" spans="1:4" x14ac:dyDescent="0.2">
      <c r="A348" s="4">
        <v>346</v>
      </c>
      <c r="B348" s="9">
        <f>SUMIF(Workers!$F$2:$F$1001,"&lt;="&amp;A348,Workers!$C$2:$C$1001)</f>
        <v>3846.017318000002</v>
      </c>
      <c r="C348" s="9">
        <f>SUMIF(Workers!$F$2:$F$1001,"&gt;"&amp;A348,Workers!$D$2:$D$1001)</f>
        <v>6975.1781219999993</v>
      </c>
      <c r="D348" s="9">
        <f>IF(OR(B348&lt;=0,C348&lt;=0),0,(B348^Parameters!$B$7)*(C348^Parameters!$B$8))</f>
        <v>2202.1907903647607</v>
      </c>
    </row>
    <row r="349" spans="1:4" x14ac:dyDescent="0.2">
      <c r="A349" s="4">
        <v>347</v>
      </c>
      <c r="B349" s="9">
        <f>SUMIF(Workers!$F$2:$F$1001,"&lt;="&amp;A349,Workers!$C$2:$C$1001)</f>
        <v>3854.7978660000017</v>
      </c>
      <c r="C349" s="9">
        <f>SUMIF(Workers!$F$2:$F$1001,"&gt;"&amp;A349,Workers!$D$2:$D$1001)</f>
        <v>6967.091860999999</v>
      </c>
      <c r="D349" s="9">
        <f>IF(OR(B349&lt;=0,C349&lt;=0),0,(B349^Parameters!$B$7)*(C349^Parameters!$B$8))</f>
        <v>2203.3014282837948</v>
      </c>
    </row>
    <row r="350" spans="1:4" x14ac:dyDescent="0.2">
      <c r="A350" s="4">
        <v>348</v>
      </c>
      <c r="B350" s="9">
        <f>SUMIF(Workers!$F$2:$F$1001,"&lt;="&amp;A350,Workers!$C$2:$C$1001)</f>
        <v>3863.7062470000019</v>
      </c>
      <c r="C350" s="9">
        <f>SUMIF(Workers!$F$2:$F$1001,"&gt;"&amp;A350,Workers!$D$2:$D$1001)</f>
        <v>6958.8721839999998</v>
      </c>
      <c r="D350" s="9">
        <f>IF(OR(B350&lt;=0,C350&lt;=0),0,(B350^Parameters!$B$7)*(C350^Parameters!$B$8))</f>
        <v>2204.419945890254</v>
      </c>
    </row>
    <row r="351" spans="1:4" x14ac:dyDescent="0.2">
      <c r="A351" s="4">
        <v>349</v>
      </c>
      <c r="B351" s="9">
        <f>SUMIF(Workers!$F$2:$F$1001,"&lt;="&amp;A351,Workers!$C$2:$C$1001)</f>
        <v>3878.1163210000013</v>
      </c>
      <c r="C351" s="9">
        <f>SUMIF(Workers!$F$2:$F$1001,"&gt;"&amp;A351,Workers!$D$2:$D$1001)</f>
        <v>6945.5748509999994</v>
      </c>
      <c r="D351" s="9">
        <f>IF(OR(B351&lt;=0,C351&lt;=0),0,(B351^Parameters!$B$7)*(C351^Parameters!$B$8))</f>
        <v>2206.2161645051438</v>
      </c>
    </row>
    <row r="352" spans="1:4" x14ac:dyDescent="0.2">
      <c r="A352" s="4">
        <v>350</v>
      </c>
      <c r="B352" s="9">
        <f>SUMIF(Workers!$F$2:$F$1001,"&lt;="&amp;A352,Workers!$C$2:$C$1001)</f>
        <v>3887.6412530000011</v>
      </c>
      <c r="C352" s="9">
        <f>SUMIF(Workers!$F$2:$F$1001,"&gt;"&amp;A352,Workers!$D$2:$D$1001)</f>
        <v>6936.7854249999982</v>
      </c>
      <c r="D352" s="9">
        <f>IF(OR(B352&lt;=0,C352&lt;=0),0,(B352^Parameters!$B$7)*(C352^Parameters!$B$8))</f>
        <v>2207.3947188893367</v>
      </c>
    </row>
    <row r="353" spans="1:4" x14ac:dyDescent="0.2">
      <c r="A353" s="4">
        <v>351</v>
      </c>
      <c r="B353" s="9">
        <f>SUMIF(Workers!$F$2:$F$1001,"&lt;="&amp;A353,Workers!$C$2:$C$1001)</f>
        <v>3896.1680800000017</v>
      </c>
      <c r="C353" s="9">
        <f>SUMIF(Workers!$F$2:$F$1001,"&gt;"&amp;A353,Workers!$D$2:$D$1001)</f>
        <v>6928.9151289999991</v>
      </c>
      <c r="D353" s="9">
        <f>IF(OR(B353&lt;=0,C353&lt;=0),0,(B353^Parameters!$B$7)*(C353^Parameters!$B$8))</f>
        <v>2208.4436204636877</v>
      </c>
    </row>
    <row r="354" spans="1:4" x14ac:dyDescent="0.2">
      <c r="A354" s="4">
        <v>352</v>
      </c>
      <c r="B354" s="9">
        <f>SUMIF(Workers!$F$2:$F$1001,"&lt;="&amp;A354,Workers!$C$2:$C$1001)</f>
        <v>3906.7461940000017</v>
      </c>
      <c r="C354" s="9">
        <f>SUMIF(Workers!$F$2:$F$1001,"&gt;"&amp;A354,Workers!$D$2:$D$1001)</f>
        <v>6919.1444169999995</v>
      </c>
      <c r="D354" s="9">
        <f>IF(OR(B354&lt;=0,C354&lt;=0),0,(B354^Parameters!$B$7)*(C354^Parameters!$B$8))</f>
        <v>2209.7361313394886</v>
      </c>
    </row>
    <row r="355" spans="1:4" x14ac:dyDescent="0.2">
      <c r="A355" s="4">
        <v>353</v>
      </c>
      <c r="B355" s="9">
        <f>SUMIF(Workers!$F$2:$F$1001,"&lt;="&amp;A355,Workers!$C$2:$C$1001)</f>
        <v>3916.1121750000016</v>
      </c>
      <c r="C355" s="9">
        <f>SUMIF(Workers!$F$2:$F$1001,"&gt;"&amp;A355,Workers!$D$2:$D$1001)</f>
        <v>6910.493137999998</v>
      </c>
      <c r="D355" s="9">
        <f>IF(OR(B355&lt;=0,C355&lt;=0),0,(B355^Parameters!$B$7)*(C355^Parameters!$B$8))</f>
        <v>2210.8733951630138</v>
      </c>
    </row>
    <row r="356" spans="1:4" x14ac:dyDescent="0.2">
      <c r="A356" s="4">
        <v>354</v>
      </c>
      <c r="B356" s="9">
        <f>SUMIF(Workers!$F$2:$F$1001,"&lt;="&amp;A356,Workers!$C$2:$C$1001)</f>
        <v>3927.6144860000018</v>
      </c>
      <c r="C356" s="9">
        <f>SUMIF(Workers!$F$2:$F$1001,"&gt;"&amp;A356,Workers!$D$2:$D$1001)</f>
        <v>6899.8627899999983</v>
      </c>
      <c r="D356" s="9">
        <f>IF(OR(B356&lt;=0,C356&lt;=0),0,(B356^Parameters!$B$7)*(C356^Parameters!$B$8))</f>
        <v>2212.2601096611997</v>
      </c>
    </row>
    <row r="357" spans="1:4" x14ac:dyDescent="0.2">
      <c r="A357" s="4">
        <v>355</v>
      </c>
      <c r="B357" s="9">
        <f>SUMIF(Workers!$F$2:$F$1001,"&lt;="&amp;A357,Workers!$C$2:$C$1001)</f>
        <v>3938.1058120000012</v>
      </c>
      <c r="C357" s="9">
        <f>SUMIF(Workers!$F$2:$F$1001,"&gt;"&amp;A357,Workers!$D$2:$D$1001)</f>
        <v>6890.1627099999996</v>
      </c>
      <c r="D357" s="9">
        <f>IF(OR(B357&lt;=0,C357&lt;=0),0,(B357^Parameters!$B$7)*(C357^Parameters!$B$8))</f>
        <v>2213.515596753602</v>
      </c>
    </row>
    <row r="358" spans="1:4" x14ac:dyDescent="0.2">
      <c r="A358" s="4">
        <v>356</v>
      </c>
      <c r="B358" s="9">
        <f>SUMIF(Workers!$F$2:$F$1001,"&lt;="&amp;A358,Workers!$C$2:$C$1001)</f>
        <v>3947.9362180000012</v>
      </c>
      <c r="C358" s="9">
        <f>SUMIF(Workers!$F$2:$F$1001,"&gt;"&amp;A358,Workers!$D$2:$D$1001)</f>
        <v>6881.0539279999985</v>
      </c>
      <c r="D358" s="9">
        <f>IF(OR(B358&lt;=0,C358&lt;=0),0,(B358^Parameters!$B$7)*(C358^Parameters!$B$8))</f>
        <v>2214.6815626146858</v>
      </c>
    </row>
    <row r="359" spans="1:4" x14ac:dyDescent="0.2">
      <c r="A359" s="4">
        <v>357</v>
      </c>
      <c r="B359" s="9">
        <f>SUMIF(Workers!$F$2:$F$1001,"&lt;="&amp;A359,Workers!$C$2:$C$1001)</f>
        <v>3958.4455690000018</v>
      </c>
      <c r="C359" s="9">
        <f>SUMIF(Workers!$F$2:$F$1001,"&gt;"&amp;A359,Workers!$D$2:$D$1001)</f>
        <v>6871.315583999999</v>
      </c>
      <c r="D359" s="9">
        <f>IF(OR(B359&lt;=0,C359&lt;=0),0,(B359^Parameters!$B$7)*(C359^Parameters!$B$8))</f>
        <v>2215.9199001446846</v>
      </c>
    </row>
    <row r="360" spans="1:4" x14ac:dyDescent="0.2">
      <c r="A360" s="4">
        <v>358</v>
      </c>
      <c r="B360" s="9">
        <f>SUMIF(Workers!$F$2:$F$1001,"&lt;="&amp;A360,Workers!$C$2:$C$1001)</f>
        <v>3968.705467000002</v>
      </c>
      <c r="C360" s="9">
        <f>SUMIF(Workers!$F$2:$F$1001,"&gt;"&amp;A360,Workers!$D$2:$D$1001)</f>
        <v>6861.7946199999997</v>
      </c>
      <c r="D360" s="9">
        <f>IF(OR(B360&lt;=0,C360&lt;=0),0,(B360^Parameters!$B$7)*(C360^Parameters!$B$8))</f>
        <v>2217.1187921424262</v>
      </c>
    </row>
    <row r="361" spans="1:4" x14ac:dyDescent="0.2">
      <c r="A361" s="4">
        <v>359</v>
      </c>
      <c r="B361" s="9">
        <f>SUMIF(Workers!$F$2:$F$1001,"&lt;="&amp;A361,Workers!$C$2:$C$1001)</f>
        <v>3979.3824500000023</v>
      </c>
      <c r="C361" s="9">
        <f>SUMIF(Workers!$F$2:$F$1001,"&gt;"&amp;A361,Workers!$D$2:$D$1001)</f>
        <v>6851.8865079999987</v>
      </c>
      <c r="D361" s="9">
        <f>IF(OR(B361&lt;=0,C361&lt;=0),0,(B361^Parameters!$B$7)*(C361^Parameters!$B$8))</f>
        <v>2218.3579710335412</v>
      </c>
    </row>
    <row r="362" spans="1:4" x14ac:dyDescent="0.2">
      <c r="A362" s="4">
        <v>360</v>
      </c>
      <c r="B362" s="9">
        <f>SUMIF(Workers!$F$2:$F$1001,"&lt;="&amp;A362,Workers!$C$2:$C$1001)</f>
        <v>3989.1416390000018</v>
      </c>
      <c r="C362" s="9">
        <f>SUMIF(Workers!$F$2:$F$1001,"&gt;"&amp;A362,Workers!$D$2:$D$1001)</f>
        <v>6842.8287429999991</v>
      </c>
      <c r="D362" s="9">
        <f>IF(OR(B362&lt;=0,C362&lt;=0),0,(B362^Parameters!$B$7)*(C362^Parameters!$B$8))</f>
        <v>2219.4829208952219</v>
      </c>
    </row>
    <row r="363" spans="1:4" x14ac:dyDescent="0.2">
      <c r="A363" s="4">
        <v>361</v>
      </c>
      <c r="B363" s="9">
        <f>SUMIF(Workers!$F$2:$F$1001,"&lt;="&amp;A363,Workers!$C$2:$C$1001)</f>
        <v>3998.6481000000017</v>
      </c>
      <c r="C363" s="9">
        <f>SUMIF(Workers!$F$2:$F$1001,"&gt;"&amp;A363,Workers!$D$2:$D$1001)</f>
        <v>6833.9975379999987</v>
      </c>
      <c r="D363" s="9">
        <f>IF(OR(B363&lt;=0,C363&lt;=0),0,(B363^Parameters!$B$7)*(C363^Parameters!$B$8))</f>
        <v>2220.5706828481461</v>
      </c>
    </row>
    <row r="364" spans="1:4" x14ac:dyDescent="0.2">
      <c r="A364" s="4">
        <v>362</v>
      </c>
      <c r="B364" s="9">
        <f>SUMIF(Workers!$F$2:$F$1001,"&lt;="&amp;A364,Workers!$C$2:$C$1001)</f>
        <v>4009.0658380000018</v>
      </c>
      <c r="C364" s="9">
        <f>SUMIF(Workers!$F$2:$F$1001,"&gt;"&amp;A364,Workers!$D$2:$D$1001)</f>
        <v>6824.3185079999994</v>
      </c>
      <c r="D364" s="9">
        <f>IF(OR(B364&lt;=0,C364&lt;=0),0,(B364^Parameters!$B$7)*(C364^Parameters!$B$8))</f>
        <v>2221.7547354407361</v>
      </c>
    </row>
    <row r="365" spans="1:4" x14ac:dyDescent="0.2">
      <c r="A365" s="4">
        <v>363</v>
      </c>
      <c r="B365" s="9">
        <f>SUMIF(Workers!$F$2:$F$1001,"&lt;="&amp;A365,Workers!$C$2:$C$1001)</f>
        <v>4018.6669990000023</v>
      </c>
      <c r="C365" s="9">
        <f>SUMIF(Workers!$F$2:$F$1001,"&gt;"&amp;A365,Workers!$D$2:$D$1001)</f>
        <v>6815.3949889999994</v>
      </c>
      <c r="D365" s="9">
        <f>IF(OR(B365&lt;=0,C365&lt;=0),0,(B365^Parameters!$B$7)*(C365^Parameters!$B$8))</f>
        <v>2222.8383093847742</v>
      </c>
    </row>
    <row r="366" spans="1:4" x14ac:dyDescent="0.2">
      <c r="A366" s="4">
        <v>364</v>
      </c>
      <c r="B366" s="9">
        <f>SUMIF(Workers!$F$2:$F$1001,"&lt;="&amp;A366,Workers!$C$2:$C$1001)</f>
        <v>4030.1188450000022</v>
      </c>
      <c r="C366" s="9">
        <f>SUMIF(Workers!$F$2:$F$1001,"&gt;"&amp;A366,Workers!$D$2:$D$1001)</f>
        <v>6804.7469939999992</v>
      </c>
      <c r="D366" s="9">
        <f>IF(OR(B366&lt;=0,C366&lt;=0),0,(B366^Parameters!$B$7)*(C366^Parameters!$B$8))</f>
        <v>2224.1210788033186</v>
      </c>
    </row>
    <row r="367" spans="1:4" x14ac:dyDescent="0.2">
      <c r="A367" s="4">
        <v>365</v>
      </c>
      <c r="B367" s="9">
        <f>SUMIF(Workers!$F$2:$F$1001,"&lt;="&amp;A367,Workers!$C$2:$C$1001)</f>
        <v>4039.3563190000018</v>
      </c>
      <c r="C367" s="9">
        <f>SUMIF(Workers!$F$2:$F$1001,"&gt;"&amp;A367,Workers!$D$2:$D$1001)</f>
        <v>6796.1556769999988</v>
      </c>
      <c r="D367" s="9">
        <f>IF(OR(B367&lt;=0,C367&lt;=0),0,(B367^Parameters!$B$7)*(C367^Parameters!$B$8))</f>
        <v>2225.1483341965563</v>
      </c>
    </row>
    <row r="368" spans="1:4" x14ac:dyDescent="0.2">
      <c r="A368" s="4">
        <v>366</v>
      </c>
      <c r="B368" s="9">
        <f>SUMIF(Workers!$F$2:$F$1001,"&lt;="&amp;A368,Workers!$C$2:$C$1001)</f>
        <v>4050.3858240000022</v>
      </c>
      <c r="C368" s="9">
        <f>SUMIF(Workers!$F$2:$F$1001,"&gt;"&amp;A368,Workers!$D$2:$D$1001)</f>
        <v>6785.8848329999983</v>
      </c>
      <c r="D368" s="9">
        <f>IF(OR(B368&lt;=0,C368&lt;=0),0,(B368^Parameters!$B$7)*(C368^Parameters!$B$8))</f>
        <v>2226.3646392516566</v>
      </c>
    </row>
    <row r="369" spans="1:4" x14ac:dyDescent="0.2">
      <c r="A369" s="4">
        <v>367</v>
      </c>
      <c r="B369" s="9">
        <f>SUMIF(Workers!$F$2:$F$1001,"&lt;="&amp;A369,Workers!$C$2:$C$1001)</f>
        <v>4060.6248520000022</v>
      </c>
      <c r="C369" s="9">
        <f>SUMIF(Workers!$F$2:$F$1001,"&gt;"&amp;A369,Workers!$D$2:$D$1001)</f>
        <v>6776.3494109999974</v>
      </c>
      <c r="D369" s="9">
        <f>IF(OR(B369&lt;=0,C369&lt;=0),0,(B369^Parameters!$B$7)*(C369^Parameters!$B$8))</f>
        <v>2227.4855578857732</v>
      </c>
    </row>
    <row r="370" spans="1:4" x14ac:dyDescent="0.2">
      <c r="A370" s="4">
        <v>368</v>
      </c>
      <c r="B370" s="9">
        <f>SUMIF(Workers!$F$2:$F$1001,"&lt;="&amp;A370,Workers!$C$2:$C$1001)</f>
        <v>4071.8608050000021</v>
      </c>
      <c r="C370" s="9">
        <f>SUMIF(Workers!$F$2:$F$1001,"&gt;"&amp;A370,Workers!$D$2:$D$1001)</f>
        <v>6765.884122999998</v>
      </c>
      <c r="D370" s="9">
        <f>IF(OR(B370&lt;=0,C370&lt;=0),0,(B370^Parameters!$B$7)*(C370^Parameters!$B$8))</f>
        <v>2228.7064272131993</v>
      </c>
    </row>
    <row r="371" spans="1:4" x14ac:dyDescent="0.2">
      <c r="A371" s="4">
        <v>369</v>
      </c>
      <c r="B371" s="9">
        <f>SUMIF(Workers!$F$2:$F$1001,"&lt;="&amp;A371,Workers!$C$2:$C$1001)</f>
        <v>4081.748629000002</v>
      </c>
      <c r="C371" s="9">
        <f>SUMIF(Workers!$F$2:$F$1001,"&gt;"&amp;A371,Workers!$D$2:$D$1001)</f>
        <v>6756.6739939999979</v>
      </c>
      <c r="D371" s="9">
        <f>IF(OR(B371&lt;=0,C371&lt;=0),0,(B371^Parameters!$B$7)*(C371^Parameters!$B$8))</f>
        <v>2229.7729839684848</v>
      </c>
    </row>
    <row r="372" spans="1:4" x14ac:dyDescent="0.2">
      <c r="A372" s="4">
        <v>370</v>
      </c>
      <c r="B372" s="9">
        <f>SUMIF(Workers!$F$2:$F$1001,"&lt;="&amp;A372,Workers!$C$2:$C$1001)</f>
        <v>4092.5739450000024</v>
      </c>
      <c r="C372" s="9">
        <f>SUMIF(Workers!$F$2:$F$1001,"&gt;"&amp;A372,Workers!$D$2:$D$1001)</f>
        <v>6746.5863769999969</v>
      </c>
      <c r="D372" s="9">
        <f>IF(OR(B372&lt;=0,C372&lt;=0),0,(B372^Parameters!$B$7)*(C372^Parameters!$B$8))</f>
        <v>2230.9317229663966</v>
      </c>
    </row>
    <row r="373" spans="1:4" x14ac:dyDescent="0.2">
      <c r="A373" s="4">
        <v>371</v>
      </c>
      <c r="B373" s="9">
        <f>SUMIF(Workers!$F$2:$F$1001,"&lt;="&amp;A373,Workers!$C$2:$C$1001)</f>
        <v>4102.3412820000021</v>
      </c>
      <c r="C373" s="9">
        <f>SUMIF(Workers!$F$2:$F$1001,"&gt;"&amp;A373,Workers!$D$2:$D$1001)</f>
        <v>6737.4839739999979</v>
      </c>
      <c r="D373" s="9">
        <f>IF(OR(B373&lt;=0,C373&lt;=0),0,(B373^Parameters!$B$7)*(C373^Parameters!$B$8))</f>
        <v>2231.9696747085241</v>
      </c>
    </row>
    <row r="374" spans="1:4" x14ac:dyDescent="0.2">
      <c r="A374" s="4">
        <v>372</v>
      </c>
      <c r="B374" s="9">
        <f>SUMIF(Workers!$F$2:$F$1001,"&lt;="&amp;A374,Workers!$C$2:$C$1001)</f>
        <v>4112.0468000000019</v>
      </c>
      <c r="C374" s="9">
        <f>SUMIF(Workers!$F$2:$F$1001,"&gt;"&amp;A374,Workers!$D$2:$D$1001)</f>
        <v>6728.4380859999974</v>
      </c>
      <c r="D374" s="9">
        <f>IF(OR(B374&lt;=0,C374&lt;=0),0,(B374^Parameters!$B$7)*(C374^Parameters!$B$8))</f>
        <v>2232.9939127615689</v>
      </c>
    </row>
    <row r="375" spans="1:4" x14ac:dyDescent="0.2">
      <c r="A375" s="4">
        <v>373</v>
      </c>
      <c r="B375" s="9">
        <f>SUMIF(Workers!$F$2:$F$1001,"&lt;="&amp;A375,Workers!$C$2:$C$1001)</f>
        <v>4123.3978050000014</v>
      </c>
      <c r="C375" s="9">
        <f>SUMIF(Workers!$F$2:$F$1001,"&gt;"&amp;A375,Workers!$D$2:$D$1001)</f>
        <v>6717.8494379999984</v>
      </c>
      <c r="D375" s="9">
        <f>IF(OR(B375&lt;=0,C375&lt;=0),0,(B375^Parameters!$B$7)*(C375^Parameters!$B$8))</f>
        <v>2234.1816251954192</v>
      </c>
    </row>
    <row r="376" spans="1:4" x14ac:dyDescent="0.2">
      <c r="A376" s="4">
        <v>374</v>
      </c>
      <c r="B376" s="9">
        <f>SUMIF(Workers!$F$2:$F$1001,"&lt;="&amp;A376,Workers!$C$2:$C$1001)</f>
        <v>4132.6268080000018</v>
      </c>
      <c r="C376" s="9">
        <f>SUMIF(Workers!$F$2:$F$1001,"&gt;"&amp;A376,Workers!$D$2:$D$1001)</f>
        <v>6709.2380789999979</v>
      </c>
      <c r="D376" s="9">
        <f>IF(OR(B376&lt;=0,C376&lt;=0),0,(B376^Parameters!$B$7)*(C376^Parameters!$B$8))</f>
        <v>2235.1399771735823</v>
      </c>
    </row>
    <row r="377" spans="1:4" x14ac:dyDescent="0.2">
      <c r="A377" s="4">
        <v>375</v>
      </c>
      <c r="B377" s="9">
        <f>SUMIF(Workers!$F$2:$F$1001,"&lt;="&amp;A377,Workers!$C$2:$C$1001)</f>
        <v>4144.1164420000023</v>
      </c>
      <c r="C377" s="9">
        <f>SUMIF(Workers!$F$2:$F$1001,"&gt;"&amp;A377,Workers!$D$2:$D$1001)</f>
        <v>6698.5169939999987</v>
      </c>
      <c r="D377" s="9">
        <f>IF(OR(B377&lt;=0,C377&lt;=0),0,(B377^Parameters!$B$7)*(C377^Parameters!$B$8))</f>
        <v>2236.3242644326633</v>
      </c>
    </row>
    <row r="378" spans="1:4" x14ac:dyDescent="0.2">
      <c r="A378" s="4">
        <v>376</v>
      </c>
      <c r="B378" s="9">
        <f>SUMIF(Workers!$F$2:$F$1001,"&lt;="&amp;A378,Workers!$C$2:$C$1001)</f>
        <v>4154.884793000002</v>
      </c>
      <c r="C378" s="9">
        <f>SUMIF(Workers!$F$2:$F$1001,"&gt;"&amp;A378,Workers!$D$2:$D$1001)</f>
        <v>6688.4283199999991</v>
      </c>
      <c r="D378" s="9">
        <f>IF(OR(B378&lt;=0,C378&lt;=0),0,(B378^Parameters!$B$7)*(C378^Parameters!$B$8))</f>
        <v>2237.4192920675705</v>
      </c>
    </row>
    <row r="379" spans="1:4" x14ac:dyDescent="0.2">
      <c r="A379" s="4">
        <v>377</v>
      </c>
      <c r="B379" s="9">
        <f>SUMIF(Workers!$F$2:$F$1001,"&lt;="&amp;A379,Workers!$C$2:$C$1001)</f>
        <v>4166.1687180000017</v>
      </c>
      <c r="C379" s="9">
        <f>SUMIF(Workers!$F$2:$F$1001,"&gt;"&amp;A379,Workers!$D$2:$D$1001)</f>
        <v>6677.8489769999978</v>
      </c>
      <c r="D379" s="9">
        <f>IF(OR(B379&lt;=0,C379&lt;=0),0,(B379^Parameters!$B$7)*(C379^Parameters!$B$8))</f>
        <v>2238.5564525228619</v>
      </c>
    </row>
    <row r="380" spans="1:4" x14ac:dyDescent="0.2">
      <c r="A380" s="4">
        <v>378</v>
      </c>
      <c r="B380" s="9">
        <f>SUMIF(Workers!$F$2:$F$1001,"&lt;="&amp;A380,Workers!$C$2:$C$1001)</f>
        <v>4177.0705420000022</v>
      </c>
      <c r="C380" s="9">
        <f>SUMIF(Workers!$F$2:$F$1001,"&gt;"&amp;A380,Workers!$D$2:$D$1001)</f>
        <v>6667.623642999999</v>
      </c>
      <c r="D380" s="9">
        <f>IF(OR(B380&lt;=0,C380&lt;=0),0,(B380^Parameters!$B$7)*(C380^Parameters!$B$8))</f>
        <v>2239.6455901667341</v>
      </c>
    </row>
    <row r="381" spans="1:4" x14ac:dyDescent="0.2">
      <c r="A381" s="4">
        <v>379</v>
      </c>
      <c r="B381" s="9">
        <f>SUMIF(Workers!$F$2:$F$1001,"&lt;="&amp;A381,Workers!$C$2:$C$1001)</f>
        <v>4187.6146660000022</v>
      </c>
      <c r="C381" s="9">
        <f>SUMIF(Workers!$F$2:$F$1001,"&gt;"&amp;A381,Workers!$D$2:$D$1001)</f>
        <v>6657.7335249999996</v>
      </c>
      <c r="D381" s="9">
        <f>IF(OR(B381&lt;=0,C381&lt;=0),0,(B381^Parameters!$B$7)*(C381^Parameters!$B$8))</f>
        <v>2240.6906623520586</v>
      </c>
    </row>
    <row r="382" spans="1:4" x14ac:dyDescent="0.2">
      <c r="A382" s="4">
        <v>380</v>
      </c>
      <c r="B382" s="9">
        <f>SUMIF(Workers!$F$2:$F$1001,"&lt;="&amp;A382,Workers!$C$2:$C$1001)</f>
        <v>4197.3167670000021</v>
      </c>
      <c r="C382" s="9">
        <f>SUMIF(Workers!$F$2:$F$1001,"&gt;"&amp;A382,Workers!$D$2:$D$1001)</f>
        <v>6648.6266999999998</v>
      </c>
      <c r="D382" s="9">
        <f>IF(OR(B382&lt;=0,C382&lt;=0),0,(B382^Parameters!$B$7)*(C382^Parameters!$B$8))</f>
        <v>2241.6441054544725</v>
      </c>
    </row>
    <row r="383" spans="1:4" x14ac:dyDescent="0.2">
      <c r="A383" s="4">
        <v>381</v>
      </c>
      <c r="B383" s="9">
        <f>SUMIF(Workers!$F$2:$F$1001,"&lt;="&amp;A383,Workers!$C$2:$C$1001)</f>
        <v>4206.237610000002</v>
      </c>
      <c r="C383" s="9">
        <f>SUMIF(Workers!$F$2:$F$1001,"&gt;"&amp;A383,Workers!$D$2:$D$1001)</f>
        <v>6640.2422109999998</v>
      </c>
      <c r="D383" s="9">
        <f>IF(OR(B383&lt;=0,C383&lt;=0),0,(B383^Parameters!$B$7)*(C383^Parameters!$B$8))</f>
        <v>2242.5130318308425</v>
      </c>
    </row>
    <row r="384" spans="1:4" x14ac:dyDescent="0.2">
      <c r="A384" s="4">
        <v>382</v>
      </c>
      <c r="B384" s="9">
        <f>SUMIF(Workers!$F$2:$F$1001,"&lt;="&amp;A384,Workers!$C$2:$C$1001)</f>
        <v>4217.3672690000021</v>
      </c>
      <c r="C384" s="9">
        <f>SUMIF(Workers!$F$2:$F$1001,"&gt;"&amp;A384,Workers!$D$2:$D$1001)</f>
        <v>6629.769851</v>
      </c>
      <c r="D384" s="9">
        <f>IF(OR(B384&lt;=0,C384&lt;=0),0,(B384^Parameters!$B$7)*(C384^Parameters!$B$8))</f>
        <v>2243.5871501531265</v>
      </c>
    </row>
    <row r="385" spans="1:4" x14ac:dyDescent="0.2">
      <c r="A385" s="4">
        <v>383</v>
      </c>
      <c r="B385" s="9">
        <f>SUMIF(Workers!$F$2:$F$1001,"&lt;="&amp;A385,Workers!$C$2:$C$1001)</f>
        <v>4226.7950130000008</v>
      </c>
      <c r="C385" s="9">
        <f>SUMIF(Workers!$F$2:$F$1001,"&gt;"&amp;A385,Workers!$D$2:$D$1001)</f>
        <v>6620.8949210000001</v>
      </c>
      <c r="D385" s="9">
        <f>IF(OR(B385&lt;=0,C385&lt;=0),0,(B385^Parameters!$B$7)*(C385^Parameters!$B$8))</f>
        <v>2244.4893382131468</v>
      </c>
    </row>
    <row r="386" spans="1:4" x14ac:dyDescent="0.2">
      <c r="A386" s="4">
        <v>384</v>
      </c>
      <c r="B386" s="9">
        <f>SUMIF(Workers!$F$2:$F$1001,"&lt;="&amp;A386,Workers!$C$2:$C$1001)</f>
        <v>4236.1857530000016</v>
      </c>
      <c r="C386" s="9">
        <f>SUMIF(Workers!$F$2:$F$1001,"&gt;"&amp;A386,Workers!$D$2:$D$1001)</f>
        <v>6612.0517709999995</v>
      </c>
      <c r="D386" s="9">
        <f>IF(OR(B386&lt;=0,C386&lt;=0),0,(B386^Parameters!$B$7)*(C386^Parameters!$B$8))</f>
        <v>2245.3810769240072</v>
      </c>
    </row>
    <row r="387" spans="1:4" x14ac:dyDescent="0.2">
      <c r="A387" s="4">
        <v>385</v>
      </c>
      <c r="B387" s="9">
        <f>SUMIF(Workers!$F$2:$F$1001,"&lt;="&amp;A387,Workers!$C$2:$C$1001)</f>
        <v>4244.9725020000014</v>
      </c>
      <c r="C387" s="9">
        <f>SUMIF(Workers!$F$2:$F$1001,"&gt;"&amp;A387,Workers!$D$2:$D$1001)</f>
        <v>6603.7633919999998</v>
      </c>
      <c r="D387" s="9">
        <f>IF(OR(B387&lt;=0,C387&lt;=0),0,(B387^Parameters!$B$7)*(C387^Parameters!$B$8))</f>
        <v>2246.207502997886</v>
      </c>
    </row>
    <row r="388" spans="1:4" x14ac:dyDescent="0.2">
      <c r="A388" s="4">
        <v>386</v>
      </c>
      <c r="B388" s="9">
        <f>SUMIF(Workers!$F$2:$F$1001,"&lt;="&amp;A388,Workers!$C$2:$C$1001)</f>
        <v>4257.5497720000012</v>
      </c>
      <c r="C388" s="9">
        <f>SUMIF(Workers!$F$2:$F$1001,"&gt;"&amp;A388,Workers!$D$2:$D$1001)</f>
        <v>6591.8963020000001</v>
      </c>
      <c r="D388" s="9">
        <f>IF(OR(B388&lt;=0,C388&lt;=0),0,(B388^Parameters!$B$7)*(C388^Parameters!$B$8))</f>
        <v>2247.3801737286426</v>
      </c>
    </row>
    <row r="389" spans="1:4" x14ac:dyDescent="0.2">
      <c r="A389" s="4">
        <v>387</v>
      </c>
      <c r="B389" s="9">
        <f>SUMIF(Workers!$F$2:$F$1001,"&lt;="&amp;A389,Workers!$C$2:$C$1001)</f>
        <v>4268.2863040000011</v>
      </c>
      <c r="C389" s="9">
        <f>SUMIF(Workers!$F$2:$F$1001,"&gt;"&amp;A389,Workers!$D$2:$D$1001)</f>
        <v>6581.7594060000001</v>
      </c>
      <c r="D389" s="9">
        <f>IF(OR(B389&lt;=0,C389&lt;=0),0,(B389^Parameters!$B$7)*(C389^Parameters!$B$8))</f>
        <v>2248.3711062661914</v>
      </c>
    </row>
    <row r="390" spans="1:4" x14ac:dyDescent="0.2">
      <c r="A390" s="4">
        <v>388</v>
      </c>
      <c r="B390" s="9">
        <f>SUMIF(Workers!$F$2:$F$1001,"&lt;="&amp;A390,Workers!$C$2:$C$1001)</f>
        <v>4277.6296090000005</v>
      </c>
      <c r="C390" s="9">
        <f>SUMIF(Workers!$F$2:$F$1001,"&gt;"&amp;A390,Workers!$D$2:$D$1001)</f>
        <v>6572.933016</v>
      </c>
      <c r="D390" s="9">
        <f>IF(OR(B390&lt;=0,C390&lt;=0),0,(B390^Parameters!$B$7)*(C390^Parameters!$B$8))</f>
        <v>2249.2258837022659</v>
      </c>
    </row>
    <row r="391" spans="1:4" x14ac:dyDescent="0.2">
      <c r="A391" s="4">
        <v>389</v>
      </c>
      <c r="B391" s="9">
        <f>SUMIF(Workers!$F$2:$F$1001,"&lt;="&amp;A391,Workers!$C$2:$C$1001)</f>
        <v>4286.706666000001</v>
      </c>
      <c r="C391" s="9">
        <f>SUMIF(Workers!$F$2:$F$1001,"&gt;"&amp;A391,Workers!$D$2:$D$1001)</f>
        <v>6564.356675</v>
      </c>
      <c r="D391" s="9">
        <f>IF(OR(B391&lt;=0,C391&lt;=0),0,(B391^Parameters!$B$7)*(C391^Parameters!$B$8))</f>
        <v>2250.0500131954191</v>
      </c>
    </row>
    <row r="392" spans="1:4" x14ac:dyDescent="0.2">
      <c r="A392" s="4">
        <v>390</v>
      </c>
      <c r="B392" s="9">
        <f>SUMIF(Workers!$F$2:$F$1001,"&lt;="&amp;A392,Workers!$C$2:$C$1001)</f>
        <v>4297.4429120000013</v>
      </c>
      <c r="C392" s="9">
        <f>SUMIF(Workers!$F$2:$F$1001,"&gt;"&amp;A392,Workers!$D$2:$D$1001)</f>
        <v>6554.2101569999986</v>
      </c>
      <c r="D392" s="9">
        <f>IF(OR(B392&lt;=0,C392&lt;=0),0,(B392^Parameters!$B$7)*(C392^Parameters!$B$8))</f>
        <v>2251.0166921465707</v>
      </c>
    </row>
    <row r="393" spans="1:4" x14ac:dyDescent="0.2">
      <c r="A393" s="4">
        <v>391</v>
      </c>
      <c r="B393" s="9">
        <f>SUMIF(Workers!$F$2:$F$1001,"&lt;="&amp;A393,Workers!$C$2:$C$1001)</f>
        <v>4305.5428660000007</v>
      </c>
      <c r="C393" s="9">
        <f>SUMIF(Workers!$F$2:$F$1001,"&gt;"&amp;A393,Workers!$D$2:$D$1001)</f>
        <v>6546.5511979999983</v>
      </c>
      <c r="D393" s="9">
        <f>IF(OR(B393&lt;=0,C393&lt;=0),0,(B393^Parameters!$B$7)*(C393^Parameters!$B$8))</f>
        <v>2251.7398757235105</v>
      </c>
    </row>
    <row r="394" spans="1:4" x14ac:dyDescent="0.2">
      <c r="A394" s="4">
        <v>392</v>
      </c>
      <c r="B394" s="9">
        <f>SUMIF(Workers!$F$2:$F$1001,"&lt;="&amp;A394,Workers!$C$2:$C$1001)</f>
        <v>4317.1395950000006</v>
      </c>
      <c r="C394" s="9">
        <f>SUMIF(Workers!$F$2:$F$1001,"&gt;"&amp;A394,Workers!$D$2:$D$1001)</f>
        <v>6535.5776579999974</v>
      </c>
      <c r="D394" s="9">
        <f>IF(OR(B394&lt;=0,C394&lt;=0),0,(B394^Parameters!$B$7)*(C394^Parameters!$B$8))</f>
        <v>2252.7657363917406</v>
      </c>
    </row>
    <row r="395" spans="1:4" x14ac:dyDescent="0.2">
      <c r="A395" s="4">
        <v>393</v>
      </c>
      <c r="B395" s="9">
        <f>SUMIF(Workers!$F$2:$F$1001,"&lt;="&amp;A395,Workers!$C$2:$C$1001)</f>
        <v>4327.6143130000009</v>
      </c>
      <c r="C395" s="9">
        <f>SUMIF(Workers!$F$2:$F$1001,"&gt;"&amp;A395,Workers!$D$2:$D$1001)</f>
        <v>6525.6648319999995</v>
      </c>
      <c r="D395" s="9">
        <f>IF(OR(B395&lt;=0,C395&lt;=0),0,(B395^Parameters!$B$7)*(C395^Parameters!$B$8))</f>
        <v>2253.6838401073651</v>
      </c>
    </row>
    <row r="396" spans="1:4" x14ac:dyDescent="0.2">
      <c r="A396" s="4">
        <v>394</v>
      </c>
      <c r="B396" s="9">
        <f>SUMIF(Workers!$F$2:$F$1001,"&lt;="&amp;A396,Workers!$C$2:$C$1001)</f>
        <v>4337.9506170000004</v>
      </c>
      <c r="C396" s="9">
        <f>SUMIF(Workers!$F$2:$F$1001,"&gt;"&amp;A396,Workers!$D$2:$D$1001)</f>
        <v>6515.8800229999997</v>
      </c>
      <c r="D396" s="9">
        <f>IF(OR(B396&lt;=0,C396&lt;=0),0,(B396^Parameters!$B$7)*(C396^Parameters!$B$8))</f>
        <v>2254.5815943342045</v>
      </c>
    </row>
    <row r="397" spans="1:4" x14ac:dyDescent="0.2">
      <c r="A397" s="4">
        <v>395</v>
      </c>
      <c r="B397" s="9">
        <f>SUMIF(Workers!$F$2:$F$1001,"&lt;="&amp;A397,Workers!$C$2:$C$1001)</f>
        <v>4347.2242340000003</v>
      </c>
      <c r="C397" s="9">
        <f>SUMIF(Workers!$F$2:$F$1001,"&gt;"&amp;A397,Workers!$D$2:$D$1001)</f>
        <v>6507.0990969999984</v>
      </c>
      <c r="D397" s="9">
        <f>IF(OR(B397&lt;=0,C397&lt;=0),0,(B397^Parameters!$B$7)*(C397^Parameters!$B$8))</f>
        <v>2255.3801730444702</v>
      </c>
    </row>
    <row r="398" spans="1:4" x14ac:dyDescent="0.2">
      <c r="A398" s="4">
        <v>396</v>
      </c>
      <c r="B398" s="9">
        <f>SUMIF(Workers!$F$2:$F$1001,"&lt;="&amp;A398,Workers!$C$2:$C$1001)</f>
        <v>4356.6394190000001</v>
      </c>
      <c r="C398" s="9">
        <f>SUMIF(Workers!$F$2:$F$1001,"&gt;"&amp;A398,Workers!$D$2:$D$1001)</f>
        <v>6498.1806799999986</v>
      </c>
      <c r="D398" s="9">
        <f>IF(OR(B398&lt;=0,C398&lt;=0),0,(B398^Parameters!$B$7)*(C398^Parameters!$B$8))</f>
        <v>2256.1840759806473</v>
      </c>
    </row>
    <row r="399" spans="1:4" x14ac:dyDescent="0.2">
      <c r="A399" s="4">
        <v>397</v>
      </c>
      <c r="B399" s="9">
        <f>SUMIF(Workers!$F$2:$F$1001,"&lt;="&amp;A399,Workers!$C$2:$C$1001)</f>
        <v>4367.925628</v>
      </c>
      <c r="C399" s="9">
        <f>SUMIF(Workers!$F$2:$F$1001,"&gt;"&amp;A399,Workers!$D$2:$D$1001)</f>
        <v>6487.4830079999983</v>
      </c>
      <c r="D399" s="9">
        <f>IF(OR(B399&lt;=0,C399&lt;=0),0,(B399^Parameters!$B$7)*(C399^Parameters!$B$8))</f>
        <v>2257.1382516542935</v>
      </c>
    </row>
    <row r="400" spans="1:4" x14ac:dyDescent="0.2">
      <c r="A400" s="4">
        <v>398</v>
      </c>
      <c r="B400" s="9">
        <f>SUMIF(Workers!$F$2:$F$1001,"&lt;="&amp;A400,Workers!$C$2:$C$1001)</f>
        <v>4381.2751479999997</v>
      </c>
      <c r="C400" s="9">
        <f>SUMIF(Workers!$F$2:$F$1001,"&gt;"&amp;A400,Workers!$D$2:$D$1001)</f>
        <v>6474.8292669999983</v>
      </c>
      <c r="D400" s="9">
        <f>IF(OR(B400&lt;=0,C400&lt;=0),0,(B400^Parameters!$B$7)*(C400^Parameters!$B$8))</f>
        <v>2258.2550087172613</v>
      </c>
    </row>
    <row r="401" spans="1:4" x14ac:dyDescent="0.2">
      <c r="A401" s="4">
        <v>399</v>
      </c>
      <c r="B401" s="9">
        <f>SUMIF(Workers!$F$2:$F$1001,"&lt;="&amp;A401,Workers!$C$2:$C$1001)</f>
        <v>4391.6577829999987</v>
      </c>
      <c r="C401" s="9">
        <f>SUMIF(Workers!$F$2:$F$1001,"&gt;"&amp;A401,Workers!$D$2:$D$1001)</f>
        <v>6464.9833799999988</v>
      </c>
      <c r="D401" s="9">
        <f>IF(OR(B401&lt;=0,C401&lt;=0),0,(B401^Parameters!$B$7)*(C401^Parameters!$B$8))</f>
        <v>2259.1140498053546</v>
      </c>
    </row>
    <row r="402" spans="1:4" x14ac:dyDescent="0.2">
      <c r="A402" s="4">
        <v>400</v>
      </c>
      <c r="B402" s="9">
        <f>SUMIF(Workers!$F$2:$F$1001,"&lt;="&amp;A402,Workers!$C$2:$C$1001)</f>
        <v>4402.8784429999987</v>
      </c>
      <c r="C402" s="9">
        <f>SUMIF(Workers!$F$2:$F$1001,"&gt;"&amp;A402,Workers!$D$2:$D$1001)</f>
        <v>6454.3327149999977</v>
      </c>
      <c r="D402" s="9">
        <f>IF(OR(B402&lt;=0,C402&lt;=0),0,(B402^Parameters!$B$7)*(C402^Parameters!$B$8))</f>
        <v>2260.0321645991094</v>
      </c>
    </row>
    <row r="403" spans="1:4" x14ac:dyDescent="0.2">
      <c r="A403" s="4">
        <v>401</v>
      </c>
      <c r="B403" s="9">
        <f>SUMIF(Workers!$F$2:$F$1001,"&lt;="&amp;A403,Workers!$C$2:$C$1001)</f>
        <v>4413.4248799999987</v>
      </c>
      <c r="C403" s="9">
        <f>SUMIF(Workers!$F$2:$F$1001,"&gt;"&amp;A403,Workers!$D$2:$D$1001)</f>
        <v>6444.3199779999986</v>
      </c>
      <c r="D403" s="9">
        <f>IF(OR(B403&lt;=0,C403&lt;=0),0,(B403^Parameters!$B$7)*(C403^Parameters!$B$8))</f>
        <v>2260.8865789837109</v>
      </c>
    </row>
    <row r="404" spans="1:4" x14ac:dyDescent="0.2">
      <c r="A404" s="4">
        <v>402</v>
      </c>
      <c r="B404" s="9">
        <f>SUMIF(Workers!$F$2:$F$1001,"&lt;="&amp;A404,Workers!$C$2:$C$1001)</f>
        <v>4423.340737999999</v>
      </c>
      <c r="C404" s="9">
        <f>SUMIF(Workers!$F$2:$F$1001,"&gt;"&amp;A404,Workers!$D$2:$D$1001)</f>
        <v>6434.9035399999984</v>
      </c>
      <c r="D404" s="9">
        <f>IF(OR(B404&lt;=0,C404&lt;=0),0,(B404^Parameters!$B$7)*(C404^Parameters!$B$8))</f>
        <v>2261.6822848946372</v>
      </c>
    </row>
    <row r="405" spans="1:4" x14ac:dyDescent="0.2">
      <c r="A405" s="4">
        <v>403</v>
      </c>
      <c r="B405" s="9">
        <f>SUMIF(Workers!$F$2:$F$1001,"&lt;="&amp;A405,Workers!$C$2:$C$1001)</f>
        <v>4432.1376429999991</v>
      </c>
      <c r="C405" s="9">
        <f>SUMIF(Workers!$F$2:$F$1001,"&gt;"&amp;A405,Workers!$D$2:$D$1001)</f>
        <v>6426.542876999999</v>
      </c>
      <c r="D405" s="9">
        <f>IF(OR(B405&lt;=0,C405&lt;=0),0,(B405^Parameters!$B$7)*(C405^Parameters!$B$8))</f>
        <v>2262.3812452410998</v>
      </c>
    </row>
    <row r="406" spans="1:4" x14ac:dyDescent="0.2">
      <c r="A406" s="4">
        <v>404</v>
      </c>
      <c r="B406" s="9">
        <f>SUMIF(Workers!$F$2:$F$1001,"&lt;="&amp;A406,Workers!$C$2:$C$1001)</f>
        <v>4441.8921159999991</v>
      </c>
      <c r="C406" s="9">
        <f>SUMIF(Workers!$F$2:$F$1001,"&gt;"&amp;A406,Workers!$D$2:$D$1001)</f>
        <v>6417.2713419999991</v>
      </c>
      <c r="D406" s="9">
        <f>IF(OR(B406&lt;=0,C406&lt;=0),0,(B406^Parameters!$B$7)*(C406^Parameters!$B$8))</f>
        <v>2263.1497108843046</v>
      </c>
    </row>
    <row r="407" spans="1:4" x14ac:dyDescent="0.2">
      <c r="A407" s="4">
        <v>405</v>
      </c>
      <c r="B407" s="9">
        <f>SUMIF(Workers!$F$2:$F$1001,"&lt;="&amp;A407,Workers!$C$2:$C$1001)</f>
        <v>4452.4793599999994</v>
      </c>
      <c r="C407" s="9">
        <f>SUMIF(Workers!$F$2:$F$1001,"&gt;"&amp;A407,Workers!$D$2:$D$1001)</f>
        <v>6407.2078859999974</v>
      </c>
      <c r="D407" s="9">
        <f>IF(OR(B407&lt;=0,C407&lt;=0),0,(B407^Parameters!$B$7)*(C407^Parameters!$B$8))</f>
        <v>2263.9760515163744</v>
      </c>
    </row>
    <row r="408" spans="1:4" x14ac:dyDescent="0.2">
      <c r="A408" s="4">
        <v>406</v>
      </c>
      <c r="B408" s="9">
        <f>SUMIF(Workers!$F$2:$F$1001,"&lt;="&amp;A408,Workers!$C$2:$C$1001)</f>
        <v>4462.4496039999995</v>
      </c>
      <c r="C408" s="9">
        <f>SUMIF(Workers!$F$2:$F$1001,"&gt;"&amp;A408,Workers!$D$2:$D$1001)</f>
        <v>6397.7237429999977</v>
      </c>
      <c r="D408" s="9">
        <f>IF(OR(B408&lt;=0,C408&lt;=0),0,(B408^Parameters!$B$7)*(C408^Parameters!$B$8))</f>
        <v>2264.7458025826568</v>
      </c>
    </row>
    <row r="409" spans="1:4" x14ac:dyDescent="0.2">
      <c r="A409" s="4">
        <v>407</v>
      </c>
      <c r="B409" s="9">
        <f>SUMIF(Workers!$F$2:$F$1001,"&lt;="&amp;A409,Workers!$C$2:$C$1001)</f>
        <v>4470.2075429999995</v>
      </c>
      <c r="C409" s="9">
        <f>SUMIF(Workers!$F$2:$F$1001,"&gt;"&amp;A409,Workers!$D$2:$D$1001)</f>
        <v>6390.3439319999989</v>
      </c>
      <c r="D409" s="9">
        <f>IF(OR(B409&lt;=0,C409&lt;=0),0,(B409^Parameters!$B$7)*(C409^Parameters!$B$8))</f>
        <v>2265.3398453471023</v>
      </c>
    </row>
    <row r="410" spans="1:4" x14ac:dyDescent="0.2">
      <c r="A410" s="4">
        <v>408</v>
      </c>
      <c r="B410" s="9">
        <f>SUMIF(Workers!$F$2:$F$1001,"&lt;="&amp;A410,Workers!$C$2:$C$1001)</f>
        <v>4479.903472</v>
      </c>
      <c r="C410" s="9">
        <f>SUMIF(Workers!$F$2:$F$1001,"&gt;"&amp;A410,Workers!$D$2:$D$1001)</f>
        <v>6381.1180789999989</v>
      </c>
      <c r="D410" s="9">
        <f>IF(OR(B410&lt;=0,C410&lt;=0),0,(B410^Parameters!$B$7)*(C410^Parameters!$B$8))</f>
        <v>2266.0758729855302</v>
      </c>
    </row>
    <row r="411" spans="1:4" x14ac:dyDescent="0.2">
      <c r="A411" s="4">
        <v>409</v>
      </c>
      <c r="B411" s="9">
        <f>SUMIF(Workers!$F$2:$F$1001,"&lt;="&amp;A411,Workers!$C$2:$C$1001)</f>
        <v>4489.7148860000007</v>
      </c>
      <c r="C411" s="9">
        <f>SUMIF(Workers!$F$2:$F$1001,"&gt;"&amp;A411,Workers!$D$2:$D$1001)</f>
        <v>6371.7665569999981</v>
      </c>
      <c r="D411" s="9">
        <f>IF(OR(B411&lt;=0,C411&lt;=0),0,(B411^Parameters!$B$7)*(C411^Parameters!$B$8))</f>
        <v>2266.8113494487966</v>
      </c>
    </row>
    <row r="412" spans="1:4" x14ac:dyDescent="0.2">
      <c r="A412" s="4">
        <v>410</v>
      </c>
      <c r="B412" s="9">
        <f>SUMIF(Workers!$F$2:$F$1001,"&lt;="&amp;A412,Workers!$C$2:$C$1001)</f>
        <v>4500.0462500000003</v>
      </c>
      <c r="C412" s="9">
        <f>SUMIF(Workers!$F$2:$F$1001,"&gt;"&amp;A412,Workers!$D$2:$D$1001)</f>
        <v>6361.9163879999987</v>
      </c>
      <c r="D412" s="9">
        <f>IF(OR(B412&lt;=0,C412&lt;=0),0,(B412^Parameters!$B$7)*(C412^Parameters!$B$8))</f>
        <v>2267.5779250984906</v>
      </c>
    </row>
    <row r="413" spans="1:4" x14ac:dyDescent="0.2">
      <c r="A413" s="4">
        <v>411</v>
      </c>
      <c r="B413" s="9">
        <f>SUMIF(Workers!$F$2:$F$1001,"&lt;="&amp;A413,Workers!$C$2:$C$1001)</f>
        <v>4510.1916200000014</v>
      </c>
      <c r="C413" s="9">
        <f>SUMIF(Workers!$F$2:$F$1001,"&gt;"&amp;A413,Workers!$D$2:$D$1001)</f>
        <v>6352.2298959999998</v>
      </c>
      <c r="D413" s="9">
        <f>IF(OR(B413&lt;=0,C413&lt;=0),0,(B413^Parameters!$B$7)*(C413^Parameters!$B$8))</f>
        <v>2268.3211411818688</v>
      </c>
    </row>
    <row r="414" spans="1:4" x14ac:dyDescent="0.2">
      <c r="A414" s="4">
        <v>412</v>
      </c>
      <c r="B414" s="9">
        <f>SUMIF(Workers!$F$2:$F$1001,"&lt;="&amp;A414,Workers!$C$2:$C$1001)</f>
        <v>4520.6032920000016</v>
      </c>
      <c r="C414" s="9">
        <f>SUMIF(Workers!$F$2:$F$1001,"&gt;"&amp;A414,Workers!$D$2:$D$1001)</f>
        <v>6342.2809619999998</v>
      </c>
      <c r="D414" s="9">
        <f>IF(OR(B414&lt;=0,C414&lt;=0),0,(B414^Parameters!$B$7)*(C414^Parameters!$B$8))</f>
        <v>2269.0749608348337</v>
      </c>
    </row>
    <row r="415" spans="1:4" x14ac:dyDescent="0.2">
      <c r="A415" s="4">
        <v>413</v>
      </c>
      <c r="B415" s="9">
        <f>SUMIF(Workers!$F$2:$F$1001,"&lt;="&amp;A415,Workers!$C$2:$C$1001)</f>
        <v>4529.5889730000017</v>
      </c>
      <c r="C415" s="9">
        <f>SUMIF(Workers!$F$2:$F$1001,"&gt;"&amp;A415,Workers!$D$2:$D$1001)</f>
        <v>6333.6886640000002</v>
      </c>
      <c r="D415" s="9">
        <f>IF(OR(B415&lt;=0,C415&lt;=0),0,(B415^Parameters!$B$7)*(C415^Parameters!$B$8))</f>
        <v>2269.7183972437438</v>
      </c>
    </row>
    <row r="416" spans="1:4" x14ac:dyDescent="0.2">
      <c r="A416" s="4">
        <v>414</v>
      </c>
      <c r="B416" s="9">
        <f>SUMIF(Workers!$F$2:$F$1001,"&lt;="&amp;A416,Workers!$C$2:$C$1001)</f>
        <v>4540.9813050000021</v>
      </c>
      <c r="C416" s="9">
        <f>SUMIF(Workers!$F$2:$F$1001,"&gt;"&amp;A416,Workers!$D$2:$D$1001)</f>
        <v>6322.794852</v>
      </c>
      <c r="D416" s="9">
        <f>IF(OR(B416&lt;=0,C416&lt;=0),0,(B416^Parameters!$B$7)*(C416^Parameters!$B$8))</f>
        <v>2270.5259101735828</v>
      </c>
    </row>
    <row r="417" spans="1:4" x14ac:dyDescent="0.2">
      <c r="A417" s="4">
        <v>415</v>
      </c>
      <c r="B417" s="9">
        <f>SUMIF(Workers!$F$2:$F$1001,"&lt;="&amp;A417,Workers!$C$2:$C$1001)</f>
        <v>4550.815606000001</v>
      </c>
      <c r="C417" s="9">
        <f>SUMIF(Workers!$F$2:$F$1001,"&gt;"&amp;A417,Workers!$D$2:$D$1001)</f>
        <v>6313.3866909999988</v>
      </c>
      <c r="D417" s="9">
        <f>IF(OR(B417&lt;=0,C417&lt;=0),0,(B417^Parameters!$B$7)*(C417^Parameters!$B$8))</f>
        <v>2271.2149233011414</v>
      </c>
    </row>
    <row r="418" spans="1:4" x14ac:dyDescent="0.2">
      <c r="A418" s="4">
        <v>416</v>
      </c>
      <c r="B418" s="9">
        <f>SUMIF(Workers!$F$2:$F$1001,"&lt;="&amp;A418,Workers!$C$2:$C$1001)</f>
        <v>4561.962316000001</v>
      </c>
      <c r="C418" s="9">
        <f>SUMIF(Workers!$F$2:$F$1001,"&gt;"&amp;A418,Workers!$D$2:$D$1001)</f>
        <v>6302.7156479999985</v>
      </c>
      <c r="D418" s="9">
        <f>IF(OR(B418&lt;=0,C418&lt;=0),0,(B418^Parameters!$B$7)*(C418^Parameters!$B$8))</f>
        <v>2271.9864313637818</v>
      </c>
    </row>
    <row r="419" spans="1:4" x14ac:dyDescent="0.2">
      <c r="A419" s="4">
        <v>417</v>
      </c>
      <c r="B419" s="9">
        <f>SUMIF(Workers!$F$2:$F$1001,"&lt;="&amp;A419,Workers!$C$2:$C$1001)</f>
        <v>4570.9160500000007</v>
      </c>
      <c r="C419" s="9">
        <f>SUMIF(Workers!$F$2:$F$1001,"&gt;"&amp;A419,Workers!$D$2:$D$1001)</f>
        <v>6294.1333409999997</v>
      </c>
      <c r="D419" s="9">
        <f>IF(OR(B419&lt;=0,C419&lt;=0),0,(B419^Parameters!$B$7)*(C419^Parameters!$B$8))</f>
        <v>2272.5980668207512</v>
      </c>
    </row>
    <row r="420" spans="1:4" x14ac:dyDescent="0.2">
      <c r="A420" s="4">
        <v>418</v>
      </c>
      <c r="B420" s="9">
        <f>SUMIF(Workers!$F$2:$F$1001,"&lt;="&amp;A420,Workers!$C$2:$C$1001)</f>
        <v>4581.5023210000008</v>
      </c>
      <c r="C420" s="9">
        <f>SUMIF(Workers!$F$2:$F$1001,"&gt;"&amp;A420,Workers!$D$2:$D$1001)</f>
        <v>6283.9788010000002</v>
      </c>
      <c r="D420" s="9">
        <f>IF(OR(B420&lt;=0,C420&lt;=0),0,(B420^Parameters!$B$7)*(C420^Parameters!$B$8))</f>
        <v>2273.3127095896202</v>
      </c>
    </row>
    <row r="421" spans="1:4" x14ac:dyDescent="0.2">
      <c r="A421" s="4">
        <v>419</v>
      </c>
      <c r="B421" s="9">
        <f>SUMIF(Workers!$F$2:$F$1001,"&lt;="&amp;A421,Workers!$C$2:$C$1001)</f>
        <v>4591.3447690000003</v>
      </c>
      <c r="C421" s="9">
        <f>SUMIF(Workers!$F$2:$F$1001,"&gt;"&amp;A421,Workers!$D$2:$D$1001)</f>
        <v>6274.530538</v>
      </c>
      <c r="D421" s="9">
        <f>IF(OR(B421&lt;=0,C421&lt;=0),0,(B421^Parameters!$B$7)*(C421^Parameters!$B$8))</f>
        <v>2273.9688664145833</v>
      </c>
    </row>
    <row r="422" spans="1:4" x14ac:dyDescent="0.2">
      <c r="A422" s="4">
        <v>420</v>
      </c>
      <c r="B422" s="9">
        <f>SUMIF(Workers!$F$2:$F$1001,"&lt;="&amp;A422,Workers!$C$2:$C$1001)</f>
        <v>4602.529595</v>
      </c>
      <c r="C422" s="9">
        <f>SUMIF(Workers!$F$2:$F$1001,"&gt;"&amp;A422,Workers!$D$2:$D$1001)</f>
        <v>6263.7821869999998</v>
      </c>
      <c r="D422" s="9">
        <f>IF(OR(B422&lt;=0,C422&lt;=0),0,(B422^Parameters!$B$7)*(C422^Parameters!$B$8))</f>
        <v>2274.7043426695741</v>
      </c>
    </row>
    <row r="423" spans="1:4" x14ac:dyDescent="0.2">
      <c r="A423" s="4">
        <v>421</v>
      </c>
      <c r="B423" s="9">
        <f>SUMIF(Workers!$F$2:$F$1001,"&lt;="&amp;A423,Workers!$C$2:$C$1001)</f>
        <v>4611.1295490000002</v>
      </c>
      <c r="C423" s="9">
        <f>SUMIF(Workers!$F$2:$F$1001,"&gt;"&amp;A423,Workers!$D$2:$D$1001)</f>
        <v>6255.5167019999999</v>
      </c>
      <c r="D423" s="9">
        <f>IF(OR(B423&lt;=0,C423&lt;=0),0,(B423^Parameters!$B$7)*(C423^Parameters!$B$8))</f>
        <v>2275.2636594413011</v>
      </c>
    </row>
    <row r="424" spans="1:4" x14ac:dyDescent="0.2">
      <c r="A424" s="4">
        <v>422</v>
      </c>
      <c r="B424" s="9">
        <f>SUMIF(Workers!$F$2:$F$1001,"&lt;="&amp;A424,Workers!$C$2:$C$1001)</f>
        <v>4620.3203740000017</v>
      </c>
      <c r="C424" s="9">
        <f>SUMIF(Workers!$F$2:$F$1001,"&gt;"&amp;A424,Workers!$D$2:$D$1001)</f>
        <v>6246.6776949999994</v>
      </c>
      <c r="D424" s="9">
        <f>IF(OR(B424&lt;=0,C424&lt;=0),0,(B424^Parameters!$B$7)*(C424^Parameters!$B$8))</f>
        <v>2275.8547194422167</v>
      </c>
    </row>
    <row r="425" spans="1:4" x14ac:dyDescent="0.2">
      <c r="A425" s="4">
        <v>423</v>
      </c>
      <c r="B425" s="9">
        <f>SUMIF(Workers!$F$2:$F$1001,"&lt;="&amp;A425,Workers!$C$2:$C$1001)</f>
        <v>4630.6881100000001</v>
      </c>
      <c r="C425" s="9">
        <f>SUMIF(Workers!$F$2:$F$1001,"&gt;"&amp;A425,Workers!$D$2:$D$1001)</f>
        <v>6236.7033439999987</v>
      </c>
      <c r="D425" s="9">
        <f>IF(OR(B425&lt;=0,C425&lt;=0),0,(B425^Parameters!$B$7)*(C425^Parameters!$B$8))</f>
        <v>2276.513751375483</v>
      </c>
    </row>
    <row r="426" spans="1:4" x14ac:dyDescent="0.2">
      <c r="A426" s="4">
        <v>424</v>
      </c>
      <c r="B426" s="9">
        <f>SUMIF(Workers!$F$2:$F$1001,"&lt;="&amp;A426,Workers!$C$2:$C$1001)</f>
        <v>4640.9637170000005</v>
      </c>
      <c r="C426" s="9">
        <f>SUMIF(Workers!$F$2:$F$1001,"&gt;"&amp;A426,Workers!$D$2:$D$1001)</f>
        <v>6226.8115459999981</v>
      </c>
      <c r="D426" s="9">
        <f>IF(OR(B426&lt;=0,C426&lt;=0),0,(B426^Parameters!$B$7)*(C426^Parameters!$B$8))</f>
        <v>2277.1584601107952</v>
      </c>
    </row>
    <row r="427" spans="1:4" x14ac:dyDescent="0.2">
      <c r="A427" s="4">
        <v>425</v>
      </c>
      <c r="B427" s="9">
        <f>SUMIF(Workers!$F$2:$F$1001,"&lt;="&amp;A427,Workers!$C$2:$C$1001)</f>
        <v>4651.5070860000014</v>
      </c>
      <c r="C427" s="9">
        <f>SUMIF(Workers!$F$2:$F$1001,"&gt;"&amp;A427,Workers!$D$2:$D$1001)</f>
        <v>6216.6605819999977</v>
      </c>
      <c r="D427" s="9">
        <f>IF(OR(B427&lt;=0,C427&lt;=0),0,(B427^Parameters!$B$7)*(C427^Parameters!$B$8))</f>
        <v>2277.8120151086637</v>
      </c>
    </row>
    <row r="428" spans="1:4" x14ac:dyDescent="0.2">
      <c r="A428" s="4">
        <v>426</v>
      </c>
      <c r="B428" s="9">
        <f>SUMIF(Workers!$F$2:$F$1001,"&lt;="&amp;A428,Workers!$C$2:$C$1001)</f>
        <v>4659.763562000001</v>
      </c>
      <c r="C428" s="9">
        <f>SUMIF(Workers!$F$2:$F$1001,"&gt;"&amp;A428,Workers!$D$2:$D$1001)</f>
        <v>6208.711089999998</v>
      </c>
      <c r="D428" s="9">
        <f>IF(OR(B428&lt;=0,C428&lt;=0),0,(B428^Parameters!$B$7)*(C428^Parameters!$B$8))</f>
        <v>2278.3183052386858</v>
      </c>
    </row>
    <row r="429" spans="1:4" x14ac:dyDescent="0.2">
      <c r="A429" s="4">
        <v>427</v>
      </c>
      <c r="B429" s="9">
        <f>SUMIF(Workers!$F$2:$F$1001,"&lt;="&amp;A429,Workers!$C$2:$C$1001)</f>
        <v>4671.6372960000008</v>
      </c>
      <c r="C429" s="9">
        <f>SUMIF(Workers!$F$2:$F$1001,"&gt;"&amp;A429,Workers!$D$2:$D$1001)</f>
        <v>6197.2780259999981</v>
      </c>
      <c r="D429" s="9">
        <f>IF(OR(B429&lt;=0,C429&lt;=0),0,(B429^Parameters!$B$7)*(C429^Parameters!$B$8))</f>
        <v>2279.037880210788</v>
      </c>
    </row>
    <row r="430" spans="1:4" x14ac:dyDescent="0.2">
      <c r="A430" s="4">
        <v>428</v>
      </c>
      <c r="B430" s="9">
        <f>SUMIF(Workers!$F$2:$F$1001,"&lt;="&amp;A430,Workers!$C$2:$C$1001)</f>
        <v>4681.9775100000006</v>
      </c>
      <c r="C430" s="9">
        <f>SUMIF(Workers!$F$2:$F$1001,"&gt;"&amp;A430,Workers!$D$2:$D$1001)</f>
        <v>6187.3200079999979</v>
      </c>
      <c r="D430" s="9">
        <f>IF(OR(B430&lt;=0,C430&lt;=0),0,(B430^Parameters!$B$7)*(C430^Parameters!$B$8))</f>
        <v>2279.6562034501917</v>
      </c>
    </row>
    <row r="431" spans="1:4" x14ac:dyDescent="0.2">
      <c r="A431" s="4">
        <v>429</v>
      </c>
      <c r="B431" s="9">
        <f>SUMIF(Workers!$F$2:$F$1001,"&lt;="&amp;A431,Workers!$C$2:$C$1001)</f>
        <v>4690.8784260000002</v>
      </c>
      <c r="C431" s="9">
        <f>SUMIF(Workers!$F$2:$F$1001,"&gt;"&amp;A431,Workers!$D$2:$D$1001)</f>
        <v>6178.7473049999981</v>
      </c>
      <c r="D431" s="9">
        <f>IF(OR(B431&lt;=0,C431&lt;=0),0,(B431^Parameters!$B$7)*(C431^Parameters!$B$8))</f>
        <v>2280.1823264729301</v>
      </c>
    </row>
    <row r="432" spans="1:4" x14ac:dyDescent="0.2">
      <c r="A432" s="4">
        <v>430</v>
      </c>
      <c r="B432" s="9">
        <f>SUMIF(Workers!$F$2:$F$1001,"&lt;="&amp;A432,Workers!$C$2:$C$1001)</f>
        <v>4700.674583</v>
      </c>
      <c r="C432" s="9">
        <f>SUMIF(Workers!$F$2:$F$1001,"&gt;"&amp;A432,Workers!$D$2:$D$1001)</f>
        <v>6169.3067399999991</v>
      </c>
      <c r="D432" s="9">
        <f>IF(OR(B432&lt;=0,C432&lt;=0),0,(B432^Parameters!$B$7)*(C432^Parameters!$B$8))</f>
        <v>2280.7540145556786</v>
      </c>
    </row>
    <row r="433" spans="1:4" x14ac:dyDescent="0.2">
      <c r="A433" s="4">
        <v>431</v>
      </c>
      <c r="B433" s="9">
        <f>SUMIF(Workers!$F$2:$F$1001,"&lt;="&amp;A433,Workers!$C$2:$C$1001)</f>
        <v>4710.2840040000001</v>
      </c>
      <c r="C433" s="9">
        <f>SUMIF(Workers!$F$2:$F$1001,"&gt;"&amp;A433,Workers!$D$2:$D$1001)</f>
        <v>6160.0460429999994</v>
      </c>
      <c r="D433" s="9">
        <f>IF(OR(B433&lt;=0,C433&lt;=0),0,(B433^Parameters!$B$7)*(C433^Parameters!$B$8))</f>
        <v>2281.308261819674</v>
      </c>
    </row>
    <row r="434" spans="1:4" x14ac:dyDescent="0.2">
      <c r="A434" s="4">
        <v>432</v>
      </c>
      <c r="B434" s="9">
        <f>SUMIF(Workers!$F$2:$F$1001,"&lt;="&amp;A434,Workers!$C$2:$C$1001)</f>
        <v>4721.8967519999997</v>
      </c>
      <c r="C434" s="9">
        <f>SUMIF(Workers!$F$2:$F$1001,"&gt;"&amp;A434,Workers!$D$2:$D$1001)</f>
        <v>6148.8539329999994</v>
      </c>
      <c r="D434" s="9">
        <f>IF(OR(B434&lt;=0,C434&lt;=0),0,(B434^Parameters!$B$7)*(C434^Parameters!$B$8))</f>
        <v>2281.9693050369019</v>
      </c>
    </row>
    <row r="435" spans="1:4" x14ac:dyDescent="0.2">
      <c r="A435" s="4">
        <v>433</v>
      </c>
      <c r="B435" s="9">
        <f>SUMIF(Workers!$F$2:$F$1001,"&lt;="&amp;A435,Workers!$C$2:$C$1001)</f>
        <v>4732.606409</v>
      </c>
      <c r="C435" s="9">
        <f>SUMIF(Workers!$F$2:$F$1001,"&gt;"&amp;A435,Workers!$D$2:$D$1001)</f>
        <v>6138.5267719999983</v>
      </c>
      <c r="D435" s="9">
        <f>IF(OR(B435&lt;=0,C435&lt;=0),0,(B435^Parameters!$B$7)*(C435^Parameters!$B$8))</f>
        <v>2282.5696783852154</v>
      </c>
    </row>
    <row r="436" spans="1:4" x14ac:dyDescent="0.2">
      <c r="A436" s="4">
        <v>434</v>
      </c>
      <c r="B436" s="9">
        <f>SUMIF(Workers!$F$2:$F$1001,"&lt;="&amp;A436,Workers!$C$2:$C$1001)</f>
        <v>4745.1922249999998</v>
      </c>
      <c r="C436" s="9">
        <f>SUMIF(Workers!$F$2:$F$1001,"&gt;"&amp;A436,Workers!$D$2:$D$1001)</f>
        <v>6126.3881399999982</v>
      </c>
      <c r="D436" s="9">
        <f>IF(OR(B436&lt;=0,C436&lt;=0),0,(B436^Parameters!$B$7)*(C436^Parameters!$B$8))</f>
        <v>2283.2645995682133</v>
      </c>
    </row>
    <row r="437" spans="1:4" x14ac:dyDescent="0.2">
      <c r="A437" s="4">
        <v>435</v>
      </c>
      <c r="B437" s="9">
        <f>SUMIF(Workers!$F$2:$F$1001,"&lt;="&amp;A437,Workers!$C$2:$C$1001)</f>
        <v>4752.395246</v>
      </c>
      <c r="C437" s="9">
        <f>SUMIF(Workers!$F$2:$F$1001,"&gt;"&amp;A437,Workers!$D$2:$D$1001)</f>
        <v>6119.4386939999977</v>
      </c>
      <c r="D437" s="9">
        <f>IF(OR(B437&lt;=0,C437&lt;=0),0,(B437^Parameters!$B$7)*(C437^Parameters!$B$8))</f>
        <v>2283.6569422898356</v>
      </c>
    </row>
    <row r="438" spans="1:4" x14ac:dyDescent="0.2">
      <c r="A438" s="4">
        <v>436</v>
      </c>
      <c r="B438" s="9">
        <f>SUMIF(Workers!$F$2:$F$1001,"&lt;="&amp;A438,Workers!$C$2:$C$1001)</f>
        <v>4762.5194039999997</v>
      </c>
      <c r="C438" s="9">
        <f>SUMIF(Workers!$F$2:$F$1001,"&gt;"&amp;A438,Workers!$D$2:$D$1001)</f>
        <v>6109.6699659999986</v>
      </c>
      <c r="D438" s="9">
        <f>IF(OR(B438&lt;=0,C438&lt;=0),0,(B438^Parameters!$B$7)*(C438^Parameters!$B$8))</f>
        <v>2284.2021139578869</v>
      </c>
    </row>
    <row r="439" spans="1:4" x14ac:dyDescent="0.2">
      <c r="A439" s="4">
        <v>437</v>
      </c>
      <c r="B439" s="9">
        <f>SUMIF(Workers!$F$2:$F$1001,"&lt;="&amp;A439,Workers!$C$2:$C$1001)</f>
        <v>4770.8161529999998</v>
      </c>
      <c r="C439" s="9">
        <f>SUMIF(Workers!$F$2:$F$1001,"&gt;"&amp;A439,Workers!$D$2:$D$1001)</f>
        <v>6101.6508299999978</v>
      </c>
      <c r="D439" s="9">
        <f>IF(OR(B439&lt;=0,C439&lt;=0),0,(B439^Parameters!$B$7)*(C439^Parameters!$B$8))</f>
        <v>2284.6412535424943</v>
      </c>
    </row>
    <row r="440" spans="1:4" x14ac:dyDescent="0.2">
      <c r="A440" s="4">
        <v>438</v>
      </c>
      <c r="B440" s="9">
        <f>SUMIF(Workers!$F$2:$F$1001,"&lt;="&amp;A440,Workers!$C$2:$C$1001)</f>
        <v>4781.3852729999999</v>
      </c>
      <c r="C440" s="9">
        <f>SUMIF(Workers!$F$2:$F$1001,"&gt;"&amp;A440,Workers!$D$2:$D$1001)</f>
        <v>6091.4333449999976</v>
      </c>
      <c r="D440" s="9">
        <f>IF(OR(B440&lt;=0,C440&lt;=0),0,(B440^Parameters!$B$7)*(C440^Parameters!$B$8))</f>
        <v>2285.1933740763698</v>
      </c>
    </row>
    <row r="441" spans="1:4" x14ac:dyDescent="0.2">
      <c r="A441" s="4">
        <v>439</v>
      </c>
      <c r="B441" s="9">
        <f>SUMIF(Workers!$F$2:$F$1001,"&lt;="&amp;A441,Workers!$C$2:$C$1001)</f>
        <v>4790.2931749999998</v>
      </c>
      <c r="C441" s="9">
        <f>SUMIF(Workers!$F$2:$F$1001,"&gt;"&amp;A441,Workers!$D$2:$D$1001)</f>
        <v>6082.8162409999986</v>
      </c>
      <c r="D441" s="9">
        <f>IF(OR(B441&lt;=0,C441&lt;=0),0,(B441^Parameters!$B$7)*(C441^Parameters!$B$8))</f>
        <v>2285.6517255919871</v>
      </c>
    </row>
    <row r="442" spans="1:4" x14ac:dyDescent="0.2">
      <c r="A442" s="4">
        <v>440</v>
      </c>
      <c r="B442" s="9">
        <f>SUMIF(Workers!$F$2:$F$1001,"&lt;="&amp;A442,Workers!$C$2:$C$1001)</f>
        <v>4800.8106739999994</v>
      </c>
      <c r="C442" s="9">
        <f>SUMIF(Workers!$F$2:$F$1001,"&gt;"&amp;A442,Workers!$D$2:$D$1001)</f>
        <v>6072.6377679999987</v>
      </c>
      <c r="D442" s="9">
        <f>IF(OR(B442&lt;=0,C442&lt;=0),0,(B442^Parameters!$B$7)*(C442^Parameters!$B$8))</f>
        <v>2286.1850478408019</v>
      </c>
    </row>
    <row r="443" spans="1:4" x14ac:dyDescent="0.2">
      <c r="A443" s="4">
        <v>441</v>
      </c>
      <c r="B443" s="9">
        <f>SUMIF(Workers!$F$2:$F$1001,"&lt;="&amp;A443,Workers!$C$2:$C$1001)</f>
        <v>4810.2400680000001</v>
      </c>
      <c r="C443" s="9">
        <f>SUMIF(Workers!$F$2:$F$1001,"&gt;"&amp;A443,Workers!$D$2:$D$1001)</f>
        <v>6063.5108839999975</v>
      </c>
      <c r="D443" s="9">
        <f>IF(OR(B443&lt;=0,C443&lt;=0),0,(B443^Parameters!$B$7)*(C443^Parameters!$B$8))</f>
        <v>2286.6563987811683</v>
      </c>
    </row>
    <row r="444" spans="1:4" x14ac:dyDescent="0.2">
      <c r="A444" s="4">
        <v>442</v>
      </c>
      <c r="B444" s="9">
        <f>SUMIF(Workers!$F$2:$F$1001,"&lt;="&amp;A444,Workers!$C$2:$C$1001)</f>
        <v>4821.6804139999995</v>
      </c>
      <c r="C444" s="9">
        <f>SUMIF(Workers!$F$2:$F$1001,"&gt;"&amp;A444,Workers!$D$2:$D$1001)</f>
        <v>6052.4356499999994</v>
      </c>
      <c r="D444" s="9">
        <f>IF(OR(B444&lt;=0,C444&lt;=0),0,(B444^Parameters!$B$7)*(C444^Parameters!$B$8))</f>
        <v>2287.2196368365926</v>
      </c>
    </row>
    <row r="445" spans="1:4" x14ac:dyDescent="0.2">
      <c r="A445" s="4">
        <v>443</v>
      </c>
      <c r="B445" s="9">
        <f>SUMIF(Workers!$F$2:$F$1001,"&lt;="&amp;A445,Workers!$C$2:$C$1001)</f>
        <v>4832.3984239999991</v>
      </c>
      <c r="C445" s="9">
        <f>SUMIF(Workers!$F$2:$F$1001,"&gt;"&amp;A445,Workers!$D$2:$D$1001)</f>
        <v>6042.0511149999993</v>
      </c>
      <c r="D445" s="9">
        <f>IF(OR(B445&lt;=0,C445&lt;=0),0,(B445^Parameters!$B$7)*(C445^Parameters!$B$8))</f>
        <v>2287.7375894968536</v>
      </c>
    </row>
    <row r="446" spans="1:4" x14ac:dyDescent="0.2">
      <c r="A446" s="4">
        <v>444</v>
      </c>
      <c r="B446" s="9">
        <f>SUMIF(Workers!$F$2:$F$1001,"&lt;="&amp;A446,Workers!$C$2:$C$1001)</f>
        <v>4843.599162999999</v>
      </c>
      <c r="C446" s="9">
        <f>SUMIF(Workers!$F$2:$F$1001,"&gt;"&amp;A446,Workers!$D$2:$D$1001)</f>
        <v>6031.1953319999984</v>
      </c>
      <c r="D446" s="9">
        <f>IF(OR(B446&lt;=0,C446&lt;=0),0,(B446^Parameters!$B$7)*(C446^Parameters!$B$8))</f>
        <v>2288.2697284237884</v>
      </c>
    </row>
    <row r="447" spans="1:4" x14ac:dyDescent="0.2">
      <c r="A447" s="4">
        <v>445</v>
      </c>
      <c r="B447" s="9">
        <f>SUMIF(Workers!$F$2:$F$1001,"&lt;="&amp;A447,Workers!$C$2:$C$1001)</f>
        <v>4854.5545589999992</v>
      </c>
      <c r="C447" s="9">
        <f>SUMIF(Workers!$F$2:$F$1001,"&gt;"&amp;A447,Workers!$D$2:$D$1001)</f>
        <v>6020.5746799999988</v>
      </c>
      <c r="D447" s="9">
        <f>IF(OR(B447&lt;=0,C447&lt;=0),0,(B447^Parameters!$B$7)*(C447^Parameters!$B$8))</f>
        <v>2288.7813204386139</v>
      </c>
    </row>
    <row r="448" spans="1:4" x14ac:dyDescent="0.2">
      <c r="A448" s="4">
        <v>446</v>
      </c>
      <c r="B448" s="9">
        <f>SUMIF(Workers!$F$2:$F$1001,"&lt;="&amp;A448,Workers!$C$2:$C$1001)</f>
        <v>4868.1443979999995</v>
      </c>
      <c r="C448" s="9">
        <f>SUMIF(Workers!$F$2:$F$1001,"&gt;"&amp;A448,Workers!$D$2:$D$1001)</f>
        <v>6007.3978209999996</v>
      </c>
      <c r="D448" s="9">
        <f>IF(OR(B448&lt;=0,C448&lt;=0),0,(B448^Parameters!$B$7)*(C448^Parameters!$B$8))</f>
        <v>2289.4039615372858</v>
      </c>
    </row>
    <row r="449" spans="1:4" x14ac:dyDescent="0.2">
      <c r="A449" s="4">
        <v>447</v>
      </c>
      <c r="B449" s="9">
        <f>SUMIF(Workers!$F$2:$F$1001,"&lt;="&amp;A449,Workers!$C$2:$C$1001)</f>
        <v>4877.5748169999997</v>
      </c>
      <c r="C449" s="9">
        <f>SUMIF(Workers!$F$2:$F$1001,"&gt;"&amp;A449,Workers!$D$2:$D$1001)</f>
        <v>5998.2529689999992</v>
      </c>
      <c r="D449" s="9">
        <f>IF(OR(B449&lt;=0,C449&lt;=0),0,(B449^Parameters!$B$7)*(C449^Parameters!$B$8))</f>
        <v>2289.8283227481479</v>
      </c>
    </row>
    <row r="450" spans="1:4" x14ac:dyDescent="0.2">
      <c r="A450" s="4">
        <v>448</v>
      </c>
      <c r="B450" s="9">
        <f>SUMIF(Workers!$F$2:$F$1001,"&lt;="&amp;A450,Workers!$C$2:$C$1001)</f>
        <v>4889.0112419999996</v>
      </c>
      <c r="C450" s="9">
        <f>SUMIF(Workers!$F$2:$F$1001,"&gt;"&amp;A450,Workers!$D$2:$D$1001)</f>
        <v>5987.1577499999985</v>
      </c>
      <c r="D450" s="9">
        <f>IF(OR(B450&lt;=0,C450&lt;=0),0,(B450^Parameters!$B$7)*(C450^Parameters!$B$8))</f>
        <v>2290.3337965486185</v>
      </c>
    </row>
    <row r="451" spans="1:4" x14ac:dyDescent="0.2">
      <c r="A451" s="4">
        <v>449</v>
      </c>
      <c r="B451" s="9">
        <f>SUMIF(Workers!$F$2:$F$1001,"&lt;="&amp;A451,Workers!$C$2:$C$1001)</f>
        <v>4899.3721800000003</v>
      </c>
      <c r="C451" s="9">
        <f>SUMIF(Workers!$F$2:$F$1001,"&gt;"&amp;A451,Workers!$D$2:$D$1001)</f>
        <v>5977.1028619999979</v>
      </c>
      <c r="D451" s="9">
        <f>IF(OR(B451&lt;=0,C451&lt;=0),0,(B451^Parameters!$B$7)*(C451^Parameters!$B$8))</f>
        <v>2290.7833755708693</v>
      </c>
    </row>
    <row r="452" spans="1:4" x14ac:dyDescent="0.2">
      <c r="A452" s="4">
        <v>450</v>
      </c>
      <c r="B452" s="9">
        <f>SUMIF(Workers!$F$2:$F$1001,"&lt;="&amp;A452,Workers!$C$2:$C$1001)</f>
        <v>4908.3682530000005</v>
      </c>
      <c r="C452" s="9">
        <f>SUMIF(Workers!$F$2:$F$1001,"&gt;"&amp;A452,Workers!$D$2:$D$1001)</f>
        <v>5968.3688319999983</v>
      </c>
      <c r="D452" s="9">
        <f>IF(OR(B452&lt;=0,C452&lt;=0),0,(B452^Parameters!$B$7)*(C452^Parameters!$B$8))</f>
        <v>2291.1670581220123</v>
      </c>
    </row>
    <row r="453" spans="1:4" x14ac:dyDescent="0.2">
      <c r="A453" s="4">
        <v>451</v>
      </c>
      <c r="B453" s="9">
        <f>SUMIF(Workers!$F$2:$F$1001,"&lt;="&amp;A453,Workers!$C$2:$C$1001)</f>
        <v>4917.3650770000004</v>
      </c>
      <c r="C453" s="9">
        <f>SUMIF(Workers!$F$2:$F$1001,"&gt;"&amp;A453,Workers!$D$2:$D$1001)</f>
        <v>5959.6278809999985</v>
      </c>
      <c r="D453" s="9">
        <f>IF(OR(B453&lt;=0,C453&lt;=0),0,(B453^Parameters!$B$7)*(C453^Parameters!$B$8))</f>
        <v>2291.5440926060005</v>
      </c>
    </row>
    <row r="454" spans="1:4" x14ac:dyDescent="0.2">
      <c r="A454" s="4">
        <v>452</v>
      </c>
      <c r="B454" s="9">
        <f>SUMIF(Workers!$F$2:$F$1001,"&lt;="&amp;A454,Workers!$C$2:$C$1001)</f>
        <v>4926.4640830000008</v>
      </c>
      <c r="C454" s="9">
        <f>SUMIF(Workers!$F$2:$F$1001,"&gt;"&amp;A454,Workers!$D$2:$D$1001)</f>
        <v>5950.7814149999977</v>
      </c>
      <c r="D454" s="9">
        <f>IF(OR(B454&lt;=0,C454&lt;=0),0,(B454^Parameters!$B$7)*(C454^Parameters!$B$8))</f>
        <v>2291.9186229884303</v>
      </c>
    </row>
    <row r="455" spans="1:4" x14ac:dyDescent="0.2">
      <c r="A455" s="4">
        <v>453</v>
      </c>
      <c r="B455" s="9">
        <f>SUMIF(Workers!$F$2:$F$1001,"&lt;="&amp;A455,Workers!$C$2:$C$1001)</f>
        <v>4936.6928200000002</v>
      </c>
      <c r="C455" s="9">
        <f>SUMIF(Workers!$F$2:$F$1001,"&gt;"&amp;A455,Workers!$D$2:$D$1001)</f>
        <v>5940.8343639999985</v>
      </c>
      <c r="D455" s="9">
        <f>IF(OR(B455&lt;=0,C455&lt;=0),0,(B455^Parameters!$B$7)*(C455^Parameters!$B$8))</f>
        <v>2292.3324214936092</v>
      </c>
    </row>
    <row r="456" spans="1:4" x14ac:dyDescent="0.2">
      <c r="A456" s="4">
        <v>454</v>
      </c>
      <c r="B456" s="9">
        <f>SUMIF(Workers!$F$2:$F$1001,"&lt;="&amp;A456,Workers!$C$2:$C$1001)</f>
        <v>4947.596821000001</v>
      </c>
      <c r="C456" s="9">
        <f>SUMIF(Workers!$F$2:$F$1001,"&gt;"&amp;A456,Workers!$D$2:$D$1001)</f>
        <v>5930.2255169999989</v>
      </c>
      <c r="D456" s="9">
        <f>IF(OR(B456&lt;=0,C456&lt;=0),0,(B456^Parameters!$B$7)*(C456^Parameters!$B$8))</f>
        <v>2292.7646649313483</v>
      </c>
    </row>
    <row r="457" spans="1:4" x14ac:dyDescent="0.2">
      <c r="A457" s="4">
        <v>455</v>
      </c>
      <c r="B457" s="9">
        <f>SUMIF(Workers!$F$2:$F$1001,"&lt;="&amp;A457,Workers!$C$2:$C$1001)</f>
        <v>4958.088936000001</v>
      </c>
      <c r="C457" s="9">
        <f>SUMIF(Workers!$F$2:$F$1001,"&gt;"&amp;A457,Workers!$D$2:$D$1001)</f>
        <v>5920.0053409999982</v>
      </c>
      <c r="D457" s="9">
        <f>IF(OR(B457&lt;=0,C457&lt;=0),0,(B457^Parameters!$B$7)*(C457^Parameters!$B$8))</f>
        <v>2293.1707048769817</v>
      </c>
    </row>
    <row r="458" spans="1:4" x14ac:dyDescent="0.2">
      <c r="A458" s="4">
        <v>456</v>
      </c>
      <c r="B458" s="9">
        <f>SUMIF(Workers!$F$2:$F$1001,"&lt;="&amp;A458,Workers!$C$2:$C$1001)</f>
        <v>4967.3416230000012</v>
      </c>
      <c r="C458" s="9">
        <f>SUMIF(Workers!$F$2:$F$1001,"&gt;"&amp;A458,Workers!$D$2:$D$1001)</f>
        <v>5910.9869699999981</v>
      </c>
      <c r="D458" s="9">
        <f>IF(OR(B458&lt;=0,C458&lt;=0),0,(B458^Parameters!$B$7)*(C458^Parameters!$B$8))</f>
        <v>2293.5214912157671</v>
      </c>
    </row>
    <row r="459" spans="1:4" x14ac:dyDescent="0.2">
      <c r="A459" s="4">
        <v>457</v>
      </c>
      <c r="B459" s="9">
        <f>SUMIF(Workers!$F$2:$F$1001,"&lt;="&amp;A459,Workers!$C$2:$C$1001)</f>
        <v>4977.0632120000018</v>
      </c>
      <c r="C459" s="9">
        <f>SUMIF(Workers!$F$2:$F$1001,"&gt;"&amp;A459,Workers!$D$2:$D$1001)</f>
        <v>5901.5094509999981</v>
      </c>
      <c r="D459" s="9">
        <f>IF(OR(B459&lt;=0,C459&lt;=0),0,(B459^Parameters!$B$7)*(C459^Parameters!$B$8))</f>
        <v>2293.8832945206818</v>
      </c>
    </row>
    <row r="460" spans="1:4" x14ac:dyDescent="0.2">
      <c r="A460" s="4">
        <v>458</v>
      </c>
      <c r="B460" s="9">
        <f>SUMIF(Workers!$F$2:$F$1001,"&lt;="&amp;A460,Workers!$C$2:$C$1001)</f>
        <v>4989.2515100000019</v>
      </c>
      <c r="C460" s="9">
        <f>SUMIF(Workers!$F$2:$F$1001,"&gt;"&amp;A460,Workers!$D$2:$D$1001)</f>
        <v>5889.6237619999993</v>
      </c>
      <c r="D460" s="9">
        <f>IF(OR(B460&lt;=0,C460&lt;=0),0,(B460^Parameters!$B$7)*(C460^Parameters!$B$8))</f>
        <v>2294.3270601249924</v>
      </c>
    </row>
    <row r="461" spans="1:4" x14ac:dyDescent="0.2">
      <c r="A461" s="4">
        <v>459</v>
      </c>
      <c r="B461" s="9">
        <f>SUMIF(Workers!$F$2:$F$1001,"&lt;="&amp;A461,Workers!$C$2:$C$1001)</f>
        <v>5001.9487780000018</v>
      </c>
      <c r="C461" s="9">
        <f>SUMIF(Workers!$F$2:$F$1001,"&gt;"&amp;A461,Workers!$D$2:$D$1001)</f>
        <v>5877.231510999999</v>
      </c>
      <c r="D461" s="9">
        <f>IF(OR(B461&lt;=0,C461&lt;=0),0,(B461^Parameters!$B$7)*(C461^Parameters!$B$8))</f>
        <v>2294.7766243871915</v>
      </c>
    </row>
    <row r="462" spans="1:4" x14ac:dyDescent="0.2">
      <c r="A462" s="4">
        <v>460</v>
      </c>
      <c r="B462" s="9">
        <f>SUMIF(Workers!$F$2:$F$1001,"&lt;="&amp;A462,Workers!$C$2:$C$1001)</f>
        <v>5014.275152000002</v>
      </c>
      <c r="C462" s="9">
        <f>SUMIF(Workers!$F$2:$F$1001,"&gt;"&amp;A462,Workers!$D$2:$D$1001)</f>
        <v>5865.1979269999983</v>
      </c>
      <c r="D462" s="9">
        <f>IF(OR(B462&lt;=0,C462&lt;=0),0,(B462^Parameters!$B$7)*(C462^Parameters!$B$8))</f>
        <v>2295.2017972841554</v>
      </c>
    </row>
    <row r="463" spans="1:4" x14ac:dyDescent="0.2">
      <c r="A463" s="4">
        <v>461</v>
      </c>
      <c r="B463" s="9">
        <f>SUMIF(Workers!$F$2:$F$1001,"&lt;="&amp;A463,Workers!$C$2:$C$1001)</f>
        <v>5023.7052600000015</v>
      </c>
      <c r="C463" s="9">
        <f>SUMIF(Workers!$F$2:$F$1001,"&gt;"&amp;A463,Workers!$D$2:$D$1001)</f>
        <v>5855.989854999998</v>
      </c>
      <c r="D463" s="9">
        <f>IF(OR(B463&lt;=0,C463&lt;=0),0,(B463^Parameters!$B$7)*(C463^Parameters!$B$8))</f>
        <v>2295.5196260927391</v>
      </c>
    </row>
    <row r="464" spans="1:4" x14ac:dyDescent="0.2">
      <c r="A464" s="4">
        <v>462</v>
      </c>
      <c r="B464" s="9">
        <f>SUMIF(Workers!$F$2:$F$1001,"&lt;="&amp;A464,Workers!$C$2:$C$1001)</f>
        <v>5033.963528000002</v>
      </c>
      <c r="C464" s="9">
        <f>SUMIF(Workers!$F$2:$F$1001,"&gt;"&amp;A464,Workers!$D$2:$D$1001)</f>
        <v>5845.9690679999985</v>
      </c>
      <c r="D464" s="9">
        <f>IF(OR(B464&lt;=0,C464&lt;=0),0,(B464^Parameters!$B$7)*(C464^Parameters!$B$8))</f>
        <v>2295.8576658086586</v>
      </c>
    </row>
    <row r="465" spans="1:4" x14ac:dyDescent="0.2">
      <c r="A465" s="4">
        <v>463</v>
      </c>
      <c r="B465" s="9">
        <f>SUMIF(Workers!$F$2:$F$1001,"&lt;="&amp;A465,Workers!$C$2:$C$1001)</f>
        <v>5042.844441000002</v>
      </c>
      <c r="C465" s="9">
        <f>SUMIF(Workers!$F$2:$F$1001,"&gt;"&amp;A465,Workers!$D$2:$D$1001)</f>
        <v>5837.2903869999991</v>
      </c>
      <c r="D465" s="9">
        <f>IF(OR(B465&lt;=0,C465&lt;=0),0,(B465^Parameters!$B$7)*(C465^Parameters!$B$8))</f>
        <v>2296.1438451007439</v>
      </c>
    </row>
    <row r="466" spans="1:4" x14ac:dyDescent="0.2">
      <c r="A466" s="4">
        <v>464</v>
      </c>
      <c r="B466" s="9">
        <f>SUMIF(Workers!$F$2:$F$1001,"&lt;="&amp;A466,Workers!$C$2:$C$1001)</f>
        <v>5053.7026000000023</v>
      </c>
      <c r="C466" s="9">
        <f>SUMIF(Workers!$F$2:$F$1001,"&gt;"&amp;A466,Workers!$D$2:$D$1001)</f>
        <v>5826.6614659999987</v>
      </c>
      <c r="D466" s="9">
        <f>IF(OR(B466&lt;=0,C466&lt;=0),0,(B466^Parameters!$B$7)*(C466^Parameters!$B$8))</f>
        <v>2296.4831336611014</v>
      </c>
    </row>
    <row r="467" spans="1:4" x14ac:dyDescent="0.2">
      <c r="A467" s="4">
        <v>465</v>
      </c>
      <c r="B467" s="9">
        <f>SUMIF(Workers!$F$2:$F$1001,"&lt;="&amp;A467,Workers!$C$2:$C$1001)</f>
        <v>5063.5655830000023</v>
      </c>
      <c r="C467" s="9">
        <f>SUMIF(Workers!$F$2:$F$1001,"&gt;"&amp;A467,Workers!$D$2:$D$1001)</f>
        <v>5817.0034639999985</v>
      </c>
      <c r="D467" s="9">
        <f>IF(OR(B467&lt;=0,C467&lt;=0),0,(B467^Parameters!$B$7)*(C467^Parameters!$B$8))</f>
        <v>2296.7836757463215</v>
      </c>
    </row>
    <row r="468" spans="1:4" x14ac:dyDescent="0.2">
      <c r="A468" s="4">
        <v>466</v>
      </c>
      <c r="B468" s="9">
        <f>SUMIF(Workers!$F$2:$F$1001,"&lt;="&amp;A468,Workers!$C$2:$C$1001)</f>
        <v>5073.0698370000027</v>
      </c>
      <c r="C468" s="9">
        <f>SUMIF(Workers!$F$2:$F$1001,"&gt;"&amp;A468,Workers!$D$2:$D$1001)</f>
        <v>5807.6866569999993</v>
      </c>
      <c r="D468" s="9">
        <f>IF(OR(B468&lt;=0,C468&lt;=0),0,(B468^Parameters!$B$7)*(C468^Parameters!$B$8))</f>
        <v>2297.0651236793033</v>
      </c>
    </row>
    <row r="469" spans="1:4" x14ac:dyDescent="0.2">
      <c r="A469" s="4">
        <v>467</v>
      </c>
      <c r="B469" s="9">
        <f>SUMIF(Workers!$F$2:$F$1001,"&lt;="&amp;A469,Workers!$C$2:$C$1001)</f>
        <v>5082.5614420000029</v>
      </c>
      <c r="C469" s="9">
        <f>SUMIF(Workers!$F$2:$F$1001,"&gt;"&amp;A469,Workers!$D$2:$D$1001)</f>
        <v>5798.3817369999988</v>
      </c>
      <c r="D469" s="9">
        <f>IF(OR(B469&lt;=0,C469&lt;=0),0,(B469^Parameters!$B$7)*(C469^Parameters!$B$8))</f>
        <v>2297.3398635515782</v>
      </c>
    </row>
    <row r="470" spans="1:4" x14ac:dyDescent="0.2">
      <c r="A470" s="4">
        <v>468</v>
      </c>
      <c r="B470" s="9">
        <f>SUMIF(Workers!$F$2:$F$1001,"&lt;="&amp;A470,Workers!$C$2:$C$1001)</f>
        <v>5093.591623000003</v>
      </c>
      <c r="C470" s="9">
        <f>SUMIF(Workers!$F$2:$F$1001,"&gt;"&amp;A470,Workers!$D$2:$D$1001)</f>
        <v>5787.5680659999989</v>
      </c>
      <c r="D470" s="9">
        <f>IF(OR(B470&lt;=0,C470&lt;=0),0,(B470^Parameters!$B$7)*(C470^Parameters!$B$8))</f>
        <v>2297.6512269901987</v>
      </c>
    </row>
    <row r="471" spans="1:4" x14ac:dyDescent="0.2">
      <c r="A471" s="4">
        <v>469</v>
      </c>
      <c r="B471" s="9">
        <f>SUMIF(Workers!$F$2:$F$1001,"&lt;="&amp;A471,Workers!$C$2:$C$1001)</f>
        <v>5103.5133790000027</v>
      </c>
      <c r="C471" s="9">
        <f>SUMIF(Workers!$F$2:$F$1001,"&gt;"&amp;A471,Workers!$D$2:$D$1001)</f>
        <v>5777.8255229999986</v>
      </c>
      <c r="D471" s="9">
        <f>IF(OR(B471&lt;=0,C471&lt;=0),0,(B471^Parameters!$B$7)*(C471^Parameters!$B$8))</f>
        <v>2297.9213293510534</v>
      </c>
    </row>
    <row r="472" spans="1:4" x14ac:dyDescent="0.2">
      <c r="A472" s="4">
        <v>470</v>
      </c>
      <c r="B472" s="9">
        <f>SUMIF(Workers!$F$2:$F$1001,"&lt;="&amp;A472,Workers!$C$2:$C$1001)</f>
        <v>5112.6369580000028</v>
      </c>
      <c r="C472" s="9">
        <f>SUMIF(Workers!$F$2:$F$1001,"&gt;"&amp;A472,Workers!$D$2:$D$1001)</f>
        <v>5768.8637349999999</v>
      </c>
      <c r="D472" s="9">
        <f>IF(OR(B472&lt;=0,C472&lt;=0),0,(B472^Parameters!$B$7)*(C472^Parameters!$B$8))</f>
        <v>2298.1631471664077</v>
      </c>
    </row>
    <row r="473" spans="1:4" x14ac:dyDescent="0.2">
      <c r="A473" s="4">
        <v>471</v>
      </c>
      <c r="B473" s="9">
        <f>SUMIF(Workers!$F$2:$F$1001,"&lt;="&amp;A473,Workers!$C$2:$C$1001)</f>
        <v>5121.2344910000029</v>
      </c>
      <c r="C473" s="9">
        <f>SUMIF(Workers!$F$2:$F$1001,"&gt;"&amp;A473,Workers!$D$2:$D$1001)</f>
        <v>5760.4154239999998</v>
      </c>
      <c r="D473" s="9">
        <f>IF(OR(B473&lt;=0,C473&lt;=0),0,(B473^Parameters!$B$7)*(C473^Parameters!$B$8))</f>
        <v>2298.3851651342734</v>
      </c>
    </row>
    <row r="474" spans="1:4" x14ac:dyDescent="0.2">
      <c r="A474" s="4">
        <v>472</v>
      </c>
      <c r="B474" s="9">
        <f>SUMIF(Workers!$F$2:$F$1001,"&lt;="&amp;A474,Workers!$C$2:$C$1001)</f>
        <v>5131.737726000003</v>
      </c>
      <c r="C474" s="9">
        <f>SUMIF(Workers!$F$2:$F$1001,"&gt;"&amp;A474,Workers!$D$2:$D$1001)</f>
        <v>5750.094157999999</v>
      </c>
      <c r="D474" s="9">
        <f>IF(OR(B474&lt;=0,C474&lt;=0),0,(B474^Parameters!$B$7)*(C474^Parameters!$B$8))</f>
        <v>2298.64938955139</v>
      </c>
    </row>
    <row r="475" spans="1:4" x14ac:dyDescent="0.2">
      <c r="A475" s="4">
        <v>473</v>
      </c>
      <c r="B475" s="9">
        <f>SUMIF(Workers!$F$2:$F$1001,"&lt;="&amp;A475,Workers!$C$2:$C$1001)</f>
        <v>5142.2555260000045</v>
      </c>
      <c r="C475" s="9">
        <f>SUMIF(Workers!$F$2:$F$1001,"&gt;"&amp;A475,Workers!$D$2:$D$1001)</f>
        <v>5739.7582459999985</v>
      </c>
      <c r="D475" s="9">
        <f>IF(OR(B475&lt;=0,C475&lt;=0),0,(B475^Parameters!$B$7)*(C475^Parameters!$B$8))</f>
        <v>2298.9062680188331</v>
      </c>
    </row>
    <row r="476" spans="1:4" x14ac:dyDescent="0.2">
      <c r="A476" s="4">
        <v>474</v>
      </c>
      <c r="B476" s="9">
        <f>SUMIF(Workers!$F$2:$F$1001,"&lt;="&amp;A476,Workers!$C$2:$C$1001)</f>
        <v>5151.4137180000034</v>
      </c>
      <c r="C476" s="9">
        <f>SUMIF(Workers!$F$2:$F$1001,"&gt;"&amp;A476,Workers!$D$2:$D$1001)</f>
        <v>5730.7569639999992</v>
      </c>
      <c r="D476" s="9">
        <f>IF(OR(B476&lt;=0,C476&lt;=0),0,(B476^Parameters!$B$7)*(C476^Parameters!$B$8))</f>
        <v>2299.1234413725974</v>
      </c>
    </row>
    <row r="477" spans="1:4" x14ac:dyDescent="0.2">
      <c r="A477" s="4">
        <v>475</v>
      </c>
      <c r="B477" s="9">
        <f>SUMIF(Workers!$F$2:$F$1001,"&lt;="&amp;A477,Workers!$C$2:$C$1001)</f>
        <v>5162.3317680000036</v>
      </c>
      <c r="C477" s="9">
        <f>SUMIF(Workers!$F$2:$F$1001,"&gt;"&amp;A477,Workers!$D$2:$D$1001)</f>
        <v>5720.0136979999997</v>
      </c>
      <c r="D477" s="9">
        <f>IF(OR(B477&lt;=0,C477&lt;=0),0,(B477^Parameters!$B$7)*(C477^Parameters!$B$8))</f>
        <v>2299.3725442445402</v>
      </c>
    </row>
    <row r="478" spans="1:4" x14ac:dyDescent="0.2">
      <c r="A478" s="4">
        <v>476</v>
      </c>
      <c r="B478" s="9">
        <f>SUMIF(Workers!$F$2:$F$1001,"&lt;="&amp;A478,Workers!$C$2:$C$1001)</f>
        <v>5174.4232230000034</v>
      </c>
      <c r="C478" s="9">
        <f>SUMIF(Workers!$F$2:$F$1001,"&gt;"&amp;A478,Workers!$D$2:$D$1001)</f>
        <v>5708.0874919999997</v>
      </c>
      <c r="D478" s="9">
        <f>IF(OR(B478&lt;=0,C478&lt;=0),0,(B478^Parameters!$B$7)*(C478^Parameters!$B$8))</f>
        <v>2299.6336548739996</v>
      </c>
    </row>
    <row r="479" spans="1:4" x14ac:dyDescent="0.2">
      <c r="A479" s="4">
        <v>477</v>
      </c>
      <c r="B479" s="9">
        <f>SUMIF(Workers!$F$2:$F$1001,"&lt;="&amp;A479,Workers!$C$2:$C$1001)</f>
        <v>5183.3287630000041</v>
      </c>
      <c r="C479" s="9">
        <f>SUMIF(Workers!$F$2:$F$1001,"&gt;"&amp;A479,Workers!$D$2:$D$1001)</f>
        <v>5699.3028430000004</v>
      </c>
      <c r="D479" s="9">
        <f>IF(OR(B479&lt;=0,C479&lt;=0),0,(B479^Parameters!$B$7)*(C479^Parameters!$B$8))</f>
        <v>2299.8193339712047</v>
      </c>
    </row>
    <row r="480" spans="1:4" x14ac:dyDescent="0.2">
      <c r="A480" s="4">
        <v>478</v>
      </c>
      <c r="B480" s="9">
        <f>SUMIF(Workers!$F$2:$F$1001,"&lt;="&amp;A480,Workers!$C$2:$C$1001)</f>
        <v>5193.093055000003</v>
      </c>
      <c r="C480" s="9">
        <f>SUMIF(Workers!$F$2:$F$1001,"&gt;"&amp;A480,Workers!$D$2:$D$1001)</f>
        <v>5689.6700620000001</v>
      </c>
      <c r="D480" s="9">
        <f>IF(OR(B480&lt;=0,C480&lt;=0),0,(B480^Parameters!$B$7)*(C480^Parameters!$B$8))</f>
        <v>2300.0164090972103</v>
      </c>
    </row>
    <row r="481" spans="1:4" x14ac:dyDescent="0.2">
      <c r="A481" s="4">
        <v>479</v>
      </c>
      <c r="B481" s="9">
        <f>SUMIF(Workers!$F$2:$F$1001,"&lt;="&amp;A481,Workers!$C$2:$C$1001)</f>
        <v>5203.9992440000033</v>
      </c>
      <c r="C481" s="9">
        <f>SUMIF(Workers!$F$2:$F$1001,"&gt;"&amp;A481,Workers!$D$2:$D$1001)</f>
        <v>5678.9091509999989</v>
      </c>
      <c r="D481" s="9">
        <f>IF(OR(B481&lt;=0,C481&lt;=0),0,(B481^Parameters!$B$7)*(C481^Parameters!$B$8))</f>
        <v>2300.2284234690442</v>
      </c>
    </row>
    <row r="482" spans="1:4" x14ac:dyDescent="0.2">
      <c r="A482" s="4">
        <v>480</v>
      </c>
      <c r="B482" s="9">
        <f>SUMIF(Workers!$F$2:$F$1001,"&lt;="&amp;A482,Workers!$C$2:$C$1001)</f>
        <v>5214.1294780000035</v>
      </c>
      <c r="C482" s="9">
        <f>SUMIF(Workers!$F$2:$F$1001,"&gt;"&amp;A482,Workers!$D$2:$D$1001)</f>
        <v>5668.913474</v>
      </c>
      <c r="D482" s="9">
        <f>IF(OR(B482&lt;=0,C482&lt;=0),0,(B482^Parameters!$B$7)*(C482^Parameters!$B$8))</f>
        <v>2300.4178979271842</v>
      </c>
    </row>
    <row r="483" spans="1:4" x14ac:dyDescent="0.2">
      <c r="A483" s="4">
        <v>481</v>
      </c>
      <c r="B483" s="9">
        <f>SUMIF(Workers!$F$2:$F$1001,"&lt;="&amp;A483,Workers!$C$2:$C$1001)</f>
        <v>5224.3741740000032</v>
      </c>
      <c r="C483" s="9">
        <f>SUMIF(Workers!$F$2:$F$1001,"&gt;"&amp;A483,Workers!$D$2:$D$1001)</f>
        <v>5658.8044710000004</v>
      </c>
      <c r="D483" s="9">
        <f>IF(OR(B483&lt;=0,C483&lt;=0),0,(B483^Parameters!$B$7)*(C483^Parameters!$B$8))</f>
        <v>2300.6022111110492</v>
      </c>
    </row>
    <row r="484" spans="1:4" x14ac:dyDescent="0.2">
      <c r="A484" s="4">
        <v>482</v>
      </c>
      <c r="B484" s="9">
        <f>SUMIF(Workers!$F$2:$F$1001,"&lt;="&amp;A484,Workers!$C$2:$C$1001)</f>
        <v>5234.0482300000021</v>
      </c>
      <c r="C484" s="9">
        <f>SUMIF(Workers!$F$2:$F$1001,"&gt;"&amp;A484,Workers!$D$2:$D$1001)</f>
        <v>5649.2460070000006</v>
      </c>
      <c r="D484" s="9">
        <f>IF(OR(B484&lt;=0,C484&lt;=0),0,(B484^Parameters!$B$7)*(C484^Parameters!$B$8))</f>
        <v>2300.7672846928863</v>
      </c>
    </row>
    <row r="485" spans="1:4" x14ac:dyDescent="0.2">
      <c r="A485" s="4">
        <v>483</v>
      </c>
      <c r="B485" s="9">
        <f>SUMIF(Workers!$F$2:$F$1001,"&lt;="&amp;A485,Workers!$C$2:$C$1001)</f>
        <v>5244.7544470000021</v>
      </c>
      <c r="C485" s="9">
        <f>SUMIF(Workers!$F$2:$F$1001,"&gt;"&amp;A485,Workers!$D$2:$D$1001)</f>
        <v>5638.6613179999995</v>
      </c>
      <c r="D485" s="9">
        <f>IF(OR(B485&lt;=0,C485&lt;=0),0,(B485^Parameters!$B$7)*(C485^Parameters!$B$8))</f>
        <v>2300.9412308873812</v>
      </c>
    </row>
    <row r="486" spans="1:4" x14ac:dyDescent="0.2">
      <c r="A486" s="4">
        <v>484</v>
      </c>
      <c r="B486" s="9">
        <f>SUMIF(Workers!$F$2:$F$1001,"&lt;="&amp;A486,Workers!$C$2:$C$1001)</f>
        <v>5254.5177750000021</v>
      </c>
      <c r="C486" s="9">
        <f>SUMIF(Workers!$F$2:$F$1001,"&gt;"&amp;A486,Workers!$D$2:$D$1001)</f>
        <v>5628.9933510000001</v>
      </c>
      <c r="D486" s="9">
        <f>IF(OR(B486&lt;=0,C486&lt;=0),0,(B486^Parameters!$B$7)*(C486^Parameters!$B$8))</f>
        <v>2301.090081846738</v>
      </c>
    </row>
    <row r="487" spans="1:4" x14ac:dyDescent="0.2">
      <c r="A487" s="4">
        <v>485</v>
      </c>
      <c r="B487" s="9">
        <f>SUMIF(Workers!$F$2:$F$1001,"&lt;="&amp;A487,Workers!$C$2:$C$1001)</f>
        <v>5264.8038520000018</v>
      </c>
      <c r="C487" s="9">
        <f>SUMIF(Workers!$F$2:$F$1001,"&gt;"&amp;A487,Workers!$D$2:$D$1001)</f>
        <v>5618.804615</v>
      </c>
      <c r="D487" s="9">
        <f>IF(OR(B487&lt;=0,C487&lt;=0),0,(B487^Parameters!$B$7)*(C487^Parameters!$B$8))</f>
        <v>2301.2391649293295</v>
      </c>
    </row>
    <row r="488" spans="1:4" x14ac:dyDescent="0.2">
      <c r="A488" s="4">
        <v>486</v>
      </c>
      <c r="B488" s="9">
        <f>SUMIF(Workers!$F$2:$F$1001,"&lt;="&amp;A488,Workers!$C$2:$C$1001)</f>
        <v>5274.682450000003</v>
      </c>
      <c r="C488" s="9">
        <f>SUMIF(Workers!$F$2:$F$1001,"&gt;"&amp;A488,Workers!$D$2:$D$1001)</f>
        <v>5609.007611</v>
      </c>
      <c r="D488" s="9">
        <f>IF(OR(B488&lt;=0,C488&lt;=0),0,(B488^Parameters!$B$7)*(C488^Parameters!$B$8))</f>
        <v>2301.3732288253786</v>
      </c>
    </row>
    <row r="489" spans="1:4" x14ac:dyDescent="0.2">
      <c r="A489" s="4">
        <v>487</v>
      </c>
      <c r="B489" s="9">
        <f>SUMIF(Workers!$F$2:$F$1001,"&lt;="&amp;A489,Workers!$C$2:$C$1001)</f>
        <v>5285.9222860000027</v>
      </c>
      <c r="C489" s="9">
        <f>SUMIF(Workers!$F$2:$F$1001,"&gt;"&amp;A489,Workers!$D$2:$D$1001)</f>
        <v>5597.8553450000009</v>
      </c>
      <c r="D489" s="9">
        <f>IF(OR(B489&lt;=0,C489&lt;=0),0,(B489^Parameters!$B$7)*(C489^Parameters!$B$8))</f>
        <v>2301.5165405992025</v>
      </c>
    </row>
    <row r="490" spans="1:4" x14ac:dyDescent="0.2">
      <c r="A490" s="4">
        <v>488</v>
      </c>
      <c r="B490" s="9">
        <f>SUMIF(Workers!$F$2:$F$1001,"&lt;="&amp;A490,Workers!$C$2:$C$1001)</f>
        <v>5296.9493630000024</v>
      </c>
      <c r="C490" s="9">
        <f>SUMIF(Workers!$F$2:$F$1001,"&gt;"&amp;A490,Workers!$D$2:$D$1001)</f>
        <v>5586.9100500000013</v>
      </c>
      <c r="D490" s="9">
        <f>IF(OR(B490&lt;=0,C490&lt;=0),0,(B490^Parameters!$B$7)*(C490^Parameters!$B$8))</f>
        <v>2301.6478366958208</v>
      </c>
    </row>
    <row r="491" spans="1:4" x14ac:dyDescent="0.2">
      <c r="A491" s="4">
        <v>489</v>
      </c>
      <c r="B491" s="9">
        <f>SUMIF(Workers!$F$2:$F$1001,"&lt;="&amp;A491,Workers!$C$2:$C$1001)</f>
        <v>5307.9207480000023</v>
      </c>
      <c r="C491" s="9">
        <f>SUMIF(Workers!$F$2:$F$1001,"&gt;"&amp;A491,Workers!$D$2:$D$1001)</f>
        <v>5576.0135820000005</v>
      </c>
      <c r="D491" s="9">
        <f>IF(OR(B491&lt;=0,C491&lt;=0),0,(B491^Parameters!$B$7)*(C491^Parameters!$B$8))</f>
        <v>2301.7688781992247</v>
      </c>
    </row>
    <row r="492" spans="1:4" x14ac:dyDescent="0.2">
      <c r="A492" s="4">
        <v>490</v>
      </c>
      <c r="B492" s="9">
        <f>SUMIF(Workers!$F$2:$F$1001,"&lt;="&amp;A492,Workers!$C$2:$C$1001)</f>
        <v>5318.3427710000024</v>
      </c>
      <c r="C492" s="9">
        <f>SUMIF(Workers!$F$2:$F$1001,"&gt;"&amp;A492,Workers!$D$2:$D$1001)</f>
        <v>5565.6582560000015</v>
      </c>
      <c r="D492" s="9">
        <f>IF(OR(B492&lt;=0,C492&lt;=0),0,(B492^Parameters!$B$7)*(C492^Parameters!$B$8))</f>
        <v>2301.8752707889689</v>
      </c>
    </row>
    <row r="493" spans="1:4" x14ac:dyDescent="0.2">
      <c r="A493" s="4">
        <v>491</v>
      </c>
      <c r="B493" s="9">
        <f>SUMIF(Workers!$F$2:$F$1001,"&lt;="&amp;A493,Workers!$C$2:$C$1001)</f>
        <v>5328.0674470000031</v>
      </c>
      <c r="C493" s="9">
        <f>SUMIF(Workers!$F$2:$F$1001,"&gt;"&amp;A493,Workers!$D$2:$D$1001)</f>
        <v>5555.9957080000013</v>
      </c>
      <c r="D493" s="9">
        <f>IF(OR(B493&lt;=0,C493&lt;=0),0,(B493^Parameters!$B$7)*(C493^Parameters!$B$8))</f>
        <v>2301.9677073963398</v>
      </c>
    </row>
    <row r="494" spans="1:4" x14ac:dyDescent="0.2">
      <c r="A494" s="4">
        <v>492</v>
      </c>
      <c r="B494" s="9">
        <f>SUMIF(Workers!$F$2:$F$1001,"&lt;="&amp;A494,Workers!$C$2:$C$1001)</f>
        <v>5337.7538730000033</v>
      </c>
      <c r="C494" s="9">
        <f>SUMIF(Workers!$F$2:$F$1001,"&gt;"&amp;A494,Workers!$D$2:$D$1001)</f>
        <v>5546.3669130000007</v>
      </c>
      <c r="D494" s="9">
        <f>IF(OR(B494&lt;=0,C494&lt;=0),0,(B494^Parameters!$B$7)*(C494^Parameters!$B$8))</f>
        <v>2302.0524444554903</v>
      </c>
    </row>
    <row r="495" spans="1:4" x14ac:dyDescent="0.2">
      <c r="A495" s="4">
        <v>493</v>
      </c>
      <c r="B495" s="9">
        <f>SUMIF(Workers!$F$2:$F$1001,"&lt;="&amp;A495,Workers!$C$2:$C$1001)</f>
        <v>5347.0681660000027</v>
      </c>
      <c r="C495" s="9">
        <f>SUMIF(Workers!$F$2:$F$1001,"&gt;"&amp;A495,Workers!$D$2:$D$1001)</f>
        <v>5537.0998760000011</v>
      </c>
      <c r="D495" s="9">
        <f>IF(OR(B495&lt;=0,C495&lt;=0),0,(B495^Parameters!$B$7)*(C495^Parameters!$B$8))</f>
        <v>2302.1262400270957</v>
      </c>
    </row>
    <row r="496" spans="1:4" x14ac:dyDescent="0.2">
      <c r="A496" s="4">
        <v>494</v>
      </c>
      <c r="B496" s="9">
        <f>SUMIF(Workers!$F$2:$F$1001,"&lt;="&amp;A496,Workers!$C$2:$C$1001)</f>
        <v>5358.4725580000031</v>
      </c>
      <c r="C496" s="9">
        <f>SUMIF(Workers!$F$2:$F$1001,"&gt;"&amp;A496,Workers!$D$2:$D$1001)</f>
        <v>5525.7468970000018</v>
      </c>
      <c r="D496" s="9">
        <f>IF(OR(B496&lt;=0,C496&lt;=0),0,(B496^Parameters!$B$7)*(C496^Parameters!$B$8))</f>
        <v>2302.2071571821757</v>
      </c>
    </row>
    <row r="497" spans="1:4" x14ac:dyDescent="0.2">
      <c r="A497" s="4">
        <v>495</v>
      </c>
      <c r="B497" s="9">
        <f>SUMIF(Workers!$F$2:$F$1001,"&lt;="&amp;A497,Workers!$C$2:$C$1001)</f>
        <v>5369.2016800000038</v>
      </c>
      <c r="C497" s="9">
        <f>SUMIF(Workers!$F$2:$F$1001,"&gt;"&amp;A497,Workers!$D$2:$D$1001)</f>
        <v>5515.0583100000013</v>
      </c>
      <c r="D497" s="9">
        <f>IF(OR(B497&lt;=0,C497&lt;=0),0,(B497^Parameters!$B$7)*(C497^Parameters!$B$8))</f>
        <v>2302.2735372979396</v>
      </c>
    </row>
    <row r="498" spans="1:4" x14ac:dyDescent="0.2">
      <c r="A498" s="4">
        <v>496</v>
      </c>
      <c r="B498" s="9">
        <f>SUMIF(Workers!$F$2:$F$1001,"&lt;="&amp;A498,Workers!$C$2:$C$1001)</f>
        <v>5380.495168000004</v>
      </c>
      <c r="C498" s="9">
        <f>SUMIF(Workers!$F$2:$F$1001,"&gt;"&amp;A498,Workers!$D$2:$D$1001)</f>
        <v>5503.796671000001</v>
      </c>
      <c r="D498" s="9">
        <f>IF(OR(B498&lt;=0,C498&lt;=0),0,(B498^Parameters!$B$7)*(C498^Parameters!$B$8))</f>
        <v>2302.3327015525265</v>
      </c>
    </row>
    <row r="499" spans="1:4" x14ac:dyDescent="0.2">
      <c r="A499" s="4">
        <v>497</v>
      </c>
      <c r="B499" s="9">
        <f>SUMIF(Workers!$F$2:$F$1001,"&lt;="&amp;A499,Workers!$C$2:$C$1001)</f>
        <v>5391.7205800000038</v>
      </c>
      <c r="C499" s="9">
        <f>SUMIF(Workers!$F$2:$F$1001,"&gt;"&amp;A499,Workers!$D$2:$D$1001)</f>
        <v>5492.5967460000002</v>
      </c>
      <c r="D499" s="9">
        <f>IF(OR(B499&lt;=0,C499&lt;=0),0,(B499^Parameters!$B$7)*(C499^Parameters!$B$8))</f>
        <v>2302.3815247388725</v>
      </c>
    </row>
    <row r="500" spans="1:4" x14ac:dyDescent="0.2">
      <c r="A500" s="4">
        <v>498</v>
      </c>
      <c r="B500" s="9">
        <f>SUMIF(Workers!$F$2:$F$1001,"&lt;="&amp;A500,Workers!$C$2:$C$1001)</f>
        <v>5401.9082650000037</v>
      </c>
      <c r="C500" s="9">
        <f>SUMIF(Workers!$F$2:$F$1001,"&gt;"&amp;A500,Workers!$D$2:$D$1001)</f>
        <v>5482.4254630000005</v>
      </c>
      <c r="D500" s="9">
        <f>IF(OR(B500&lt;=0,C500&lt;=0),0,(B500^Parameters!$B$7)*(C500^Parameters!$B$8))</f>
        <v>2302.4169472216058</v>
      </c>
    </row>
    <row r="501" spans="1:4" x14ac:dyDescent="0.2">
      <c r="A501" s="4">
        <v>499</v>
      </c>
      <c r="B501" s="9">
        <f>SUMIF(Workers!$F$2:$F$1001,"&lt;="&amp;A501,Workers!$C$2:$C$1001)</f>
        <v>5412.1068530000039</v>
      </c>
      <c r="C501" s="9">
        <f>SUMIF(Workers!$F$2:$F$1001,"&gt;"&amp;A501,Workers!$D$2:$D$1001)</f>
        <v>5472.2420760000014</v>
      </c>
      <c r="D501" s="9">
        <f>IF(OR(B501&lt;=0,C501&lt;=0),0,(B501^Parameters!$B$7)*(C501^Parameters!$B$8))</f>
        <v>2302.444914378239</v>
      </c>
    </row>
    <row r="502" spans="1:4" x14ac:dyDescent="0.2">
      <c r="A502" s="4">
        <v>500</v>
      </c>
      <c r="B502" s="9">
        <f>SUMIF(Workers!$F$2:$F$1001,"&lt;="&amp;A502,Workers!$C$2:$C$1001)</f>
        <v>5423.4959350000045</v>
      </c>
      <c r="C502" s="9">
        <f>SUMIF(Workers!$F$2:$F$1001,"&gt;"&amp;A502,Workers!$D$2:$D$1001)</f>
        <v>5460.8559809999997</v>
      </c>
      <c r="D502" s="9">
        <f>IF(OR(B502&lt;=0,C502&lt;=0),0,(B502^Parameters!$B$7)*(C502^Parameters!$B$8))</f>
        <v>2302.4649032416937</v>
      </c>
    </row>
    <row r="503" spans="1:4" x14ac:dyDescent="0.2">
      <c r="A503" s="4">
        <v>501</v>
      </c>
      <c r="B503" s="9">
        <f>SUMIF(Workers!$F$2:$F$1001,"&lt;="&amp;A503,Workers!$C$2:$C$1001)</f>
        <v>5432.7140740000041</v>
      </c>
      <c r="C503" s="9">
        <f>SUMIF(Workers!$F$2:$F$1001,"&gt;"&amp;A503,Workers!$D$2:$D$1001)</f>
        <v>5451.6329190000006</v>
      </c>
      <c r="D503" s="9">
        <f>IF(OR(B503&lt;=0,C503&lt;=0),0,(B503^Parameters!$B$7)*(C503^Parameters!$B$8))</f>
        <v>2302.4730429034689</v>
      </c>
    </row>
    <row r="504" spans="1:4" x14ac:dyDescent="0.2">
      <c r="A504" s="4">
        <v>502</v>
      </c>
      <c r="B504" s="9">
        <f>SUMIF(Workers!$F$2:$F$1001,"&lt;="&amp;A504,Workers!$C$2:$C$1001)</f>
        <v>5443.7625300000036</v>
      </c>
      <c r="C504" s="9">
        <f>SUMIF(Workers!$F$2:$F$1001,"&gt;"&amp;A504,Workers!$D$2:$D$1001)</f>
        <v>5440.5671840000005</v>
      </c>
      <c r="D504" s="9">
        <f>IF(OR(B504&lt;=0,C504&lt;=0),0,(B504^Parameters!$B$7)*(C504^Parameters!$B$8))</f>
        <v>2302.4727942710988</v>
      </c>
    </row>
    <row r="505" spans="1:4" x14ac:dyDescent="0.2">
      <c r="A505" s="4">
        <v>503</v>
      </c>
      <c r="B505" s="9">
        <f>SUMIF(Workers!$F$2:$F$1001,"&lt;="&amp;A505,Workers!$C$2:$C$1001)</f>
        <v>5453.8134430000027</v>
      </c>
      <c r="C505" s="9">
        <f>SUMIF(Workers!$F$2:$F$1001,"&gt;"&amp;A505,Workers!$D$2:$D$1001)</f>
        <v>5430.4993679999998</v>
      </c>
      <c r="D505" s="9">
        <f>IF(OR(B505&lt;=0,C505&lt;=0),0,(B505^Parameters!$B$7)*(C505^Parameters!$B$8))</f>
        <v>2302.4649116667242</v>
      </c>
    </row>
    <row r="506" spans="1:4" x14ac:dyDescent="0.2">
      <c r="A506" s="4">
        <v>504</v>
      </c>
      <c r="B506" s="9">
        <f>SUMIF(Workers!$F$2:$F$1001,"&lt;="&amp;A506,Workers!$C$2:$C$1001)</f>
        <v>5463.5045850000024</v>
      </c>
      <c r="C506" s="9">
        <f>SUMIF(Workers!$F$2:$F$1001,"&gt;"&amp;A506,Workers!$D$2:$D$1001)</f>
        <v>5420.791239000001</v>
      </c>
      <c r="D506" s="9">
        <f>IF(OR(B506&lt;=0,C506&lt;=0),0,(B506^Parameters!$B$7)*(C506^Parameters!$B$8))</f>
        <v>2302.4504750083352</v>
      </c>
    </row>
    <row r="507" spans="1:4" x14ac:dyDescent="0.2">
      <c r="A507" s="4">
        <v>505</v>
      </c>
      <c r="B507" s="9">
        <f>SUMIF(Workers!$F$2:$F$1001,"&lt;="&amp;A507,Workers!$C$2:$C$1001)</f>
        <v>5472.6098690000026</v>
      </c>
      <c r="C507" s="9">
        <f>SUMIF(Workers!$F$2:$F$1001,"&gt;"&amp;A507,Workers!$D$2:$D$1001)</f>
        <v>5411.6699020000005</v>
      </c>
      <c r="D507" s="9">
        <f>IF(OR(B507&lt;=0,C507&lt;=0),0,(B507^Parameters!$B$7)*(C507^Parameters!$B$8))</f>
        <v>2302.4308952603615</v>
      </c>
    </row>
    <row r="508" spans="1:4" x14ac:dyDescent="0.2">
      <c r="A508" s="4">
        <v>506</v>
      </c>
      <c r="B508" s="9">
        <f>SUMIF(Workers!$F$2:$F$1001,"&lt;="&amp;A508,Workers!$C$2:$C$1001)</f>
        <v>5482.1159680000028</v>
      </c>
      <c r="C508" s="9">
        <f>SUMIF(Workers!$F$2:$F$1001,"&gt;"&amp;A508,Workers!$D$2:$D$1001)</f>
        <v>5402.1357020000005</v>
      </c>
      <c r="D508" s="9">
        <f>IF(OR(B508&lt;=0,C508&lt;=0),0,(B508^Parameters!$B$7)*(C508^Parameters!$B$8))</f>
        <v>2302.4020777552691</v>
      </c>
    </row>
    <row r="509" spans="1:4" x14ac:dyDescent="0.2">
      <c r="A509" s="4">
        <v>507</v>
      </c>
      <c r="B509" s="9">
        <f>SUMIF(Workers!$F$2:$F$1001,"&lt;="&amp;A509,Workers!$C$2:$C$1001)</f>
        <v>5491.7993250000027</v>
      </c>
      <c r="C509" s="9">
        <f>SUMIF(Workers!$F$2:$F$1001,"&gt;"&amp;A509,Workers!$D$2:$D$1001)</f>
        <v>5392.4193870000008</v>
      </c>
      <c r="D509" s="9">
        <f>IF(OR(B509&lt;=0,C509&lt;=0),0,(B509^Parameters!$B$7)*(C509^Parameters!$B$8))</f>
        <v>2302.3653697714076</v>
      </c>
    </row>
    <row r="510" spans="1:4" x14ac:dyDescent="0.2">
      <c r="A510" s="4">
        <v>508</v>
      </c>
      <c r="B510" s="9">
        <f>SUMIF(Workers!$F$2:$F$1001,"&lt;="&amp;A510,Workers!$C$2:$C$1001)</f>
        <v>5503.734413000002</v>
      </c>
      <c r="C510" s="9">
        <f>SUMIF(Workers!$F$2:$F$1001,"&gt;"&amp;A510,Workers!$D$2:$D$1001)</f>
        <v>5380.4385150000007</v>
      </c>
      <c r="D510" s="9">
        <f>IF(OR(B510&lt;=0,C510&lt;=0),0,(B510^Parameters!$B$7)*(C510^Parameters!$B$8))</f>
        <v>2302.310073016487</v>
      </c>
    </row>
    <row r="511" spans="1:4" x14ac:dyDescent="0.2">
      <c r="A511" s="4">
        <v>509</v>
      </c>
      <c r="B511" s="9">
        <f>SUMIF(Workers!$F$2:$F$1001,"&lt;="&amp;A511,Workers!$C$2:$C$1001)</f>
        <v>5511.601187000002</v>
      </c>
      <c r="C511" s="9">
        <f>SUMIF(Workers!$F$2:$F$1001,"&gt;"&amp;A511,Workers!$D$2:$D$1001)</f>
        <v>5372.5353459999997</v>
      </c>
      <c r="D511" s="9">
        <f>IF(OR(B511&lt;=0,C511&lt;=0),0,(B511^Parameters!$B$7)*(C511^Parameters!$B$8))</f>
        <v>2302.2669543286111</v>
      </c>
    </row>
    <row r="512" spans="1:4" x14ac:dyDescent="0.2">
      <c r="A512" s="4">
        <v>510</v>
      </c>
      <c r="B512" s="9">
        <f>SUMIF(Workers!$F$2:$F$1001,"&lt;="&amp;A512,Workers!$C$2:$C$1001)</f>
        <v>5520.656229000002</v>
      </c>
      <c r="C512" s="9">
        <f>SUMIF(Workers!$F$2:$F$1001,"&gt;"&amp;A512,Workers!$D$2:$D$1001)</f>
        <v>5363.4325820000004</v>
      </c>
      <c r="D512" s="9">
        <f>IF(OR(B512&lt;=0,C512&lt;=0),0,(B512^Parameters!$B$7)*(C512^Parameters!$B$8))</f>
        <v>2302.2108093661964</v>
      </c>
    </row>
    <row r="513" spans="1:4" x14ac:dyDescent="0.2">
      <c r="A513" s="4">
        <v>511</v>
      </c>
      <c r="B513" s="9">
        <f>SUMIF(Workers!$F$2:$F$1001,"&lt;="&amp;A513,Workers!$C$2:$C$1001)</f>
        <v>5532.6227220000019</v>
      </c>
      <c r="C513" s="9">
        <f>SUMIF(Workers!$F$2:$F$1001,"&gt;"&amp;A513,Workers!$D$2:$D$1001)</f>
        <v>5351.3851309999982</v>
      </c>
      <c r="D513" s="9">
        <f>IF(OR(B513&lt;=0,C513&lt;=0),0,(B513^Parameters!$B$7)*(C513^Parameters!$B$8))</f>
        <v>2302.1242977685929</v>
      </c>
    </row>
    <row r="514" spans="1:4" x14ac:dyDescent="0.2">
      <c r="A514" s="4">
        <v>512</v>
      </c>
      <c r="B514" s="9">
        <f>SUMIF(Workers!$F$2:$F$1001,"&lt;="&amp;A514,Workers!$C$2:$C$1001)</f>
        <v>5543.9087050000026</v>
      </c>
      <c r="C514" s="9">
        <f>SUMIF(Workers!$F$2:$F$1001,"&gt;"&amp;A514,Workers!$D$2:$D$1001)</f>
        <v>5340.0205379999998</v>
      </c>
      <c r="D514" s="9">
        <f>IF(OR(B514&lt;=0,C514&lt;=0),0,(B514^Parameters!$B$7)*(C514^Parameters!$B$8))</f>
        <v>2302.0330197714961</v>
      </c>
    </row>
    <row r="515" spans="1:4" x14ac:dyDescent="0.2">
      <c r="A515" s="4">
        <v>513</v>
      </c>
      <c r="B515" s="9">
        <f>SUMIF(Workers!$F$2:$F$1001,"&lt;="&amp;A515,Workers!$C$2:$C$1001)</f>
        <v>5554.0403960000021</v>
      </c>
      <c r="C515" s="9">
        <f>SUMIF(Workers!$F$2:$F$1001,"&gt;"&amp;A515,Workers!$D$2:$D$1001)</f>
        <v>5329.8160199999993</v>
      </c>
      <c r="D515" s="9">
        <f>IF(OR(B515&lt;=0,C515&lt;=0),0,(B515^Parameters!$B$7)*(C515^Parameters!$B$8))</f>
        <v>2301.9429886188504</v>
      </c>
    </row>
    <row r="516" spans="1:4" x14ac:dyDescent="0.2">
      <c r="A516" s="4">
        <v>514</v>
      </c>
      <c r="B516" s="9">
        <f>SUMIF(Workers!$F$2:$F$1001,"&lt;="&amp;A516,Workers!$C$2:$C$1001)</f>
        <v>5562.5361570000014</v>
      </c>
      <c r="C516" s="9">
        <f>SUMIF(Workers!$F$2:$F$1001,"&gt;"&amp;A516,Workers!$D$2:$D$1001)</f>
        <v>5321.2519659999989</v>
      </c>
      <c r="D516" s="9">
        <f>IF(OR(B516&lt;=0,C516&lt;=0),0,(B516^Parameters!$B$7)*(C516^Parameters!$B$8))</f>
        <v>2301.860506835972</v>
      </c>
    </row>
    <row r="517" spans="1:4" x14ac:dyDescent="0.2">
      <c r="A517" s="4">
        <v>515</v>
      </c>
      <c r="B517" s="9">
        <f>SUMIF(Workers!$F$2:$F$1001,"&lt;="&amp;A517,Workers!$C$2:$C$1001)</f>
        <v>5575.5878270000021</v>
      </c>
      <c r="C517" s="9">
        <f>SUMIF(Workers!$F$2:$F$1001,"&gt;"&amp;A517,Workers!$D$2:$D$1001)</f>
        <v>5308.0916819999993</v>
      </c>
      <c r="D517" s="9">
        <f>IF(OR(B517&lt;=0,C517&lt;=0),0,(B517^Parameters!$B$7)*(C517^Parameters!$B$8))</f>
        <v>2301.7231435049289</v>
      </c>
    </row>
    <row r="518" spans="1:4" x14ac:dyDescent="0.2">
      <c r="A518" s="4">
        <v>516</v>
      </c>
      <c r="B518" s="9">
        <f>SUMIF(Workers!$F$2:$F$1001,"&lt;="&amp;A518,Workers!$C$2:$C$1001)</f>
        <v>5585.4276890000028</v>
      </c>
      <c r="C518" s="9">
        <f>SUMIF(Workers!$F$2:$F$1001,"&gt;"&amp;A518,Workers!$D$2:$D$1001)</f>
        <v>5298.1668199999995</v>
      </c>
      <c r="D518" s="9">
        <f>IF(OR(B518&lt;=0,C518&lt;=0),0,(B518^Parameters!$B$7)*(C518^Parameters!$B$8))</f>
        <v>2301.6110184769136</v>
      </c>
    </row>
    <row r="519" spans="1:4" x14ac:dyDescent="0.2">
      <c r="A519" s="4">
        <v>517</v>
      </c>
      <c r="B519" s="9">
        <f>SUMIF(Workers!$F$2:$F$1001,"&lt;="&amp;A519,Workers!$C$2:$C$1001)</f>
        <v>5594.9985030000016</v>
      </c>
      <c r="C519" s="9">
        <f>SUMIF(Workers!$F$2:$F$1001,"&gt;"&amp;A519,Workers!$D$2:$D$1001)</f>
        <v>5288.5125979999984</v>
      </c>
      <c r="D519" s="9">
        <f>IF(OR(B519&lt;=0,C519&lt;=0),0,(B519^Parameters!$B$7)*(C519^Parameters!$B$8))</f>
        <v>2301.4952508322672</v>
      </c>
    </row>
    <row r="520" spans="1:4" x14ac:dyDescent="0.2">
      <c r="A520" s="4">
        <v>518</v>
      </c>
      <c r="B520" s="9">
        <f>SUMIF(Workers!$F$2:$F$1001,"&lt;="&amp;A520,Workers!$C$2:$C$1001)</f>
        <v>5604.6141090000019</v>
      </c>
      <c r="C520" s="9">
        <f>SUMIF(Workers!$F$2:$F$1001,"&gt;"&amp;A520,Workers!$D$2:$D$1001)</f>
        <v>5278.8117510000002</v>
      </c>
      <c r="D520" s="9">
        <f>IF(OR(B520&lt;=0,C520&lt;=0),0,(B520^Parameters!$B$7)*(C520^Parameters!$B$8))</f>
        <v>2301.3721370777434</v>
      </c>
    </row>
    <row r="521" spans="1:4" x14ac:dyDescent="0.2">
      <c r="A521" s="4">
        <v>519</v>
      </c>
      <c r="B521" s="9">
        <f>SUMIF(Workers!$F$2:$F$1001,"&lt;="&amp;A521,Workers!$C$2:$C$1001)</f>
        <v>5615.2700820000018</v>
      </c>
      <c r="C521" s="9">
        <f>SUMIF(Workers!$F$2:$F$1001,"&gt;"&amp;A521,Workers!$D$2:$D$1001)</f>
        <v>5268.0541920000005</v>
      </c>
      <c r="D521" s="9">
        <f>IF(OR(B521&lt;=0,C521&lt;=0),0,(B521^Parameters!$B$7)*(C521^Parameters!$B$8))</f>
        <v>2301.2266645726913</v>
      </c>
    </row>
    <row r="522" spans="1:4" x14ac:dyDescent="0.2">
      <c r="A522" s="4">
        <v>520</v>
      </c>
      <c r="B522" s="9">
        <f>SUMIF(Workers!$F$2:$F$1001,"&lt;="&amp;A522,Workers!$C$2:$C$1001)</f>
        <v>5624.5190100000018</v>
      </c>
      <c r="C522" s="9">
        <f>SUMIF(Workers!$F$2:$F$1001,"&gt;"&amp;A522,Workers!$D$2:$D$1001)</f>
        <v>5258.7103089999991</v>
      </c>
      <c r="D522" s="9">
        <f>IF(OR(B522&lt;=0,C522&lt;=0),0,(B522^Parameters!$B$7)*(C522^Parameters!$B$8))</f>
        <v>2301.0925493958812</v>
      </c>
    </row>
    <row r="523" spans="1:4" x14ac:dyDescent="0.2">
      <c r="A523" s="4">
        <v>521</v>
      </c>
      <c r="B523" s="9">
        <f>SUMIF(Workers!$F$2:$F$1001,"&lt;="&amp;A523,Workers!$C$2:$C$1001)</f>
        <v>5634.6198620000014</v>
      </c>
      <c r="C523" s="9">
        <f>SUMIF(Workers!$F$2:$F$1001,"&gt;"&amp;A523,Workers!$D$2:$D$1001)</f>
        <v>5248.4959259999987</v>
      </c>
      <c r="D523" s="9">
        <f>IF(OR(B523&lt;=0,C523&lt;=0),0,(B523^Parameters!$B$7)*(C523^Parameters!$B$8))</f>
        <v>2300.937217372511</v>
      </c>
    </row>
    <row r="524" spans="1:4" x14ac:dyDescent="0.2">
      <c r="A524" s="4">
        <v>522</v>
      </c>
      <c r="B524" s="9">
        <f>SUMIF(Workers!$F$2:$F$1001,"&lt;="&amp;A524,Workers!$C$2:$C$1001)</f>
        <v>5645.4915910000018</v>
      </c>
      <c r="C524" s="9">
        <f>SUMIF(Workers!$F$2:$F$1001,"&gt;"&amp;A524,Workers!$D$2:$D$1001)</f>
        <v>5237.5004569999983</v>
      </c>
      <c r="D524" s="9">
        <f>IF(OR(B524&lt;=0,C524&lt;=0),0,(B524^Parameters!$B$7)*(C524^Parameters!$B$8))</f>
        <v>2300.7616375707466</v>
      </c>
    </row>
    <row r="525" spans="1:4" x14ac:dyDescent="0.2">
      <c r="A525" s="4">
        <v>523</v>
      </c>
      <c r="B525" s="9">
        <f>SUMIF(Workers!$F$2:$F$1001,"&lt;="&amp;A525,Workers!$C$2:$C$1001)</f>
        <v>5654.6700960000016</v>
      </c>
      <c r="C525" s="9">
        <f>SUMIF(Workers!$F$2:$F$1001,"&gt;"&amp;A525,Workers!$D$2:$D$1001)</f>
        <v>5228.2066729999988</v>
      </c>
      <c r="D525" s="9">
        <f>IF(OR(B525&lt;=0,C525&lt;=0),0,(B525^Parameters!$B$7)*(C525^Parameters!$B$8))</f>
        <v>2300.6047322699696</v>
      </c>
    </row>
    <row r="526" spans="1:4" x14ac:dyDescent="0.2">
      <c r="A526" s="4">
        <v>524</v>
      </c>
      <c r="B526" s="9">
        <f>SUMIF(Workers!$F$2:$F$1001,"&lt;="&amp;A526,Workers!$C$2:$C$1001)</f>
        <v>5664.0502950000018</v>
      </c>
      <c r="C526" s="9">
        <f>SUMIF(Workers!$F$2:$F$1001,"&gt;"&amp;A526,Workers!$D$2:$D$1001)</f>
        <v>5218.7055479999999</v>
      </c>
      <c r="D526" s="9">
        <f>IF(OR(B526&lt;=0,C526&lt;=0),0,(B526^Parameters!$B$7)*(C526^Parameters!$B$8))</f>
        <v>2300.4375746318278</v>
      </c>
    </row>
    <row r="527" spans="1:4" x14ac:dyDescent="0.2">
      <c r="A527" s="4">
        <v>525</v>
      </c>
      <c r="B527" s="9">
        <f>SUMIF(Workers!$F$2:$F$1001,"&lt;="&amp;A527,Workers!$C$2:$C$1001)</f>
        <v>5674.9904440000018</v>
      </c>
      <c r="C527" s="9">
        <f>SUMIF(Workers!$F$2:$F$1001,"&gt;"&amp;A527,Workers!$D$2:$D$1001)</f>
        <v>5207.6196510000009</v>
      </c>
      <c r="D527" s="9">
        <f>IF(OR(B527&lt;=0,C527&lt;=0),0,(B527^Parameters!$B$7)*(C527^Parameters!$B$8))</f>
        <v>2300.2337762616185</v>
      </c>
    </row>
    <row r="528" spans="1:4" x14ac:dyDescent="0.2">
      <c r="A528" s="4">
        <v>526</v>
      </c>
      <c r="B528" s="9">
        <f>SUMIF(Workers!$F$2:$F$1001,"&lt;="&amp;A528,Workers!$C$2:$C$1001)</f>
        <v>5684.4940890000016</v>
      </c>
      <c r="C528" s="9">
        <f>SUMIF(Workers!$F$2:$F$1001,"&gt;"&amp;A528,Workers!$D$2:$D$1001)</f>
        <v>5197.9891729999999</v>
      </c>
      <c r="D528" s="9">
        <f>IF(OR(B528&lt;=0,C528&lt;=0),0,(B528^Parameters!$B$7)*(C528^Parameters!$B$8))</f>
        <v>2300.0497791754301</v>
      </c>
    </row>
    <row r="529" spans="1:4" x14ac:dyDescent="0.2">
      <c r="A529" s="4">
        <v>527</v>
      </c>
      <c r="B529" s="9">
        <f>SUMIF(Workers!$F$2:$F$1001,"&lt;="&amp;A529,Workers!$C$2:$C$1001)</f>
        <v>5693.5999840000013</v>
      </c>
      <c r="C529" s="9">
        <f>SUMIF(Workers!$F$2:$F$1001,"&gt;"&amp;A529,Workers!$D$2:$D$1001)</f>
        <v>5188.7516690000011</v>
      </c>
      <c r="D529" s="9">
        <f>IF(OR(B529&lt;=0,C529&lt;=0),0,(B529^Parameters!$B$7)*(C529^Parameters!$B$8))</f>
        <v>2299.865438923237</v>
      </c>
    </row>
    <row r="530" spans="1:4" x14ac:dyDescent="0.2">
      <c r="A530" s="4">
        <v>528</v>
      </c>
      <c r="B530" s="9">
        <f>SUMIF(Workers!$F$2:$F$1001,"&lt;="&amp;A530,Workers!$C$2:$C$1001)</f>
        <v>5704.3935980000015</v>
      </c>
      <c r="C530" s="9">
        <f>SUMIF(Workers!$F$2:$F$1001,"&gt;"&amp;A530,Workers!$D$2:$D$1001)</f>
        <v>5177.799395</v>
      </c>
      <c r="D530" s="9">
        <f>IF(OR(B530&lt;=0,C530&lt;=0),0,(B530^Parameters!$B$7)*(C530^Parameters!$B$8))</f>
        <v>2299.6387436503128</v>
      </c>
    </row>
    <row r="531" spans="1:4" x14ac:dyDescent="0.2">
      <c r="A531" s="4">
        <v>529</v>
      </c>
      <c r="B531" s="9">
        <f>SUMIF(Workers!$F$2:$F$1001,"&lt;="&amp;A531,Workers!$C$2:$C$1001)</f>
        <v>5715.433070000001</v>
      </c>
      <c r="C531" s="9">
        <f>SUMIF(Workers!$F$2:$F$1001,"&gt;"&amp;A531,Workers!$D$2:$D$1001)</f>
        <v>5166.596732</v>
      </c>
      <c r="D531" s="9">
        <f>IF(OR(B531&lt;=0,C531&lt;=0),0,(B531^Parameters!$B$7)*(C531^Parameters!$B$8))</f>
        <v>2299.3981029359566</v>
      </c>
    </row>
    <row r="532" spans="1:4" x14ac:dyDescent="0.2">
      <c r="A532" s="4">
        <v>530</v>
      </c>
      <c r="B532" s="9">
        <f>SUMIF(Workers!$F$2:$F$1001,"&lt;="&amp;A532,Workers!$C$2:$C$1001)</f>
        <v>5724.8617540000005</v>
      </c>
      <c r="C532" s="9">
        <f>SUMIF(Workers!$F$2:$F$1001,"&gt;"&amp;A532,Workers!$D$2:$D$1001)</f>
        <v>5157.0243919999994</v>
      </c>
      <c r="D532" s="9">
        <f>IF(OR(B532&lt;=0,C532&lt;=0),0,(B532^Parameters!$B$7)*(C532^Parameters!$B$8))</f>
        <v>2299.1848290110429</v>
      </c>
    </row>
    <row r="533" spans="1:4" x14ac:dyDescent="0.2">
      <c r="A533" s="4">
        <v>531</v>
      </c>
      <c r="B533" s="9">
        <f>SUMIF(Workers!$F$2:$F$1001,"&lt;="&amp;A533,Workers!$C$2:$C$1001)</f>
        <v>5735.0241130000004</v>
      </c>
      <c r="C533" s="9">
        <f>SUMIF(Workers!$F$2:$F$1001,"&gt;"&amp;A533,Workers!$D$2:$D$1001)</f>
        <v>5146.7012259999992</v>
      </c>
      <c r="D533" s="9">
        <f>IF(OR(B533&lt;=0,C533&lt;=0),0,(B533^Parameters!$B$7)*(C533^Parameters!$B$8))</f>
        <v>2298.9466476790076</v>
      </c>
    </row>
    <row r="534" spans="1:4" x14ac:dyDescent="0.2">
      <c r="A534" s="4">
        <v>532</v>
      </c>
      <c r="B534" s="9">
        <f>SUMIF(Workers!$F$2:$F$1001,"&lt;="&amp;A534,Workers!$C$2:$C$1001)</f>
        <v>5743.4179710000008</v>
      </c>
      <c r="C534" s="9">
        <f>SUMIF(Workers!$F$2:$F$1001,"&gt;"&amp;A534,Workers!$D$2:$D$1001)</f>
        <v>5138.1630690000002</v>
      </c>
      <c r="D534" s="9">
        <f>IF(OR(B534&lt;=0,C534&lt;=0),0,(B534^Parameters!$B$7)*(C534^Parameters!$B$8))</f>
        <v>2298.74203639396</v>
      </c>
    </row>
    <row r="535" spans="1:4" x14ac:dyDescent="0.2">
      <c r="A535" s="4">
        <v>533</v>
      </c>
      <c r="B535" s="9">
        <f>SUMIF(Workers!$F$2:$F$1001,"&lt;="&amp;A535,Workers!$C$2:$C$1001)</f>
        <v>5752.5006380000004</v>
      </c>
      <c r="C535" s="9">
        <f>SUMIF(Workers!$F$2:$F$1001,"&gt;"&amp;A535,Workers!$D$2:$D$1001)</f>
        <v>5128.9109110000009</v>
      </c>
      <c r="D535" s="9">
        <f>IF(OR(B535&lt;=0,C535&lt;=0),0,(B535^Parameters!$B$7)*(C535^Parameters!$B$8))</f>
        <v>2298.5122566248833</v>
      </c>
    </row>
    <row r="536" spans="1:4" x14ac:dyDescent="0.2">
      <c r="A536" s="4">
        <v>534</v>
      </c>
      <c r="B536" s="9">
        <f>SUMIF(Workers!$F$2:$F$1001,"&lt;="&amp;A536,Workers!$C$2:$C$1001)</f>
        <v>5761.0095510000001</v>
      </c>
      <c r="C536" s="9">
        <f>SUMIF(Workers!$F$2:$F$1001,"&gt;"&amp;A536,Workers!$D$2:$D$1001)</f>
        <v>5120.2423290000006</v>
      </c>
      <c r="D536" s="9">
        <f>IF(OR(B536&lt;=0,C536&lt;=0),0,(B536^Parameters!$B$7)*(C536^Parameters!$B$8))</f>
        <v>2298.2914418104324</v>
      </c>
    </row>
    <row r="537" spans="1:4" x14ac:dyDescent="0.2">
      <c r="A537" s="4">
        <v>535</v>
      </c>
      <c r="B537" s="9">
        <f>SUMIF(Workers!$F$2:$F$1001,"&lt;="&amp;A537,Workers!$C$2:$C$1001)</f>
        <v>5771.3644510000004</v>
      </c>
      <c r="C537" s="9">
        <f>SUMIF(Workers!$F$2:$F$1001,"&gt;"&amp;A537,Workers!$D$2:$D$1001)</f>
        <v>5109.6909429999996</v>
      </c>
      <c r="D537" s="9">
        <f>IF(OR(B537&lt;=0,C537&lt;=0),0,(B537^Parameters!$B$7)*(C537^Parameters!$B$8))</f>
        <v>2298.0152680155525</v>
      </c>
    </row>
    <row r="538" spans="1:4" x14ac:dyDescent="0.2">
      <c r="A538" s="4">
        <v>536</v>
      </c>
      <c r="B538" s="9">
        <f>SUMIF(Workers!$F$2:$F$1001,"&lt;="&amp;A538,Workers!$C$2:$C$1001)</f>
        <v>5781.3805440000006</v>
      </c>
      <c r="C538" s="9">
        <f>SUMIF(Workers!$F$2:$F$1001,"&gt;"&amp;A538,Workers!$D$2:$D$1001)</f>
        <v>5099.4677059999995</v>
      </c>
      <c r="D538" s="9">
        <f>IF(OR(B538&lt;=0,C538&lt;=0),0,(B538^Parameters!$B$7)*(C538^Parameters!$B$8))</f>
        <v>2297.7373355925192</v>
      </c>
    </row>
    <row r="539" spans="1:4" x14ac:dyDescent="0.2">
      <c r="A539" s="4">
        <v>537</v>
      </c>
      <c r="B539" s="9">
        <f>SUMIF(Workers!$F$2:$F$1001,"&lt;="&amp;A539,Workers!$C$2:$C$1001)</f>
        <v>5790.4116580000009</v>
      </c>
      <c r="C539" s="9">
        <f>SUMIF(Workers!$F$2:$F$1001,"&gt;"&amp;A539,Workers!$D$2:$D$1001)</f>
        <v>5090.2399110000006</v>
      </c>
      <c r="D539" s="9">
        <f>IF(OR(B539&lt;=0,C539&lt;=0),0,(B539^Parameters!$B$7)*(C539^Parameters!$B$8))</f>
        <v>2297.4785288935636</v>
      </c>
    </row>
    <row r="540" spans="1:4" x14ac:dyDescent="0.2">
      <c r="A540" s="4">
        <v>538</v>
      </c>
      <c r="B540" s="9">
        <f>SUMIF(Workers!$F$2:$F$1001,"&lt;="&amp;A540,Workers!$C$2:$C$1001)</f>
        <v>5799.6024670000006</v>
      </c>
      <c r="C540" s="9">
        <f>SUMIF(Workers!$F$2:$F$1001,"&gt;"&amp;A540,Workers!$D$2:$D$1001)</f>
        <v>5080.8489079999999</v>
      </c>
      <c r="D540" s="9">
        <f>IF(OR(B540&lt;=0,C540&lt;=0),0,(B540^Parameters!$B$7)*(C540^Parameters!$B$8))</f>
        <v>2297.2090988465025</v>
      </c>
    </row>
    <row r="541" spans="1:4" x14ac:dyDescent="0.2">
      <c r="A541" s="4">
        <v>539</v>
      </c>
      <c r="B541" s="9">
        <f>SUMIF(Workers!$F$2:$F$1001,"&lt;="&amp;A541,Workers!$C$2:$C$1001)</f>
        <v>5808.4484820000007</v>
      </c>
      <c r="C541" s="9">
        <f>SUMIF(Workers!$F$2:$F$1001,"&gt;"&amp;A541,Workers!$D$2:$D$1001)</f>
        <v>5071.8027810000003</v>
      </c>
      <c r="D541" s="9">
        <f>IF(OR(B541&lt;=0,C541&lt;=0),0,(B541^Parameters!$B$7)*(C541^Parameters!$B$8))</f>
        <v>2296.94250601773</v>
      </c>
    </row>
    <row r="542" spans="1:4" x14ac:dyDescent="0.2">
      <c r="A542" s="4">
        <v>540</v>
      </c>
      <c r="B542" s="9">
        <f>SUMIF(Workers!$F$2:$F$1001,"&lt;="&amp;A542,Workers!$C$2:$C$1001)</f>
        <v>5819.0045690000006</v>
      </c>
      <c r="C542" s="9">
        <f>SUMIF(Workers!$F$2:$F$1001,"&gt;"&amp;A542,Workers!$D$2:$D$1001)</f>
        <v>5061.006945000001</v>
      </c>
      <c r="D542" s="9">
        <f>IF(OR(B542&lt;=0,C542&lt;=0),0,(B542^Parameters!$B$7)*(C542^Parameters!$B$8))</f>
        <v>2296.6167828089178</v>
      </c>
    </row>
    <row r="543" spans="1:4" x14ac:dyDescent="0.2">
      <c r="A543" s="4">
        <v>541</v>
      </c>
      <c r="B543" s="9">
        <f>SUMIF(Workers!$F$2:$F$1001,"&lt;="&amp;A543,Workers!$C$2:$C$1001)</f>
        <v>5827.9176080000016</v>
      </c>
      <c r="C543" s="9">
        <f>SUMIF(Workers!$F$2:$F$1001,"&gt;"&amp;A543,Workers!$D$2:$D$1001)</f>
        <v>5051.8848539999999</v>
      </c>
      <c r="D543" s="9">
        <f>IF(OR(B543&lt;=0,C543&lt;=0),0,(B543^Parameters!$B$7)*(C543^Parameters!$B$8))</f>
        <v>2296.3341313623018</v>
      </c>
    </row>
    <row r="544" spans="1:4" x14ac:dyDescent="0.2">
      <c r="A544" s="4">
        <v>542</v>
      </c>
      <c r="B544" s="9">
        <f>SUMIF(Workers!$F$2:$F$1001,"&lt;="&amp;A544,Workers!$C$2:$C$1001)</f>
        <v>5838.5215110000017</v>
      </c>
      <c r="C544" s="9">
        <f>SUMIF(Workers!$F$2:$F$1001,"&gt;"&amp;A544,Workers!$D$2:$D$1001)</f>
        <v>5041.0198630000014</v>
      </c>
      <c r="D544" s="9">
        <f>IF(OR(B544&lt;=0,C544&lt;=0),0,(B544^Parameters!$B$7)*(C544^Parameters!$B$8))</f>
        <v>2295.9878313588397</v>
      </c>
    </row>
    <row r="545" spans="1:4" x14ac:dyDescent="0.2">
      <c r="A545" s="4">
        <v>543</v>
      </c>
      <c r="B545" s="9">
        <f>SUMIF(Workers!$F$2:$F$1001,"&lt;="&amp;A545,Workers!$C$2:$C$1001)</f>
        <v>5846.3851530000011</v>
      </c>
      <c r="C545" s="9">
        <f>SUMIF(Workers!$F$2:$F$1001,"&gt;"&amp;A545,Workers!$D$2:$D$1001)</f>
        <v>5032.9559750000008</v>
      </c>
      <c r="D545" s="9">
        <f>IF(OR(B545&lt;=0,C545&lt;=0),0,(B545^Parameters!$B$7)*(C545^Parameters!$B$8))</f>
        <v>2295.724396260438</v>
      </c>
    </row>
    <row r="546" spans="1:4" x14ac:dyDescent="0.2">
      <c r="A546" s="4">
        <v>544</v>
      </c>
      <c r="B546" s="9">
        <f>SUMIF(Workers!$F$2:$F$1001,"&lt;="&amp;A546,Workers!$C$2:$C$1001)</f>
        <v>5857.2978520000006</v>
      </c>
      <c r="C546" s="9">
        <f>SUMIF(Workers!$F$2:$F$1001,"&gt;"&amp;A546,Workers!$D$2:$D$1001)</f>
        <v>5021.7584200000001</v>
      </c>
      <c r="D546" s="9">
        <f>IF(OR(B546&lt;=0,C546&lt;=0),0,(B546^Parameters!$B$7)*(C546^Parameters!$B$8))</f>
        <v>2295.3499438861104</v>
      </c>
    </row>
    <row r="547" spans="1:4" x14ac:dyDescent="0.2">
      <c r="A547" s="4">
        <v>545</v>
      </c>
      <c r="B547" s="9">
        <f>SUMIF(Workers!$F$2:$F$1001,"&lt;="&amp;A547,Workers!$C$2:$C$1001)</f>
        <v>5866.4063850000002</v>
      </c>
      <c r="C547" s="9">
        <f>SUMIF(Workers!$F$2:$F$1001,"&gt;"&amp;A547,Workers!$D$2:$D$1001)</f>
        <v>5012.392801</v>
      </c>
      <c r="D547" s="9">
        <f>IF(OR(B547&lt;=0,C547&lt;=0),0,(B547^Parameters!$B$7)*(C547^Parameters!$B$8))</f>
        <v>2295.0267876489556</v>
      </c>
    </row>
    <row r="548" spans="1:4" x14ac:dyDescent="0.2">
      <c r="A548" s="4">
        <v>546</v>
      </c>
      <c r="B548" s="9">
        <f>SUMIF(Workers!$F$2:$F$1001,"&lt;="&amp;A548,Workers!$C$2:$C$1001)</f>
        <v>5874.2371439999997</v>
      </c>
      <c r="C548" s="9">
        <f>SUMIF(Workers!$F$2:$F$1001,"&gt;"&amp;A548,Workers!$D$2:$D$1001)</f>
        <v>5004.3333839999996</v>
      </c>
      <c r="D548" s="9">
        <f>IF(OR(B548&lt;=0,C548&lt;=0),0,(B548^Parameters!$B$7)*(C548^Parameters!$B$8))</f>
        <v>2294.742553387618</v>
      </c>
    </row>
    <row r="549" spans="1:4" x14ac:dyDescent="0.2">
      <c r="A549" s="4">
        <v>547</v>
      </c>
      <c r="B549" s="9">
        <f>SUMIF(Workers!$F$2:$F$1001,"&lt;="&amp;A549,Workers!$C$2:$C$1001)</f>
        <v>5883.6713849999996</v>
      </c>
      <c r="C549" s="9">
        <f>SUMIF(Workers!$F$2:$F$1001,"&gt;"&amp;A549,Workers!$D$2:$D$1001)</f>
        <v>4994.6213260000004</v>
      </c>
      <c r="D549" s="9">
        <f>IF(OR(B549&lt;=0,C549&lt;=0),0,(B549^Parameters!$B$7)*(C549^Parameters!$B$8))</f>
        <v>2294.3936871418246</v>
      </c>
    </row>
    <row r="550" spans="1:4" x14ac:dyDescent="0.2">
      <c r="A550" s="4">
        <v>548</v>
      </c>
      <c r="B550" s="9">
        <f>SUMIF(Workers!$F$2:$F$1001,"&lt;="&amp;A550,Workers!$C$2:$C$1001)</f>
        <v>5892.4103080000004</v>
      </c>
      <c r="C550" s="9">
        <f>SUMIF(Workers!$F$2:$F$1001,"&gt;"&amp;A550,Workers!$D$2:$D$1001)</f>
        <v>4985.598575</v>
      </c>
      <c r="D550" s="9">
        <f>IF(OR(B550&lt;=0,C550&lt;=0),0,(B550^Parameters!$B$7)*(C550^Parameters!$B$8))</f>
        <v>2294.0592455785331</v>
      </c>
    </row>
    <row r="551" spans="1:4" x14ac:dyDescent="0.2">
      <c r="A551" s="4">
        <v>549</v>
      </c>
      <c r="B551" s="9">
        <f>SUMIF(Workers!$F$2:$F$1001,"&lt;="&amp;A551,Workers!$C$2:$C$1001)</f>
        <v>5902.5516939999998</v>
      </c>
      <c r="C551" s="9">
        <f>SUMIF(Workers!$F$2:$F$1001,"&gt;"&amp;A551,Workers!$D$2:$D$1001)</f>
        <v>4975.1260380000003</v>
      </c>
      <c r="D551" s="9">
        <f>IF(OR(B551&lt;=0,C551&lt;=0),0,(B551^Parameters!$B$7)*(C551^Parameters!$B$8))</f>
        <v>2293.6637403338145</v>
      </c>
    </row>
    <row r="552" spans="1:4" x14ac:dyDescent="0.2">
      <c r="A552" s="4">
        <v>550</v>
      </c>
      <c r="B552" s="9">
        <f>SUMIF(Workers!$F$2:$F$1001,"&lt;="&amp;A552,Workers!$C$2:$C$1001)</f>
        <v>5913.5356270000002</v>
      </c>
      <c r="C552" s="9">
        <f>SUMIF(Workers!$F$2:$F$1001,"&gt;"&amp;A552,Workers!$D$2:$D$1001)</f>
        <v>4963.7609749999992</v>
      </c>
      <c r="D552" s="9">
        <f>IF(OR(B552&lt;=0,C552&lt;=0),0,(B552^Parameters!$B$7)*(C552^Parameters!$B$8))</f>
        <v>2293.222187715463</v>
      </c>
    </row>
    <row r="553" spans="1:4" x14ac:dyDescent="0.2">
      <c r="A553" s="4">
        <v>551</v>
      </c>
      <c r="B553" s="9">
        <f>SUMIF(Workers!$F$2:$F$1001,"&lt;="&amp;A553,Workers!$C$2:$C$1001)</f>
        <v>5922.84566</v>
      </c>
      <c r="C553" s="9">
        <f>SUMIF(Workers!$F$2:$F$1001,"&gt;"&amp;A553,Workers!$D$2:$D$1001)</f>
        <v>4954.1166239999984</v>
      </c>
      <c r="D553" s="9">
        <f>IF(OR(B553&lt;=0,C553&lt;=0),0,(B553^Parameters!$B$7)*(C553^Parameters!$B$8))</f>
        <v>2292.8386228469435</v>
      </c>
    </row>
    <row r="554" spans="1:4" x14ac:dyDescent="0.2">
      <c r="A554" s="4">
        <v>552</v>
      </c>
      <c r="B554" s="9">
        <f>SUMIF(Workers!$F$2:$F$1001,"&lt;="&amp;A554,Workers!$C$2:$C$1001)</f>
        <v>5933.9759139999996</v>
      </c>
      <c r="C554" s="9">
        <f>SUMIF(Workers!$F$2:$F$1001,"&gt;"&amp;A554,Workers!$D$2:$D$1001)</f>
        <v>4942.5765060000003</v>
      </c>
      <c r="D554" s="9">
        <f>IF(OR(B554&lt;=0,C554&lt;=0),0,(B554^Parameters!$B$7)*(C554^Parameters!$B$8))</f>
        <v>2292.3695491544086</v>
      </c>
    </row>
    <row r="555" spans="1:4" x14ac:dyDescent="0.2">
      <c r="A555" s="4">
        <v>553</v>
      </c>
      <c r="B555" s="9">
        <f>SUMIF(Workers!$F$2:$F$1001,"&lt;="&amp;A555,Workers!$C$2:$C$1001)</f>
        <v>5944.4771179999998</v>
      </c>
      <c r="C555" s="9">
        <f>SUMIF(Workers!$F$2:$F$1001,"&gt;"&amp;A555,Workers!$D$2:$D$1001)</f>
        <v>4931.6882580000001</v>
      </c>
      <c r="D555" s="9">
        <f>IF(OR(B555&lt;=0,C555&lt;=0),0,(B555^Parameters!$B$7)*(C555^Parameters!$B$8))</f>
        <v>2291.9185208244789</v>
      </c>
    </row>
    <row r="556" spans="1:4" x14ac:dyDescent="0.2">
      <c r="A556" s="4">
        <v>554</v>
      </c>
      <c r="B556" s="9">
        <f>SUMIF(Workers!$F$2:$F$1001,"&lt;="&amp;A556,Workers!$C$2:$C$1001)</f>
        <v>5955.3320169999997</v>
      </c>
      <c r="C556" s="9">
        <f>SUMIF(Workers!$F$2:$F$1001,"&gt;"&amp;A556,Workers!$D$2:$D$1001)</f>
        <v>4920.4293390000003</v>
      </c>
      <c r="D556" s="9">
        <f>IF(OR(B556&lt;=0,C556&lt;=0),0,(B556^Parameters!$B$7)*(C556^Parameters!$B$8))</f>
        <v>2291.4429033349343</v>
      </c>
    </row>
    <row r="557" spans="1:4" x14ac:dyDescent="0.2">
      <c r="A557" s="4">
        <v>555</v>
      </c>
      <c r="B557" s="9">
        <f>SUMIF(Workers!$F$2:$F$1001,"&lt;="&amp;A557,Workers!$C$2:$C$1001)</f>
        <v>5965.5579039999993</v>
      </c>
      <c r="C557" s="9">
        <f>SUMIF(Workers!$F$2:$F$1001,"&gt;"&amp;A557,Workers!$D$2:$D$1001)</f>
        <v>4909.8187820000003</v>
      </c>
      <c r="D557" s="9">
        <f>IF(OR(B557&lt;=0,C557&lt;=0),0,(B557^Parameters!$B$7)*(C557^Parameters!$B$8))</f>
        <v>2290.9860132745653</v>
      </c>
    </row>
    <row r="558" spans="1:4" x14ac:dyDescent="0.2">
      <c r="A558" s="4">
        <v>556</v>
      </c>
      <c r="B558" s="9">
        <f>SUMIF(Workers!$F$2:$F$1001,"&lt;="&amp;A558,Workers!$C$2:$C$1001)</f>
        <v>5973.8033499999992</v>
      </c>
      <c r="C558" s="9">
        <f>SUMIF(Workers!$F$2:$F$1001,"&gt;"&amp;A558,Workers!$D$2:$D$1001)</f>
        <v>4901.2622899999997</v>
      </c>
      <c r="D558" s="9">
        <f>IF(OR(B558&lt;=0,C558&lt;=0),0,(B558^Parameters!$B$7)*(C558^Parameters!$B$8))</f>
        <v>2290.6117801498253</v>
      </c>
    </row>
    <row r="559" spans="1:4" x14ac:dyDescent="0.2">
      <c r="A559" s="4">
        <v>557</v>
      </c>
      <c r="B559" s="9">
        <f>SUMIF(Workers!$F$2:$F$1001,"&lt;="&amp;A559,Workers!$C$2:$C$1001)</f>
        <v>5982.8498300000001</v>
      </c>
      <c r="C559" s="9">
        <f>SUMIF(Workers!$F$2:$F$1001,"&gt;"&amp;A559,Workers!$D$2:$D$1001)</f>
        <v>4891.8634059999995</v>
      </c>
      <c r="D559" s="9">
        <f>IF(OR(B559&lt;=0,C559&lt;=0),0,(B559^Parameters!$B$7)*(C559^Parameters!$B$8))</f>
        <v>2290.1930416489413</v>
      </c>
    </row>
    <row r="560" spans="1:4" x14ac:dyDescent="0.2">
      <c r="A560" s="4">
        <v>558</v>
      </c>
      <c r="B560" s="9">
        <f>SUMIF(Workers!$F$2:$F$1001,"&lt;="&amp;A560,Workers!$C$2:$C$1001)</f>
        <v>5990.1554830000005</v>
      </c>
      <c r="C560" s="9">
        <f>SUMIF(Workers!$F$2:$F$1001,"&gt;"&amp;A560,Workers!$D$2:$D$1001)</f>
        <v>4884.2664919999997</v>
      </c>
      <c r="D560" s="9">
        <f>IF(OR(B560&lt;=0,C560&lt;=0),0,(B560^Parameters!$B$7)*(C560^Parameters!$B$8))</f>
        <v>2289.8490346820927</v>
      </c>
    </row>
    <row r="561" spans="1:4" x14ac:dyDescent="0.2">
      <c r="A561" s="4">
        <v>559</v>
      </c>
      <c r="B561" s="9">
        <f>SUMIF(Workers!$F$2:$F$1001,"&lt;="&amp;A561,Workers!$C$2:$C$1001)</f>
        <v>5999.6042090000001</v>
      </c>
      <c r="C561" s="9">
        <f>SUMIF(Workers!$F$2:$F$1001,"&gt;"&amp;A561,Workers!$D$2:$D$1001)</f>
        <v>4874.4390809999995</v>
      </c>
      <c r="D561" s="9">
        <f>IF(OR(B561&lt;=0,C561&lt;=0),0,(B561^Parameters!$B$7)*(C561^Parameters!$B$8))</f>
        <v>2289.3978029395198</v>
      </c>
    </row>
    <row r="562" spans="1:4" x14ac:dyDescent="0.2">
      <c r="A562" s="4">
        <v>560</v>
      </c>
      <c r="B562" s="9">
        <f>SUMIF(Workers!$F$2:$F$1001,"&lt;="&amp;A562,Workers!$C$2:$C$1001)</f>
        <v>6009.8992909999997</v>
      </c>
      <c r="C562" s="9">
        <f>SUMIF(Workers!$F$2:$F$1001,"&gt;"&amp;A562,Workers!$D$2:$D$1001)</f>
        <v>4863.7295199999999</v>
      </c>
      <c r="D562" s="9">
        <f>IF(OR(B562&lt;=0,C562&lt;=0),0,(B562^Parameters!$B$7)*(C562^Parameters!$B$8))</f>
        <v>2288.8981826491013</v>
      </c>
    </row>
    <row r="563" spans="1:4" x14ac:dyDescent="0.2">
      <c r="A563" s="4">
        <v>561</v>
      </c>
      <c r="B563" s="9">
        <f>SUMIF(Workers!$F$2:$F$1001,"&lt;="&amp;A563,Workers!$C$2:$C$1001)</f>
        <v>6020.4679649999998</v>
      </c>
      <c r="C563" s="9">
        <f>SUMIF(Workers!$F$2:$F$1001,"&gt;"&amp;A563,Workers!$D$2:$D$1001)</f>
        <v>4852.7325169999995</v>
      </c>
      <c r="D563" s="9">
        <f>IF(OR(B563&lt;=0,C563&lt;=0),0,(B563^Parameters!$B$7)*(C563^Parameters!$B$8))</f>
        <v>2288.3764596595356</v>
      </c>
    </row>
    <row r="564" spans="1:4" x14ac:dyDescent="0.2">
      <c r="A564" s="4">
        <v>562</v>
      </c>
      <c r="B564" s="9">
        <f>SUMIF(Workers!$F$2:$F$1001,"&lt;="&amp;A564,Workers!$C$2:$C$1001)</f>
        <v>6031.0323479999997</v>
      </c>
      <c r="C564" s="9">
        <f>SUMIF(Workers!$F$2:$F$1001,"&gt;"&amp;A564,Workers!$D$2:$D$1001)</f>
        <v>4841.7365469999995</v>
      </c>
      <c r="D564" s="9">
        <f>IF(OR(B564&lt;=0,C564&lt;=0),0,(B564^Parameters!$B$7)*(C564^Parameters!$B$8))</f>
        <v>2287.8458830049581</v>
      </c>
    </row>
    <row r="565" spans="1:4" x14ac:dyDescent="0.2">
      <c r="A565" s="4">
        <v>563</v>
      </c>
      <c r="B565" s="9">
        <f>SUMIF(Workers!$F$2:$F$1001,"&lt;="&amp;A565,Workers!$C$2:$C$1001)</f>
        <v>6039.8658459999997</v>
      </c>
      <c r="C565" s="9">
        <f>SUMIF(Workers!$F$2:$F$1001,"&gt;"&amp;A565,Workers!$D$2:$D$1001)</f>
        <v>4832.5362249999998</v>
      </c>
      <c r="D565" s="9">
        <f>IF(OR(B565&lt;=0,C565&lt;=0),0,(B565^Parameters!$B$7)*(C565^Parameters!$B$8))</f>
        <v>2287.3945646205575</v>
      </c>
    </row>
    <row r="566" spans="1:4" x14ac:dyDescent="0.2">
      <c r="A566" s="4">
        <v>564</v>
      </c>
      <c r="B566" s="9">
        <f>SUMIF(Workers!$F$2:$F$1001,"&lt;="&amp;A566,Workers!$C$2:$C$1001)</f>
        <v>6051.8555739999993</v>
      </c>
      <c r="C566" s="9">
        <f>SUMIF(Workers!$F$2:$F$1001,"&gt;"&amp;A566,Workers!$D$2:$D$1001)</f>
        <v>4820.0352089999997</v>
      </c>
      <c r="D566" s="9">
        <f>IF(OR(B566&lt;=0,C566&lt;=0),0,(B566^Parameters!$B$7)*(C566^Parameters!$B$8))</f>
        <v>2286.7697815473221</v>
      </c>
    </row>
    <row r="567" spans="1:4" x14ac:dyDescent="0.2">
      <c r="A567" s="4">
        <v>565</v>
      </c>
      <c r="B567" s="9">
        <f>SUMIF(Workers!$F$2:$F$1001,"&lt;="&amp;A567,Workers!$C$2:$C$1001)</f>
        <v>6061.2163109999992</v>
      </c>
      <c r="C567" s="9">
        <f>SUMIF(Workers!$F$2:$F$1001,"&gt;"&amp;A567,Workers!$D$2:$D$1001)</f>
        <v>4810.2742980000003</v>
      </c>
      <c r="D567" s="9">
        <f>IF(OR(B567&lt;=0,C567&lt;=0),0,(B567^Parameters!$B$7)*(C567^Parameters!$B$8))</f>
        <v>2286.2742836992252</v>
      </c>
    </row>
    <row r="568" spans="1:4" x14ac:dyDescent="0.2">
      <c r="A568" s="4">
        <v>566</v>
      </c>
      <c r="B568" s="9">
        <f>SUMIF(Workers!$F$2:$F$1001,"&lt;="&amp;A568,Workers!$C$2:$C$1001)</f>
        <v>6071.188216999999</v>
      </c>
      <c r="C568" s="9">
        <f>SUMIF(Workers!$F$2:$F$1001,"&gt;"&amp;A568,Workers!$D$2:$D$1001)</f>
        <v>4799.8755709999996</v>
      </c>
      <c r="D568" s="9">
        <f>IF(OR(B568&lt;=0,C568&lt;=0),0,(B568^Parameters!$B$7)*(C568^Parameters!$B$8))</f>
        <v>2285.7390832088922</v>
      </c>
    </row>
    <row r="569" spans="1:4" x14ac:dyDescent="0.2">
      <c r="A569" s="4">
        <v>567</v>
      </c>
      <c r="B569" s="9">
        <f>SUMIF(Workers!$F$2:$F$1001,"&lt;="&amp;A569,Workers!$C$2:$C$1001)</f>
        <v>6082.1475889999992</v>
      </c>
      <c r="C569" s="9">
        <f>SUMIF(Workers!$F$2:$F$1001,"&gt;"&amp;A569,Workers!$D$2:$D$1001)</f>
        <v>4788.4449649999997</v>
      </c>
      <c r="D569" s="9">
        <f>IF(OR(B569&lt;=0,C569&lt;=0),0,(B569^Parameters!$B$7)*(C569^Parameters!$B$8))</f>
        <v>2285.1418006747044</v>
      </c>
    </row>
    <row r="570" spans="1:4" x14ac:dyDescent="0.2">
      <c r="A570" s="4">
        <v>568</v>
      </c>
      <c r="B570" s="9">
        <f>SUMIF(Workers!$F$2:$F$1001,"&lt;="&amp;A570,Workers!$C$2:$C$1001)</f>
        <v>6094.9248319999997</v>
      </c>
      <c r="C570" s="9">
        <f>SUMIF(Workers!$F$2:$F$1001,"&gt;"&amp;A570,Workers!$D$2:$D$1001)</f>
        <v>4775.1081959999992</v>
      </c>
      <c r="D570" s="9">
        <f>IF(OR(B570&lt;=0,C570&lt;=0),0,(B570^Parameters!$B$7)*(C570^Parameters!$B$8))</f>
        <v>2284.4318504359881</v>
      </c>
    </row>
    <row r="571" spans="1:4" x14ac:dyDescent="0.2">
      <c r="A571" s="4">
        <v>569</v>
      </c>
      <c r="B571" s="9">
        <f>SUMIF(Workers!$F$2:$F$1001,"&lt;="&amp;A571,Workers!$C$2:$C$1001)</f>
        <v>6105.6442969999989</v>
      </c>
      <c r="C571" s="9">
        <f>SUMIF(Workers!$F$2:$F$1001,"&gt;"&amp;A571,Workers!$D$2:$D$1001)</f>
        <v>4763.9152249999997</v>
      </c>
      <c r="D571" s="9">
        <f>IF(OR(B571&lt;=0,C571&lt;=0),0,(B571^Parameters!$B$7)*(C571^Parameters!$B$8))</f>
        <v>2283.8258579685807</v>
      </c>
    </row>
    <row r="572" spans="1:4" x14ac:dyDescent="0.2">
      <c r="A572" s="4">
        <v>570</v>
      </c>
      <c r="B572" s="9">
        <f>SUMIF(Workers!$F$2:$F$1001,"&lt;="&amp;A572,Workers!$C$2:$C$1001)</f>
        <v>6115.3805509999984</v>
      </c>
      <c r="C572" s="9">
        <f>SUMIF(Workers!$F$2:$F$1001,"&gt;"&amp;A572,Workers!$D$2:$D$1001)</f>
        <v>4753.7336059999998</v>
      </c>
      <c r="D572" s="9">
        <f>IF(OR(B572&lt;=0,C572&lt;=0),0,(B572^Parameters!$B$7)*(C572^Parameters!$B$8))</f>
        <v>2283.2646232309935</v>
      </c>
    </row>
    <row r="573" spans="1:4" x14ac:dyDescent="0.2">
      <c r="A573" s="4">
        <v>571</v>
      </c>
      <c r="B573" s="9">
        <f>SUMIF(Workers!$F$2:$F$1001,"&lt;="&amp;A573,Workers!$C$2:$C$1001)</f>
        <v>6125.0909979999988</v>
      </c>
      <c r="C573" s="9">
        <f>SUMIF(Workers!$F$2:$F$1001,"&gt;"&amp;A573,Workers!$D$2:$D$1001)</f>
        <v>4743.5599069999998</v>
      </c>
      <c r="D573" s="9">
        <f>IF(OR(B573&lt;=0,C573&lt;=0),0,(B573^Parameters!$B$7)*(C573^Parameters!$B$8))</f>
        <v>2282.6935975349943</v>
      </c>
    </row>
    <row r="574" spans="1:4" x14ac:dyDescent="0.2">
      <c r="A574" s="4">
        <v>572</v>
      </c>
      <c r="B574" s="9">
        <f>SUMIF(Workers!$F$2:$F$1001,"&lt;="&amp;A574,Workers!$C$2:$C$1001)</f>
        <v>6135.3809219999985</v>
      </c>
      <c r="C574" s="9">
        <f>SUMIF(Workers!$F$2:$F$1001,"&gt;"&amp;A574,Workers!$D$2:$D$1001)</f>
        <v>4732.7782880000004</v>
      </c>
      <c r="D574" s="9">
        <f>IF(OR(B574&lt;=0,C574&lt;=0),0,(B574^Parameters!$B$7)*(C574^Parameters!$B$8))</f>
        <v>2282.0805061376122</v>
      </c>
    </row>
    <row r="575" spans="1:4" x14ac:dyDescent="0.2">
      <c r="A575" s="4">
        <v>573</v>
      </c>
      <c r="B575" s="9">
        <f>SUMIF(Workers!$F$2:$F$1001,"&lt;="&amp;A575,Workers!$C$2:$C$1001)</f>
        <v>6145.2413379999989</v>
      </c>
      <c r="C575" s="9">
        <f>SUMIF(Workers!$F$2:$F$1001,"&gt;"&amp;A575,Workers!$D$2:$D$1001)</f>
        <v>4722.4451230000004</v>
      </c>
      <c r="D575" s="9">
        <f>IF(OR(B575&lt;=0,C575&lt;=0),0,(B575^Parameters!$B$7)*(C575^Parameters!$B$8))</f>
        <v>2281.4851086366702</v>
      </c>
    </row>
    <row r="576" spans="1:4" x14ac:dyDescent="0.2">
      <c r="A576" s="4">
        <v>574</v>
      </c>
      <c r="B576" s="9">
        <f>SUMIF(Workers!$F$2:$F$1001,"&lt;="&amp;A576,Workers!$C$2:$C$1001)</f>
        <v>6155.6810429999987</v>
      </c>
      <c r="C576" s="9">
        <f>SUMIF(Workers!$F$2:$F$1001,"&gt;"&amp;A576,Workers!$D$2:$D$1001)</f>
        <v>4711.5044170000001</v>
      </c>
      <c r="D576" s="9">
        <f>IF(OR(B576&lt;=0,C576&lt;=0),0,(B576^Parameters!$B$7)*(C576^Parameters!$B$8))</f>
        <v>2280.8465613460421</v>
      </c>
    </row>
    <row r="577" spans="1:4" x14ac:dyDescent="0.2">
      <c r="A577" s="4">
        <v>575</v>
      </c>
      <c r="B577" s="9">
        <f>SUMIF(Workers!$F$2:$F$1001,"&lt;="&amp;A577,Workers!$C$2:$C$1001)</f>
        <v>6164.3810549999989</v>
      </c>
      <c r="C577" s="9">
        <f>SUMIF(Workers!$F$2:$F$1001,"&gt;"&amp;A577,Workers!$D$2:$D$1001)</f>
        <v>4702.3822190000001</v>
      </c>
      <c r="D577" s="9">
        <f>IF(OR(B577&lt;=0,C577&lt;=0),0,(B577^Parameters!$B$7)*(C577^Parameters!$B$8))</f>
        <v>2280.3070587311122</v>
      </c>
    </row>
    <row r="578" spans="1:4" x14ac:dyDescent="0.2">
      <c r="A578" s="4">
        <v>576</v>
      </c>
      <c r="B578" s="9">
        <f>SUMIF(Workers!$F$2:$F$1001,"&lt;="&amp;A578,Workers!$C$2:$C$1001)</f>
        <v>6174.9894639999993</v>
      </c>
      <c r="C578" s="9">
        <f>SUMIF(Workers!$F$2:$F$1001,"&gt;"&amp;A578,Workers!$D$2:$D$1001)</f>
        <v>4691.2496029999993</v>
      </c>
      <c r="D578" s="9">
        <f>IF(OR(B578&lt;=0,C578&lt;=0),0,(B578^Parameters!$B$7)*(C578^Parameters!$B$8))</f>
        <v>2279.6393383177519</v>
      </c>
    </row>
    <row r="579" spans="1:4" x14ac:dyDescent="0.2">
      <c r="A579" s="4">
        <v>577</v>
      </c>
      <c r="B579" s="9">
        <f>SUMIF(Workers!$F$2:$F$1001,"&lt;="&amp;A579,Workers!$C$2:$C$1001)</f>
        <v>6183.8417149999987</v>
      </c>
      <c r="C579" s="9">
        <f>SUMIF(Workers!$F$2:$F$1001,"&gt;"&amp;A579,Workers!$D$2:$D$1001)</f>
        <v>4681.9585109999998</v>
      </c>
      <c r="D579" s="9">
        <f>IF(OR(B579&lt;=0,C579&lt;=0),0,(B579^Parameters!$B$7)*(C579^Parameters!$B$8))</f>
        <v>2279.0752585125329</v>
      </c>
    </row>
    <row r="580" spans="1:4" x14ac:dyDescent="0.2">
      <c r="A580" s="4">
        <v>578</v>
      </c>
      <c r="B580" s="9">
        <f>SUMIF(Workers!$F$2:$F$1001,"&lt;="&amp;A580,Workers!$C$2:$C$1001)</f>
        <v>6193.928977999999</v>
      </c>
      <c r="C580" s="9">
        <f>SUMIF(Workers!$F$2:$F$1001,"&gt;"&amp;A580,Workers!$D$2:$D$1001)</f>
        <v>4671.3591729999998</v>
      </c>
      <c r="D580" s="9">
        <f>IF(OR(B580&lt;=0,C580&lt;=0),0,(B580^Parameters!$B$7)*(C580^Parameters!$B$8))</f>
        <v>2278.4225323046053</v>
      </c>
    </row>
    <row r="581" spans="1:4" x14ac:dyDescent="0.2">
      <c r="A581" s="4">
        <v>579</v>
      </c>
      <c r="B581" s="9">
        <f>SUMIF(Workers!$F$2:$F$1001,"&lt;="&amp;A581,Workers!$C$2:$C$1001)</f>
        <v>6204.5653079999993</v>
      </c>
      <c r="C581" s="9">
        <f>SUMIF(Workers!$F$2:$F$1001,"&gt;"&amp;A581,Workers!$D$2:$D$1001)</f>
        <v>4660.1795809999994</v>
      </c>
      <c r="D581" s="9">
        <f>IF(OR(B581&lt;=0,C581&lt;=0),0,(B581^Parameters!$B$7)*(C581^Parameters!$B$8))</f>
        <v>2277.7250902503606</v>
      </c>
    </row>
    <row r="582" spans="1:4" x14ac:dyDescent="0.2">
      <c r="A582" s="4">
        <v>580</v>
      </c>
      <c r="B582" s="9">
        <f>SUMIF(Workers!$F$2:$F$1001,"&lt;="&amp;A582,Workers!$C$2:$C$1001)</f>
        <v>6215.0825689999992</v>
      </c>
      <c r="C582" s="9">
        <f>SUMIF(Workers!$F$2:$F$1001,"&gt;"&amp;A582,Workers!$D$2:$D$1001)</f>
        <v>4649.1215999999995</v>
      </c>
      <c r="D582" s="9">
        <f>IF(OR(B582&lt;=0,C582&lt;=0),0,(B582^Parameters!$B$7)*(C582^Parameters!$B$8))</f>
        <v>2277.0261264456744</v>
      </c>
    </row>
    <row r="583" spans="1:4" x14ac:dyDescent="0.2">
      <c r="A583" s="4">
        <v>581</v>
      </c>
      <c r="B583" s="9">
        <f>SUMIF(Workers!$F$2:$F$1001,"&lt;="&amp;A583,Workers!$C$2:$C$1001)</f>
        <v>6223.9445139999989</v>
      </c>
      <c r="C583" s="9">
        <f>SUMIF(Workers!$F$2:$F$1001,"&gt;"&amp;A583,Workers!$D$2:$D$1001)</f>
        <v>4639.7971449999995</v>
      </c>
      <c r="D583" s="9">
        <f>IF(OR(B583&lt;=0,C583&lt;=0),0,(B583^Parameters!$B$7)*(C583^Parameters!$B$8))</f>
        <v>2276.4290417915313</v>
      </c>
    </row>
    <row r="584" spans="1:4" x14ac:dyDescent="0.2">
      <c r="A584" s="4">
        <v>582</v>
      </c>
      <c r="B584" s="9">
        <f>SUMIF(Workers!$F$2:$F$1001,"&lt;="&amp;A584,Workers!$C$2:$C$1001)</f>
        <v>6233.0976219999993</v>
      </c>
      <c r="C584" s="9">
        <f>SUMIF(Workers!$F$2:$F$1001,"&gt;"&amp;A584,Workers!$D$2:$D$1001)</f>
        <v>4630.1543789999996</v>
      </c>
      <c r="D584" s="9">
        <f>IF(OR(B584&lt;=0,C584&lt;=0),0,(B584^Parameters!$B$7)*(C584^Parameters!$B$8))</f>
        <v>2275.8033384070291</v>
      </c>
    </row>
    <row r="585" spans="1:4" x14ac:dyDescent="0.2">
      <c r="A585" s="4">
        <v>583</v>
      </c>
      <c r="B585" s="9">
        <f>SUMIF(Workers!$F$2:$F$1001,"&lt;="&amp;A585,Workers!$C$2:$C$1001)</f>
        <v>6244.5640529999982</v>
      </c>
      <c r="C585" s="9">
        <f>SUMIF(Workers!$F$2:$F$1001,"&gt;"&amp;A585,Workers!$D$2:$D$1001)</f>
        <v>4618.0696429999989</v>
      </c>
      <c r="D585" s="9">
        <f>IF(OR(B585&lt;=0,C585&lt;=0),0,(B585^Parameters!$B$7)*(C585^Parameters!$B$8))</f>
        <v>2275.0092731757286</v>
      </c>
    </row>
    <row r="586" spans="1:4" x14ac:dyDescent="0.2">
      <c r="A586" s="4">
        <v>584</v>
      </c>
      <c r="B586" s="9">
        <f>SUMIF(Workers!$F$2:$F$1001,"&lt;="&amp;A586,Workers!$C$2:$C$1001)</f>
        <v>6255.5785929999984</v>
      </c>
      <c r="C586" s="9">
        <f>SUMIF(Workers!$F$2:$F$1001,"&gt;"&amp;A586,Workers!$D$2:$D$1001)</f>
        <v>4606.4591889999992</v>
      </c>
      <c r="D586" s="9">
        <f>IF(OR(B586&lt;=0,C586&lt;=0),0,(B586^Parameters!$B$7)*(C586^Parameters!$B$8))</f>
        <v>2274.2364754309046</v>
      </c>
    </row>
    <row r="587" spans="1:4" x14ac:dyDescent="0.2">
      <c r="A587" s="4">
        <v>585</v>
      </c>
      <c r="B587" s="9">
        <f>SUMIF(Workers!$F$2:$F$1001,"&lt;="&amp;A587,Workers!$C$2:$C$1001)</f>
        <v>6264.6550409999982</v>
      </c>
      <c r="C587" s="9">
        <f>SUMIF(Workers!$F$2:$F$1001,"&gt;"&amp;A587,Workers!$D$2:$D$1001)</f>
        <v>4596.8888319999996</v>
      </c>
      <c r="D587" s="9">
        <f>IF(OR(B587&lt;=0,C587&lt;=0),0,(B587^Parameters!$B$7)*(C587^Parameters!$B$8))</f>
        <v>2273.5919524830138</v>
      </c>
    </row>
    <row r="588" spans="1:4" x14ac:dyDescent="0.2">
      <c r="A588" s="4">
        <v>586</v>
      </c>
      <c r="B588" s="9">
        <f>SUMIF(Workers!$F$2:$F$1001,"&lt;="&amp;A588,Workers!$C$2:$C$1001)</f>
        <v>6275.3688429999984</v>
      </c>
      <c r="C588" s="9">
        <f>SUMIF(Workers!$F$2:$F$1001,"&gt;"&amp;A588,Workers!$D$2:$D$1001)</f>
        <v>4585.5893549999992</v>
      </c>
      <c r="D588" s="9">
        <f>IF(OR(B588&lt;=0,C588&lt;=0),0,(B588^Parameters!$B$7)*(C588^Parameters!$B$8))</f>
        <v>2272.8223319158301</v>
      </c>
    </row>
    <row r="589" spans="1:4" x14ac:dyDescent="0.2">
      <c r="A589" s="4">
        <v>587</v>
      </c>
      <c r="B589" s="9">
        <f>SUMIF(Workers!$F$2:$F$1001,"&lt;="&amp;A589,Workers!$C$2:$C$1001)</f>
        <v>6285.733455999999</v>
      </c>
      <c r="C589" s="9">
        <f>SUMIF(Workers!$F$2:$F$1001,"&gt;"&amp;A589,Workers!$D$2:$D$1001)</f>
        <v>4574.6540479999994</v>
      </c>
      <c r="D589" s="9">
        <f>IF(OR(B589&lt;=0,C589&lt;=0),0,(B589^Parameters!$B$7)*(C589^Parameters!$B$8))</f>
        <v>2272.0683812368575</v>
      </c>
    </row>
    <row r="590" spans="1:4" x14ac:dyDescent="0.2">
      <c r="A590" s="4">
        <v>588</v>
      </c>
      <c r="B590" s="9">
        <f>SUMIF(Workers!$F$2:$F$1001,"&lt;="&amp;A590,Workers!$C$2:$C$1001)</f>
        <v>6297.3394549999985</v>
      </c>
      <c r="C590" s="9">
        <f>SUMIF(Workers!$F$2:$F$1001,"&gt;"&amp;A590,Workers!$D$2:$D$1001)</f>
        <v>4562.4028959999987</v>
      </c>
      <c r="D590" s="9">
        <f>IF(OR(B590&lt;=0,C590&lt;=0),0,(B590^Parameters!$B$7)*(C590^Parameters!$B$8))</f>
        <v>2271.212827575644</v>
      </c>
    </row>
    <row r="591" spans="1:4" x14ac:dyDescent="0.2">
      <c r="A591" s="4">
        <v>589</v>
      </c>
      <c r="B591" s="9">
        <f>SUMIF(Workers!$F$2:$F$1001,"&lt;="&amp;A591,Workers!$C$2:$C$1001)</f>
        <v>6307.3962999999985</v>
      </c>
      <c r="C591" s="9">
        <f>SUMIF(Workers!$F$2:$F$1001,"&gt;"&amp;A591,Workers!$D$2:$D$1001)</f>
        <v>4551.7870049999992</v>
      </c>
      <c r="D591" s="9">
        <f>IF(OR(B591&lt;=0,C591&lt;=0),0,(B591^Parameters!$B$7)*(C591^Parameters!$B$8))</f>
        <v>2270.4629678424749</v>
      </c>
    </row>
    <row r="592" spans="1:4" x14ac:dyDescent="0.2">
      <c r="A592" s="4">
        <v>590</v>
      </c>
      <c r="B592" s="9">
        <f>SUMIF(Workers!$F$2:$F$1001,"&lt;="&amp;A592,Workers!$C$2:$C$1001)</f>
        <v>6317.4902139999986</v>
      </c>
      <c r="C592" s="9">
        <f>SUMIF(Workers!$F$2:$F$1001,"&gt;"&amp;A592,Workers!$D$2:$D$1001)</f>
        <v>4541.128365999999</v>
      </c>
      <c r="D592" s="9">
        <f>IF(OR(B592&lt;=0,C592&lt;=0),0,(B592^Parameters!$B$7)*(C592^Parameters!$B$8))</f>
        <v>2269.7015819064459</v>
      </c>
    </row>
    <row r="593" spans="1:4" x14ac:dyDescent="0.2">
      <c r="A593" s="4">
        <v>591</v>
      </c>
      <c r="B593" s="9">
        <f>SUMIF(Workers!$F$2:$F$1001,"&lt;="&amp;A593,Workers!$C$2:$C$1001)</f>
        <v>6328.0716409999977</v>
      </c>
      <c r="C593" s="9">
        <f>SUMIF(Workers!$F$2:$F$1001,"&gt;"&amp;A593,Workers!$D$2:$D$1001)</f>
        <v>4529.953027999999</v>
      </c>
      <c r="D593" s="9">
        <f>IF(OR(B593&lt;=0,C593&lt;=0),0,(B593^Parameters!$B$7)*(C593^Parameters!$B$8))</f>
        <v>2268.894428636585</v>
      </c>
    </row>
    <row r="594" spans="1:4" x14ac:dyDescent="0.2">
      <c r="A594" s="4">
        <v>592</v>
      </c>
      <c r="B594" s="9">
        <f>SUMIF(Workers!$F$2:$F$1001,"&lt;="&amp;A594,Workers!$C$2:$C$1001)</f>
        <v>6336.2128879999973</v>
      </c>
      <c r="C594" s="9">
        <f>SUMIF(Workers!$F$2:$F$1001,"&gt;"&amp;A594,Workers!$D$2:$D$1001)</f>
        <v>4521.3406419999992</v>
      </c>
      <c r="D594" s="9">
        <f>IF(OR(B594&lt;=0,C594&lt;=0),0,(B594^Parameters!$B$7)*(C594^Parameters!$B$8))</f>
        <v>2268.2642347479778</v>
      </c>
    </row>
    <row r="595" spans="1:4" x14ac:dyDescent="0.2">
      <c r="A595" s="4">
        <v>593</v>
      </c>
      <c r="B595" s="9">
        <f>SUMIF(Workers!$F$2:$F$1001,"&lt;="&amp;A595,Workers!$C$2:$C$1001)</f>
        <v>6348.3649459999979</v>
      </c>
      <c r="C595" s="9">
        <f>SUMIF(Workers!$F$2:$F$1001,"&gt;"&amp;A595,Workers!$D$2:$D$1001)</f>
        <v>4508.4842479999988</v>
      </c>
      <c r="D595" s="9">
        <f>IF(OR(B595&lt;=0,C595&lt;=0),0,(B595^Parameters!$B$7)*(C595^Parameters!$B$8))</f>
        <v>2267.3136295017289</v>
      </c>
    </row>
    <row r="596" spans="1:4" x14ac:dyDescent="0.2">
      <c r="A596" s="4">
        <v>594</v>
      </c>
      <c r="B596" s="9">
        <f>SUMIF(Workers!$F$2:$F$1001,"&lt;="&amp;A596,Workers!$C$2:$C$1001)</f>
        <v>6359.7980999999972</v>
      </c>
      <c r="C596" s="9">
        <f>SUMIF(Workers!$F$2:$F$1001,"&gt;"&amp;A596,Workers!$D$2:$D$1001)</f>
        <v>4496.3776739999985</v>
      </c>
      <c r="D596" s="9">
        <f>IF(OR(B596&lt;=0,C596&lt;=0),0,(B596^Parameters!$B$7)*(C596^Parameters!$B$8))</f>
        <v>2266.4062028083658</v>
      </c>
    </row>
    <row r="597" spans="1:4" x14ac:dyDescent="0.2">
      <c r="A597" s="4">
        <v>595</v>
      </c>
      <c r="B597" s="9">
        <f>SUMIF(Workers!$F$2:$F$1001,"&lt;="&amp;A597,Workers!$C$2:$C$1001)</f>
        <v>6369.4880389999971</v>
      </c>
      <c r="C597" s="9">
        <f>SUMIF(Workers!$F$2:$F$1001,"&gt;"&amp;A597,Workers!$D$2:$D$1001)</f>
        <v>4486.1057349999992</v>
      </c>
      <c r="D597" s="9">
        <f>IF(OR(B597&lt;=0,C597&lt;=0),0,(B597^Parameters!$B$7)*(C597^Parameters!$B$8))</f>
        <v>2265.6264924305069</v>
      </c>
    </row>
    <row r="598" spans="1:4" x14ac:dyDescent="0.2">
      <c r="A598" s="4">
        <v>596</v>
      </c>
      <c r="B598" s="9">
        <f>SUMIF(Workers!$F$2:$F$1001,"&lt;="&amp;A598,Workers!$C$2:$C$1001)</f>
        <v>6380.5938709999973</v>
      </c>
      <c r="C598" s="9">
        <f>SUMIF(Workers!$F$2:$F$1001,"&gt;"&amp;A598,Workers!$D$2:$D$1001)</f>
        <v>4474.3279549999997</v>
      </c>
      <c r="D598" s="9">
        <f>IF(OR(B598&lt;=0,C598&lt;=0),0,(B598^Parameters!$B$7)*(C598^Parameters!$B$8))</f>
        <v>2264.7225901379438</v>
      </c>
    </row>
    <row r="599" spans="1:4" x14ac:dyDescent="0.2">
      <c r="A599" s="4">
        <v>597</v>
      </c>
      <c r="B599" s="9">
        <f>SUMIF(Workers!$F$2:$F$1001,"&lt;="&amp;A599,Workers!$C$2:$C$1001)</f>
        <v>6390.428547999998</v>
      </c>
      <c r="C599" s="9">
        <f>SUMIF(Workers!$F$2:$F$1001,"&gt;"&amp;A599,Workers!$D$2:$D$1001)</f>
        <v>4463.8880749999998</v>
      </c>
      <c r="D599" s="9">
        <f>IF(OR(B599&lt;=0,C599&lt;=0),0,(B599^Parameters!$B$7)*(C599^Parameters!$B$8))</f>
        <v>2263.9116589556193</v>
      </c>
    </row>
    <row r="600" spans="1:4" x14ac:dyDescent="0.2">
      <c r="A600" s="4">
        <v>598</v>
      </c>
      <c r="B600" s="9">
        <f>SUMIF(Workers!$F$2:$F$1001,"&lt;="&amp;A600,Workers!$C$2:$C$1001)</f>
        <v>6401.035555999998</v>
      </c>
      <c r="C600" s="9">
        <f>SUMIF(Workers!$F$2:$F$1001,"&gt;"&amp;A600,Workers!$D$2:$D$1001)</f>
        <v>4452.625223</v>
      </c>
      <c r="D600" s="9">
        <f>IF(OR(B600&lt;=0,C600&lt;=0),0,(B600^Parameters!$B$7)*(C600^Parameters!$B$8))</f>
        <v>2263.0277100384596</v>
      </c>
    </row>
    <row r="601" spans="1:4" x14ac:dyDescent="0.2">
      <c r="A601" s="4">
        <v>599</v>
      </c>
      <c r="B601" s="9">
        <f>SUMIF(Workers!$F$2:$F$1001,"&lt;="&amp;A601,Workers!$C$2:$C$1001)</f>
        <v>6410.3498569999983</v>
      </c>
      <c r="C601" s="9">
        <f>SUMIF(Workers!$F$2:$F$1001,"&gt;"&amp;A601,Workers!$D$2:$D$1001)</f>
        <v>4442.7344979999998</v>
      </c>
      <c r="D601" s="9">
        <f>IF(OR(B601&lt;=0,C601&lt;=0),0,(B601^Parameters!$B$7)*(C601^Parameters!$B$8))</f>
        <v>2262.2439828859133</v>
      </c>
    </row>
    <row r="602" spans="1:4" x14ac:dyDescent="0.2">
      <c r="A602" s="4">
        <v>600</v>
      </c>
      <c r="B602" s="9">
        <f>SUMIF(Workers!$F$2:$F$1001,"&lt;="&amp;A602,Workers!$C$2:$C$1001)</f>
        <v>6420.9427429999987</v>
      </c>
      <c r="C602" s="9">
        <f>SUMIF(Workers!$F$2:$F$1001,"&gt;"&amp;A602,Workers!$D$2:$D$1001)</f>
        <v>4431.4747610000004</v>
      </c>
      <c r="D602" s="9">
        <f>IF(OR(B602&lt;=0,C602&lt;=0),0,(B602^Parameters!$B$7)*(C602^Parameters!$B$8))</f>
        <v>2261.3416659764266</v>
      </c>
    </row>
    <row r="603" spans="1:4" x14ac:dyDescent="0.2">
      <c r="A603" s="4">
        <v>601</v>
      </c>
      <c r="B603" s="9">
        <f>SUMIF(Workers!$F$2:$F$1001,"&lt;="&amp;A603,Workers!$C$2:$C$1001)</f>
        <v>6429.8840169999985</v>
      </c>
      <c r="C603" s="9">
        <f>SUMIF(Workers!$F$2:$F$1001,"&gt;"&amp;A603,Workers!$D$2:$D$1001)</f>
        <v>4421.9569300000003</v>
      </c>
      <c r="D603" s="9">
        <f>IF(OR(B603&lt;=0,C603&lt;=0),0,(B603^Parameters!$B$7)*(C603^Parameters!$B$8))</f>
        <v>2260.5699038450343</v>
      </c>
    </row>
    <row r="604" spans="1:4" x14ac:dyDescent="0.2">
      <c r="A604" s="4">
        <v>602</v>
      </c>
      <c r="B604" s="9">
        <f>SUMIF(Workers!$F$2:$F$1001,"&lt;="&amp;A604,Workers!$C$2:$C$1001)</f>
        <v>6441.4013919999998</v>
      </c>
      <c r="C604" s="9">
        <f>SUMIF(Workers!$F$2:$F$1001,"&gt;"&amp;A604,Workers!$D$2:$D$1001)</f>
        <v>4409.6802020000005</v>
      </c>
      <c r="D604" s="9">
        <f>IF(OR(B604&lt;=0,C604&lt;=0),0,(B604^Parameters!$B$7)*(C604^Parameters!$B$8))</f>
        <v>2259.5624864559222</v>
      </c>
    </row>
    <row r="605" spans="1:4" x14ac:dyDescent="0.2">
      <c r="A605" s="4">
        <v>603</v>
      </c>
      <c r="B605" s="9">
        <f>SUMIF(Workers!$F$2:$F$1001,"&lt;="&amp;A605,Workers!$C$2:$C$1001)</f>
        <v>6451.1580749999994</v>
      </c>
      <c r="C605" s="9">
        <f>SUMIF(Workers!$F$2:$F$1001,"&gt;"&amp;A605,Workers!$D$2:$D$1001)</f>
        <v>4399.2683560000005</v>
      </c>
      <c r="D605" s="9">
        <f>IF(OR(B605&lt;=0,C605&lt;=0),0,(B605^Parameters!$B$7)*(C605^Parameters!$B$8))</f>
        <v>2258.6979740998722</v>
      </c>
    </row>
    <row r="606" spans="1:4" x14ac:dyDescent="0.2">
      <c r="A606" s="4">
        <v>604</v>
      </c>
      <c r="B606" s="9">
        <f>SUMIF(Workers!$F$2:$F$1001,"&lt;="&amp;A606,Workers!$C$2:$C$1001)</f>
        <v>6459.8211659999988</v>
      </c>
      <c r="C606" s="9">
        <f>SUMIF(Workers!$F$2:$F$1001,"&gt;"&amp;A606,Workers!$D$2:$D$1001)</f>
        <v>4390.0218210000003</v>
      </c>
      <c r="D606" s="9">
        <f>IF(OR(B606&lt;=0,C606&lt;=0),0,(B606^Parameters!$B$7)*(C606^Parameters!$B$8))</f>
        <v>2257.923524399941</v>
      </c>
    </row>
    <row r="607" spans="1:4" x14ac:dyDescent="0.2">
      <c r="A607" s="4">
        <v>605</v>
      </c>
      <c r="B607" s="9">
        <f>SUMIF(Workers!$F$2:$F$1001,"&lt;="&amp;A607,Workers!$C$2:$C$1001)</f>
        <v>6470.1508809999996</v>
      </c>
      <c r="C607" s="9">
        <f>SUMIF(Workers!$F$2:$F$1001,"&gt;"&amp;A607,Workers!$D$2:$D$1001)</f>
        <v>4378.9944750000004</v>
      </c>
      <c r="D607" s="9">
        <f>IF(OR(B607&lt;=0,C607&lt;=0),0,(B607^Parameters!$B$7)*(C607^Parameters!$B$8))</f>
        <v>2256.991702760125</v>
      </c>
    </row>
    <row r="608" spans="1:4" x14ac:dyDescent="0.2">
      <c r="A608" s="4">
        <v>606</v>
      </c>
      <c r="B608" s="9">
        <f>SUMIF(Workers!$F$2:$F$1001,"&lt;="&amp;A608,Workers!$C$2:$C$1001)</f>
        <v>6481.7990679999984</v>
      </c>
      <c r="C608" s="9">
        <f>SUMIF(Workers!$F$2:$F$1001,"&gt;"&amp;A608,Workers!$D$2:$D$1001)</f>
        <v>4366.5481200000004</v>
      </c>
      <c r="D608" s="9">
        <f>IF(OR(B608&lt;=0,C608&lt;=0),0,(B608^Parameters!$B$7)*(C608^Parameters!$B$8))</f>
        <v>2255.9279060543818</v>
      </c>
    </row>
    <row r="609" spans="1:4" x14ac:dyDescent="0.2">
      <c r="A609" s="4">
        <v>607</v>
      </c>
      <c r="B609" s="9">
        <f>SUMIF(Workers!$F$2:$F$1001,"&lt;="&amp;A609,Workers!$C$2:$C$1001)</f>
        <v>6491.6865589999989</v>
      </c>
      <c r="C609" s="9">
        <f>SUMIF(Workers!$F$2:$F$1001,"&gt;"&amp;A609,Workers!$D$2:$D$1001)</f>
        <v>4355.9738470000002</v>
      </c>
      <c r="D609" s="9">
        <f>IF(OR(B609&lt;=0,C609&lt;=0),0,(B609^Parameters!$B$7)*(C609^Parameters!$B$8))</f>
        <v>2255.0141050282009</v>
      </c>
    </row>
    <row r="610" spans="1:4" x14ac:dyDescent="0.2">
      <c r="A610" s="4">
        <v>608</v>
      </c>
      <c r="B610" s="9">
        <f>SUMIF(Workers!$F$2:$F$1001,"&lt;="&amp;A610,Workers!$C$2:$C$1001)</f>
        <v>6504.1025809999992</v>
      </c>
      <c r="C610" s="9">
        <f>SUMIF(Workers!$F$2:$F$1001,"&gt;"&amp;A610,Workers!$D$2:$D$1001)</f>
        <v>4342.6899980000017</v>
      </c>
      <c r="D610" s="9">
        <f>IF(OR(B610&lt;=0,C610&lt;=0),0,(B610^Parameters!$B$7)*(C610^Parameters!$B$8))</f>
        <v>2253.8540772107795</v>
      </c>
    </row>
    <row r="611" spans="1:4" x14ac:dyDescent="0.2">
      <c r="A611" s="4">
        <v>609</v>
      </c>
      <c r="B611" s="9">
        <f>SUMIF(Workers!$F$2:$F$1001,"&lt;="&amp;A611,Workers!$C$2:$C$1001)</f>
        <v>6512.1909919999989</v>
      </c>
      <c r="C611" s="9">
        <f>SUMIF(Workers!$F$2:$F$1001,"&gt;"&amp;A611,Workers!$D$2:$D$1001)</f>
        <v>4334.0318920000018</v>
      </c>
      <c r="D611" s="9">
        <f>IF(OR(B611&lt;=0,C611&lt;=0),0,(B611^Parameters!$B$7)*(C611^Parameters!$B$8))</f>
        <v>2253.0905933106633</v>
      </c>
    </row>
    <row r="612" spans="1:4" x14ac:dyDescent="0.2">
      <c r="A612" s="4">
        <v>610</v>
      </c>
      <c r="B612" s="9">
        <f>SUMIF(Workers!$F$2:$F$1001,"&lt;="&amp;A612,Workers!$C$2:$C$1001)</f>
        <v>6521.3745019999978</v>
      </c>
      <c r="C612" s="9">
        <f>SUMIF(Workers!$F$2:$F$1001,"&gt;"&amp;A612,Workers!$D$2:$D$1001)</f>
        <v>4324.1942630000012</v>
      </c>
      <c r="D612" s="9">
        <f>IF(OR(B612&lt;=0,C612&lt;=0),0,(B612^Parameters!$B$7)*(C612^Parameters!$B$8))</f>
        <v>2252.2155456075398</v>
      </c>
    </row>
    <row r="613" spans="1:4" x14ac:dyDescent="0.2">
      <c r="A613" s="4">
        <v>611</v>
      </c>
      <c r="B613" s="9">
        <f>SUMIF(Workers!$F$2:$F$1001,"&lt;="&amp;A613,Workers!$C$2:$C$1001)</f>
        <v>6533.6693539999978</v>
      </c>
      <c r="C613" s="9">
        <f>SUMIF(Workers!$F$2:$F$1001,"&gt;"&amp;A613,Workers!$D$2:$D$1001)</f>
        <v>4311.0143790000011</v>
      </c>
      <c r="D613" s="9">
        <f>IF(OR(B613&lt;=0,C613&lt;=0),0,(B613^Parameters!$B$7)*(C613^Parameters!$B$8))</f>
        <v>2251.0310252957397</v>
      </c>
    </row>
    <row r="614" spans="1:4" x14ac:dyDescent="0.2">
      <c r="A614" s="4">
        <v>612</v>
      </c>
      <c r="B614" s="9">
        <f>SUMIF(Workers!$F$2:$F$1001,"&lt;="&amp;A614,Workers!$C$2:$C$1001)</f>
        <v>6543.0786229999985</v>
      </c>
      <c r="C614" s="9">
        <f>SUMIF(Workers!$F$2:$F$1001,"&gt;"&amp;A614,Workers!$D$2:$D$1001)</f>
        <v>4300.9115200000006</v>
      </c>
      <c r="D614" s="9">
        <f>IF(OR(B614&lt;=0,C614&lt;=0),0,(B614^Parameters!$B$7)*(C614^Parameters!$B$8))</f>
        <v>2250.1122870152753</v>
      </c>
    </row>
    <row r="615" spans="1:4" x14ac:dyDescent="0.2">
      <c r="A615" s="4">
        <v>613</v>
      </c>
      <c r="B615" s="9">
        <f>SUMIF(Workers!$F$2:$F$1001,"&lt;="&amp;A615,Workers!$C$2:$C$1001)</f>
        <v>6552.9085449999984</v>
      </c>
      <c r="C615" s="9">
        <f>SUMIF(Workers!$F$2:$F$1001,"&gt;"&amp;A615,Workers!$D$2:$D$1001)</f>
        <v>4290.3568180000002</v>
      </c>
      <c r="D615" s="9">
        <f>IF(OR(B615&lt;=0,C615&lt;=0),0,(B615^Parameters!$B$7)*(C615^Parameters!$B$8))</f>
        <v>2249.144632315019</v>
      </c>
    </row>
    <row r="616" spans="1:4" x14ac:dyDescent="0.2">
      <c r="A616" s="4">
        <v>614</v>
      </c>
      <c r="B616" s="9">
        <f>SUMIF(Workers!$F$2:$F$1001,"&lt;="&amp;A616,Workers!$C$2:$C$1001)</f>
        <v>6563.8195319999986</v>
      </c>
      <c r="C616" s="9">
        <f>SUMIF(Workers!$F$2:$F$1001,"&gt;"&amp;A616,Workers!$D$2:$D$1001)</f>
        <v>4278.6385270000001</v>
      </c>
      <c r="D616" s="9">
        <f>IF(OR(B616&lt;=0,C616&lt;=0),0,(B616^Parameters!$B$7)*(C616^Parameters!$B$8))</f>
        <v>2248.0605433923943</v>
      </c>
    </row>
    <row r="617" spans="1:4" x14ac:dyDescent="0.2">
      <c r="A617" s="4">
        <v>615</v>
      </c>
      <c r="B617" s="9">
        <f>SUMIF(Workers!$F$2:$F$1001,"&lt;="&amp;A617,Workers!$C$2:$C$1001)</f>
        <v>6575.4704229999988</v>
      </c>
      <c r="C617" s="9">
        <f>SUMIF(Workers!$F$2:$F$1001,"&gt;"&amp;A617,Workers!$D$2:$D$1001)</f>
        <v>4266.1253999999999</v>
      </c>
      <c r="D617" s="9">
        <f>IF(OR(B617&lt;=0,C617&lt;=0),0,(B617^Parameters!$B$7)*(C617^Parameters!$B$8))</f>
        <v>2246.8920135777839</v>
      </c>
    </row>
    <row r="618" spans="1:4" x14ac:dyDescent="0.2">
      <c r="A618" s="4">
        <v>616</v>
      </c>
      <c r="B618" s="9">
        <f>SUMIF(Workers!$F$2:$F$1001,"&lt;="&amp;A618,Workers!$C$2:$C$1001)</f>
        <v>6584.6286599999985</v>
      </c>
      <c r="C618" s="9">
        <f>SUMIF(Workers!$F$2:$F$1001,"&gt;"&amp;A618,Workers!$D$2:$D$1001)</f>
        <v>4256.2883590000001</v>
      </c>
      <c r="D618" s="9">
        <f>IF(OR(B618&lt;=0,C618&lt;=0),0,(B618^Parameters!$B$7)*(C618^Parameters!$B$8))</f>
        <v>2245.9653356583453</v>
      </c>
    </row>
    <row r="619" spans="1:4" x14ac:dyDescent="0.2">
      <c r="A619" s="4">
        <v>617</v>
      </c>
      <c r="B619" s="9">
        <f>SUMIF(Workers!$F$2:$F$1001,"&lt;="&amp;A619,Workers!$C$2:$C$1001)</f>
        <v>6594.2735549999989</v>
      </c>
      <c r="C619" s="9">
        <f>SUMIF(Workers!$F$2:$F$1001,"&gt;"&amp;A619,Workers!$D$2:$D$1001)</f>
        <v>4245.9279790000001</v>
      </c>
      <c r="D619" s="9">
        <f>IF(OR(B619&lt;=0,C619&lt;=0),0,(B619^Parameters!$B$7)*(C619^Parameters!$B$8))</f>
        <v>2244.9817359578124</v>
      </c>
    </row>
    <row r="620" spans="1:4" x14ac:dyDescent="0.2">
      <c r="A620" s="4">
        <v>618</v>
      </c>
      <c r="B620" s="9">
        <f>SUMIF(Workers!$F$2:$F$1001,"&lt;="&amp;A620,Workers!$C$2:$C$1001)</f>
        <v>6602.4560649999994</v>
      </c>
      <c r="C620" s="9">
        <f>SUMIF(Workers!$F$2:$F$1001,"&gt;"&amp;A620,Workers!$D$2:$D$1001)</f>
        <v>4237.1312459999999</v>
      </c>
      <c r="D620" s="9">
        <f>IF(OR(B620&lt;=0,C620&lt;=0),0,(B620^Parameters!$B$7)*(C620^Parameters!$B$8))</f>
        <v>2244.1394815678668</v>
      </c>
    </row>
    <row r="621" spans="1:4" x14ac:dyDescent="0.2">
      <c r="A621" s="4">
        <v>619</v>
      </c>
      <c r="B621" s="9">
        <f>SUMIF(Workers!$F$2:$F$1001,"&lt;="&amp;A621,Workers!$C$2:$C$1001)</f>
        <v>6612.9444089999997</v>
      </c>
      <c r="C621" s="9">
        <f>SUMIF(Workers!$F$2:$F$1001,"&gt;"&amp;A621,Workers!$D$2:$D$1001)</f>
        <v>4225.8419510000003</v>
      </c>
      <c r="D621" s="9">
        <f>IF(OR(B621&lt;=0,C621&lt;=0),0,(B621^Parameters!$B$7)*(C621^Parameters!$B$8))</f>
        <v>2243.0484522383681</v>
      </c>
    </row>
    <row r="622" spans="1:4" x14ac:dyDescent="0.2">
      <c r="A622" s="4">
        <v>620</v>
      </c>
      <c r="B622" s="9">
        <f>SUMIF(Workers!$F$2:$F$1001,"&lt;="&amp;A622,Workers!$C$2:$C$1001)</f>
        <v>6621.5165109999998</v>
      </c>
      <c r="C622" s="9">
        <f>SUMIF(Workers!$F$2:$F$1001,"&gt;"&amp;A622,Workers!$D$2:$D$1001)</f>
        <v>4216.6060240000006</v>
      </c>
      <c r="D622" s="9">
        <f>IF(OR(B622&lt;=0,C622&lt;=0),0,(B622^Parameters!$B$7)*(C622^Parameters!$B$8))</f>
        <v>2242.1477153415108</v>
      </c>
    </row>
    <row r="623" spans="1:4" x14ac:dyDescent="0.2">
      <c r="A623" s="4">
        <v>621</v>
      </c>
      <c r="B623" s="9">
        <f>SUMIF(Workers!$F$2:$F$1001,"&lt;="&amp;A623,Workers!$C$2:$C$1001)</f>
        <v>6631.0301170000002</v>
      </c>
      <c r="C623" s="9">
        <f>SUMIF(Workers!$F$2:$F$1001,"&gt;"&amp;A623,Workers!$D$2:$D$1001)</f>
        <v>4206.3513860000003</v>
      </c>
      <c r="D623" s="9">
        <f>IF(OR(B623&lt;=0,C623&lt;=0),0,(B623^Parameters!$B$7)*(C623^Parameters!$B$8))</f>
        <v>2241.1397961102371</v>
      </c>
    </row>
    <row r="624" spans="1:4" x14ac:dyDescent="0.2">
      <c r="A624" s="4">
        <v>622</v>
      </c>
      <c r="B624" s="9">
        <f>SUMIF(Workers!$F$2:$F$1001,"&lt;="&amp;A624,Workers!$C$2:$C$1001)</f>
        <v>6641.5763550000001</v>
      </c>
      <c r="C624" s="9">
        <f>SUMIF(Workers!$F$2:$F$1001,"&gt;"&amp;A624,Workers!$D$2:$D$1001)</f>
        <v>4194.9804720000011</v>
      </c>
      <c r="D624" s="9">
        <f>IF(OR(B624&lt;=0,C624&lt;=0),0,(B624^Parameters!$B$7)*(C624^Parameters!$B$8))</f>
        <v>2240.0128052037426</v>
      </c>
    </row>
    <row r="625" spans="1:4" x14ac:dyDescent="0.2">
      <c r="A625" s="4">
        <v>623</v>
      </c>
      <c r="B625" s="9">
        <f>SUMIF(Workers!$F$2:$F$1001,"&lt;="&amp;A625,Workers!$C$2:$C$1001)</f>
        <v>6651.2099950000002</v>
      </c>
      <c r="C625" s="9">
        <f>SUMIF(Workers!$F$2:$F$1001,"&gt;"&amp;A625,Workers!$D$2:$D$1001)</f>
        <v>4184.5816740000009</v>
      </c>
      <c r="D625" s="9">
        <f>IF(OR(B625&lt;=0,C625&lt;=0),0,(B625^Parameters!$B$7)*(C625^Parameters!$B$8))</f>
        <v>2238.9722908299741</v>
      </c>
    </row>
    <row r="626" spans="1:4" x14ac:dyDescent="0.2">
      <c r="A626" s="4">
        <v>624</v>
      </c>
      <c r="B626" s="9">
        <f>SUMIF(Workers!$F$2:$F$1001,"&lt;="&amp;A626,Workers!$C$2:$C$1001)</f>
        <v>6660.9039919999996</v>
      </c>
      <c r="C626" s="9">
        <f>SUMIF(Workers!$F$2:$F$1001,"&gt;"&amp;A626,Workers!$D$2:$D$1001)</f>
        <v>4174.1161760000005</v>
      </c>
      <c r="D626" s="9">
        <f>IF(OR(B626&lt;=0,C626&lt;=0),0,(B626^Parameters!$B$7)*(C626^Parameters!$B$8))</f>
        <v>2237.9169613129411</v>
      </c>
    </row>
    <row r="627" spans="1:4" x14ac:dyDescent="0.2">
      <c r="A627" s="4">
        <v>625</v>
      </c>
      <c r="B627" s="9">
        <f>SUMIF(Workers!$F$2:$F$1001,"&lt;="&amp;A627,Workers!$C$2:$C$1001)</f>
        <v>6669.6024540000008</v>
      </c>
      <c r="C627" s="9">
        <f>SUMIF(Workers!$F$2:$F$1001,"&gt;"&amp;A627,Workers!$D$2:$D$1001)</f>
        <v>4164.7086120000004</v>
      </c>
      <c r="D627" s="9">
        <f>IF(OR(B627&lt;=0,C627&lt;=0),0,(B627^Parameters!$B$7)*(C627^Parameters!$B$8))</f>
        <v>2236.9591644913112</v>
      </c>
    </row>
    <row r="628" spans="1:4" x14ac:dyDescent="0.2">
      <c r="A628" s="4">
        <v>626</v>
      </c>
      <c r="B628" s="9">
        <f>SUMIF(Workers!$F$2:$F$1001,"&lt;="&amp;A628,Workers!$C$2:$C$1001)</f>
        <v>6679.3783980000007</v>
      </c>
      <c r="C628" s="9">
        <f>SUMIF(Workers!$F$2:$F$1001,"&gt;"&amp;A628,Workers!$D$2:$D$1001)</f>
        <v>4154.1289800000004</v>
      </c>
      <c r="D628" s="9">
        <f>IF(OR(B628&lt;=0,C628&lt;=0),0,(B628^Parameters!$B$7)*(C628^Parameters!$B$8))</f>
        <v>2235.873408920419</v>
      </c>
    </row>
    <row r="629" spans="1:4" x14ac:dyDescent="0.2">
      <c r="A629" s="4">
        <v>627</v>
      </c>
      <c r="B629" s="9">
        <f>SUMIF(Workers!$F$2:$F$1001,"&lt;="&amp;A629,Workers!$C$2:$C$1001)</f>
        <v>6690.8243200000006</v>
      </c>
      <c r="C629" s="9">
        <f>SUMIF(Workers!$F$2:$F$1001,"&gt;"&amp;A629,Workers!$D$2:$D$1001)</f>
        <v>4141.7263520000006</v>
      </c>
      <c r="D629" s="9">
        <f>IF(OR(B629&lt;=0,C629&lt;=0),0,(B629^Parameters!$B$7)*(C629^Parameters!$B$8))</f>
        <v>2234.5880020670888</v>
      </c>
    </row>
    <row r="630" spans="1:4" x14ac:dyDescent="0.2">
      <c r="A630" s="4">
        <v>628</v>
      </c>
      <c r="B630" s="9">
        <f>SUMIF(Workers!$F$2:$F$1001,"&lt;="&amp;A630,Workers!$C$2:$C$1001)</f>
        <v>6700.4469530000006</v>
      </c>
      <c r="C630" s="9">
        <f>SUMIF(Workers!$F$2:$F$1001,"&gt;"&amp;A630,Workers!$D$2:$D$1001)</f>
        <v>4131.2710999999999</v>
      </c>
      <c r="D630" s="9">
        <f>IF(OR(B630&lt;=0,C630&lt;=0),0,(B630^Parameters!$B$7)*(C630^Parameters!$B$8))</f>
        <v>2233.4917914748512</v>
      </c>
    </row>
    <row r="631" spans="1:4" x14ac:dyDescent="0.2">
      <c r="A631" s="4">
        <v>629</v>
      </c>
      <c r="B631" s="9">
        <f>SUMIF(Workers!$F$2:$F$1001,"&lt;="&amp;A631,Workers!$C$2:$C$1001)</f>
        <v>6710.9283330000007</v>
      </c>
      <c r="C631" s="9">
        <f>SUMIF(Workers!$F$2:$F$1001,"&gt;"&amp;A631,Workers!$D$2:$D$1001)</f>
        <v>4119.8705239999999</v>
      </c>
      <c r="D631" s="9">
        <f>IF(OR(B631&lt;=0,C631&lt;=0),0,(B631^Parameters!$B$7)*(C631^Parameters!$B$8))</f>
        <v>2232.2856931123893</v>
      </c>
    </row>
    <row r="632" spans="1:4" x14ac:dyDescent="0.2">
      <c r="A632" s="4">
        <v>630</v>
      </c>
      <c r="B632" s="9">
        <f>SUMIF(Workers!$F$2:$F$1001,"&lt;="&amp;A632,Workers!$C$2:$C$1001)</f>
        <v>6719.8882090000006</v>
      </c>
      <c r="C632" s="9">
        <f>SUMIF(Workers!$F$2:$F$1001,"&gt;"&amp;A632,Workers!$D$2:$D$1001)</f>
        <v>4110.1248240000004</v>
      </c>
      <c r="D632" s="9">
        <f>IF(OR(B632&lt;=0,C632&lt;=0),0,(B632^Parameters!$B$7)*(C632^Parameters!$B$8))</f>
        <v>2231.2471406827685</v>
      </c>
    </row>
    <row r="633" spans="1:4" x14ac:dyDescent="0.2">
      <c r="A633" s="4">
        <v>631</v>
      </c>
      <c r="B633" s="9">
        <f>SUMIF(Workers!$F$2:$F$1001,"&lt;="&amp;A633,Workers!$C$2:$C$1001)</f>
        <v>6728.7729980000004</v>
      </c>
      <c r="C633" s="9">
        <f>SUMIF(Workers!$F$2:$F$1001,"&gt;"&amp;A633,Workers!$D$2:$D$1001)</f>
        <v>4100.453719000001</v>
      </c>
      <c r="D633" s="9">
        <f>IF(OR(B633&lt;=0,C633&lt;=0),0,(B633^Parameters!$B$7)*(C633^Parameters!$B$8))</f>
        <v>2230.2087030047337</v>
      </c>
    </row>
    <row r="634" spans="1:4" x14ac:dyDescent="0.2">
      <c r="A634" s="4">
        <v>632</v>
      </c>
      <c r="B634" s="9">
        <f>SUMIF(Workers!$F$2:$F$1001,"&lt;="&amp;A634,Workers!$C$2:$C$1001)</f>
        <v>6740.3364340000007</v>
      </c>
      <c r="C634" s="9">
        <f>SUMIF(Workers!$F$2:$F$1001,"&gt;"&amp;A634,Workers!$D$2:$D$1001)</f>
        <v>4087.8627860000011</v>
      </c>
      <c r="D634" s="9">
        <f>IF(OR(B634&lt;=0,C634&lt;=0),0,(B634^Parameters!$B$7)*(C634^Parameters!$B$8))</f>
        <v>2228.8459253332912</v>
      </c>
    </row>
    <row r="635" spans="1:4" x14ac:dyDescent="0.2">
      <c r="A635" s="4">
        <v>633</v>
      </c>
      <c r="B635" s="9">
        <f>SUMIF(Workers!$F$2:$F$1001,"&lt;="&amp;A635,Workers!$C$2:$C$1001)</f>
        <v>6750.1096400000006</v>
      </c>
      <c r="C635" s="9">
        <f>SUMIF(Workers!$F$2:$F$1001,"&gt;"&amp;A635,Workers!$D$2:$D$1001)</f>
        <v>4077.2146390000012</v>
      </c>
      <c r="D635" s="9">
        <f>IF(OR(B635&lt;=0,C635&lt;=0),0,(B635^Parameters!$B$7)*(C635^Parameters!$B$8))</f>
        <v>2227.683462567863</v>
      </c>
    </row>
    <row r="636" spans="1:4" x14ac:dyDescent="0.2">
      <c r="A636" s="4">
        <v>634</v>
      </c>
      <c r="B636" s="9">
        <f>SUMIF(Workers!$F$2:$F$1001,"&lt;="&amp;A636,Workers!$C$2:$C$1001)</f>
        <v>6759.6115730000001</v>
      </c>
      <c r="C636" s="9">
        <f>SUMIF(Workers!$F$2:$F$1001,"&gt;"&amp;A636,Workers!$D$2:$D$1001)</f>
        <v>4066.8602750000009</v>
      </c>
      <c r="D636" s="9">
        <f>IF(OR(B636&lt;=0,C636&lt;=0),0,(B636^Parameters!$B$7)*(C636^Parameters!$B$8))</f>
        <v>2226.5448444371518</v>
      </c>
    </row>
    <row r="637" spans="1:4" x14ac:dyDescent="0.2">
      <c r="A637" s="4">
        <v>635</v>
      </c>
      <c r="B637" s="9">
        <f>SUMIF(Workers!$F$2:$F$1001,"&lt;="&amp;A637,Workers!$C$2:$C$1001)</f>
        <v>6769.1937440000002</v>
      </c>
      <c r="C637" s="9">
        <f>SUMIF(Workers!$F$2:$F$1001,"&gt;"&amp;A637,Workers!$D$2:$D$1001)</f>
        <v>4056.4178330000009</v>
      </c>
      <c r="D637" s="9">
        <f>IF(OR(B637&lt;=0,C637&lt;=0),0,(B637^Parameters!$B$7)*(C637^Parameters!$B$8))</f>
        <v>2225.3884642877024</v>
      </c>
    </row>
    <row r="638" spans="1:4" x14ac:dyDescent="0.2">
      <c r="A638" s="4">
        <v>636</v>
      </c>
      <c r="B638" s="9">
        <f>SUMIF(Workers!$F$2:$F$1001,"&lt;="&amp;A638,Workers!$C$2:$C$1001)</f>
        <v>6779.0223479999995</v>
      </c>
      <c r="C638" s="9">
        <f>SUMIF(Workers!$F$2:$F$1001,"&gt;"&amp;A638,Workers!$D$2:$D$1001)</f>
        <v>4045.694081000001</v>
      </c>
      <c r="D638" s="9">
        <f>IF(OR(B638&lt;=0,C638&lt;=0),0,(B638^Parameters!$B$7)*(C638^Parameters!$B$8))</f>
        <v>2224.1908386201012</v>
      </c>
    </row>
    <row r="639" spans="1:4" x14ac:dyDescent="0.2">
      <c r="A639" s="4">
        <v>637</v>
      </c>
      <c r="B639" s="9">
        <f>SUMIF(Workers!$F$2:$F$1001,"&lt;="&amp;A639,Workers!$C$2:$C$1001)</f>
        <v>6787.8294880000003</v>
      </c>
      <c r="C639" s="9">
        <f>SUMIF(Workers!$F$2:$F$1001,"&gt;"&amp;A639,Workers!$D$2:$D$1001)</f>
        <v>4036.0629350000004</v>
      </c>
      <c r="D639" s="9">
        <f>IF(OR(B639&lt;=0,C639&lt;=0),0,(B639^Parameters!$B$7)*(C639^Parameters!$B$8))</f>
        <v>2223.1050449347949</v>
      </c>
    </row>
    <row r="640" spans="1:4" x14ac:dyDescent="0.2">
      <c r="A640" s="4">
        <v>638</v>
      </c>
      <c r="B640" s="9">
        <f>SUMIF(Workers!$F$2:$F$1001,"&lt;="&amp;A640,Workers!$C$2:$C$1001)</f>
        <v>6797.1581880000003</v>
      </c>
      <c r="C640" s="9">
        <f>SUMIF(Workers!$F$2:$F$1001,"&gt;"&amp;A640,Workers!$D$2:$D$1001)</f>
        <v>4025.8543500000005</v>
      </c>
      <c r="D640" s="9">
        <f>IF(OR(B640&lt;=0,C640&lt;=0),0,(B640^Parameters!$B$7)*(C640^Parameters!$B$8))</f>
        <v>2221.9457241302625</v>
      </c>
    </row>
    <row r="641" spans="1:4" x14ac:dyDescent="0.2">
      <c r="A641" s="4">
        <v>639</v>
      </c>
      <c r="B641" s="9">
        <f>SUMIF(Workers!$F$2:$F$1001,"&lt;="&amp;A641,Workers!$C$2:$C$1001)</f>
        <v>6807.5438130000002</v>
      </c>
      <c r="C641" s="9">
        <f>SUMIF(Workers!$F$2:$F$1001,"&gt;"&amp;A641,Workers!$D$2:$D$1001)</f>
        <v>4014.4862080000007</v>
      </c>
      <c r="D641" s="9">
        <f>IF(OR(B641&lt;=0,C641&lt;=0),0,(B641^Parameters!$B$7)*(C641^Parameters!$B$8))</f>
        <v>2220.6452588321549</v>
      </c>
    </row>
    <row r="642" spans="1:4" x14ac:dyDescent="0.2">
      <c r="A642" s="4">
        <v>640</v>
      </c>
      <c r="B642" s="9">
        <f>SUMIF(Workers!$F$2:$F$1001,"&lt;="&amp;A642,Workers!$C$2:$C$1001)</f>
        <v>6815.4476439999999</v>
      </c>
      <c r="C642" s="9">
        <f>SUMIF(Workers!$F$2:$F$1001,"&gt;"&amp;A642,Workers!$D$2:$D$1001)</f>
        <v>4005.8287670000009</v>
      </c>
      <c r="D642" s="9">
        <f>IF(OR(B642&lt;=0,C642&lt;=0),0,(B642^Parameters!$B$7)*(C642^Parameters!$B$8))</f>
        <v>2219.6476792169042</v>
      </c>
    </row>
    <row r="643" spans="1:4" x14ac:dyDescent="0.2">
      <c r="A643" s="4">
        <v>641</v>
      </c>
      <c r="B643" s="9">
        <f>SUMIF(Workers!$F$2:$F$1001,"&lt;="&amp;A643,Workers!$C$2:$C$1001)</f>
        <v>6826.2194239999999</v>
      </c>
      <c r="C643" s="9">
        <f>SUMIF(Workers!$F$2:$F$1001,"&gt;"&amp;A643,Workers!$D$2:$D$1001)</f>
        <v>3994.0287310000003</v>
      </c>
      <c r="D643" s="9">
        <f>IF(OR(B643&lt;=0,C643&lt;=0),0,(B643^Parameters!$B$7)*(C643^Parameters!$B$8))</f>
        <v>2218.2788731066003</v>
      </c>
    </row>
    <row r="644" spans="1:4" x14ac:dyDescent="0.2">
      <c r="A644" s="4">
        <v>642</v>
      </c>
      <c r="B644" s="9">
        <f>SUMIF(Workers!$F$2:$F$1001,"&lt;="&amp;A644,Workers!$C$2:$C$1001)</f>
        <v>6833.6796780000004</v>
      </c>
      <c r="C644" s="9">
        <f>SUMIF(Workers!$F$2:$F$1001,"&gt;"&amp;A644,Workers!$D$2:$D$1001)</f>
        <v>3985.8378230000003</v>
      </c>
      <c r="D644" s="9">
        <f>IF(OR(B644&lt;=0,C644&lt;=0),0,(B644^Parameters!$B$7)*(C644^Parameters!$B$8))</f>
        <v>2217.3201762225208</v>
      </c>
    </row>
    <row r="645" spans="1:4" x14ac:dyDescent="0.2">
      <c r="A645" s="4">
        <v>643</v>
      </c>
      <c r="B645" s="9">
        <f>SUMIF(Workers!$F$2:$F$1001,"&lt;="&amp;A645,Workers!$C$2:$C$1001)</f>
        <v>6843.2698540000001</v>
      </c>
      <c r="C645" s="9">
        <f>SUMIF(Workers!$F$2:$F$1001,"&gt;"&amp;A645,Workers!$D$2:$D$1001)</f>
        <v>3975.3071740000005</v>
      </c>
      <c r="D645" s="9">
        <f>IF(OR(B645&lt;=0,C645&lt;=0),0,(B645^Parameters!$B$7)*(C645^Parameters!$B$8))</f>
        <v>2216.0801380859161</v>
      </c>
    </row>
    <row r="646" spans="1:4" x14ac:dyDescent="0.2">
      <c r="A646" s="4">
        <v>644</v>
      </c>
      <c r="B646" s="9">
        <f>SUMIF(Workers!$F$2:$F$1001,"&lt;="&amp;A646,Workers!$C$2:$C$1001)</f>
        <v>6853.2856309999997</v>
      </c>
      <c r="C646" s="9">
        <f>SUMIF(Workers!$F$2:$F$1001,"&gt;"&amp;A646,Workers!$D$2:$D$1001)</f>
        <v>3964.3058260000007</v>
      </c>
      <c r="D646" s="9">
        <f>IF(OR(B646&lt;=0,C646&lt;=0),0,(B646^Parameters!$B$7)*(C646^Parameters!$B$8))</f>
        <v>2214.7754075271705</v>
      </c>
    </row>
    <row r="647" spans="1:4" x14ac:dyDescent="0.2">
      <c r="A647" s="4">
        <v>645</v>
      </c>
      <c r="B647" s="9">
        <f>SUMIF(Workers!$F$2:$F$1001,"&lt;="&amp;A647,Workers!$C$2:$C$1001)</f>
        <v>6861.7253099999998</v>
      </c>
      <c r="C647" s="9">
        <f>SUMIF(Workers!$F$2:$F$1001,"&gt;"&amp;A647,Workers!$D$2:$D$1001)</f>
        <v>3955.0336240000011</v>
      </c>
      <c r="D647" s="9">
        <f>IF(OR(B647&lt;=0,C647&lt;=0),0,(B647^Parameters!$B$7)*(C647^Parameters!$B$8))</f>
        <v>2213.668467148123</v>
      </c>
    </row>
    <row r="648" spans="1:4" x14ac:dyDescent="0.2">
      <c r="A648" s="4">
        <v>646</v>
      </c>
      <c r="B648" s="9">
        <f>SUMIF(Workers!$F$2:$F$1001,"&lt;="&amp;A648,Workers!$C$2:$C$1001)</f>
        <v>6869.0219929999994</v>
      </c>
      <c r="C648" s="9">
        <f>SUMIF(Workers!$F$2:$F$1001,"&gt;"&amp;A648,Workers!$D$2:$D$1001)</f>
        <v>3947.009903000001</v>
      </c>
      <c r="D648" s="9">
        <f>IF(OR(B648&lt;=0,C648&lt;=0),0,(B648^Parameters!$B$7)*(C648^Parameters!$B$8))</f>
        <v>2212.7044298531578</v>
      </c>
    </row>
    <row r="649" spans="1:4" x14ac:dyDescent="0.2">
      <c r="A649" s="4">
        <v>647</v>
      </c>
      <c r="B649" s="9">
        <f>SUMIF(Workers!$F$2:$F$1001,"&lt;="&amp;A649,Workers!$C$2:$C$1001)</f>
        <v>6879.2314859999997</v>
      </c>
      <c r="C649" s="9">
        <f>SUMIF(Workers!$F$2:$F$1001,"&gt;"&amp;A649,Workers!$D$2:$D$1001)</f>
        <v>3935.754887000001</v>
      </c>
      <c r="D649" s="9">
        <f>IF(OR(B649&lt;=0,C649&lt;=0),0,(B649^Parameters!$B$7)*(C649^Parameters!$B$8))</f>
        <v>2211.3403229453133</v>
      </c>
    </row>
    <row r="650" spans="1:4" x14ac:dyDescent="0.2">
      <c r="A650" s="4">
        <v>648</v>
      </c>
      <c r="B650" s="9">
        <f>SUMIF(Workers!$F$2:$F$1001,"&lt;="&amp;A650,Workers!$C$2:$C$1001)</f>
        <v>6888.8803090000001</v>
      </c>
      <c r="C650" s="9">
        <f>SUMIF(Workers!$F$2:$F$1001,"&gt;"&amp;A650,Workers!$D$2:$D$1001)</f>
        <v>3925.1120400000009</v>
      </c>
      <c r="D650" s="9">
        <f>IF(OR(B650&lt;=0,C650&lt;=0),0,(B650^Parameters!$B$7)*(C650^Parameters!$B$8))</f>
        <v>2210.0409136727608</v>
      </c>
    </row>
    <row r="651" spans="1:4" x14ac:dyDescent="0.2">
      <c r="A651" s="4">
        <v>649</v>
      </c>
      <c r="B651" s="9">
        <f>SUMIF(Workers!$F$2:$F$1001,"&lt;="&amp;A651,Workers!$C$2:$C$1001)</f>
        <v>6898.4577850000005</v>
      </c>
      <c r="C651" s="9">
        <f>SUMIF(Workers!$F$2:$F$1001,"&gt;"&amp;A651,Workers!$D$2:$D$1001)</f>
        <v>3914.5455080000011</v>
      </c>
      <c r="D651" s="9">
        <f>IF(OR(B651&lt;=0,C651&lt;=0),0,(B651^Parameters!$B$7)*(C651^Parameters!$B$8))</f>
        <v>2208.7421080341669</v>
      </c>
    </row>
    <row r="652" spans="1:4" x14ac:dyDescent="0.2">
      <c r="A652" s="4">
        <v>650</v>
      </c>
      <c r="B652" s="9">
        <f>SUMIF(Workers!$F$2:$F$1001,"&lt;="&amp;A652,Workers!$C$2:$C$1001)</f>
        <v>6909.6091660000002</v>
      </c>
      <c r="C652" s="9">
        <f>SUMIF(Workers!$F$2:$F$1001,"&gt;"&amp;A652,Workers!$D$2:$D$1001)</f>
        <v>3902.2334440000009</v>
      </c>
      <c r="D652" s="9">
        <f>IF(OR(B652&lt;=0,C652&lt;=0),0,(B652^Parameters!$B$7)*(C652^Parameters!$B$8))</f>
        <v>2207.2169787314351</v>
      </c>
    </row>
    <row r="653" spans="1:4" x14ac:dyDescent="0.2">
      <c r="A653" s="4">
        <v>651</v>
      </c>
      <c r="B653" s="9">
        <f>SUMIF(Workers!$F$2:$F$1001,"&lt;="&amp;A653,Workers!$C$2:$C$1001)</f>
        <v>6919.2006440000005</v>
      </c>
      <c r="C653" s="9">
        <f>SUMIF(Workers!$F$2:$F$1001,"&gt;"&amp;A653,Workers!$D$2:$D$1001)</f>
        <v>3891.6347050000008</v>
      </c>
      <c r="D653" s="9">
        <f>IF(OR(B653&lt;=0,C653&lt;=0),0,(B653^Parameters!$B$7)*(C653^Parameters!$B$8))</f>
        <v>2205.8937820266365</v>
      </c>
    </row>
    <row r="654" spans="1:4" x14ac:dyDescent="0.2">
      <c r="A654" s="4">
        <v>652</v>
      </c>
      <c r="B654" s="9">
        <f>SUMIF(Workers!$F$2:$F$1001,"&lt;="&amp;A654,Workers!$C$2:$C$1001)</f>
        <v>6928.6768940000002</v>
      </c>
      <c r="C654" s="9">
        <f>SUMIF(Workers!$F$2:$F$1001,"&gt;"&amp;A654,Workers!$D$2:$D$1001)</f>
        <v>3881.1549290000003</v>
      </c>
      <c r="D654" s="9">
        <f>IF(OR(B654&lt;=0,C654&lt;=0),0,(B654^Parameters!$B$7)*(C654^Parameters!$B$8))</f>
        <v>2204.5760239456008</v>
      </c>
    </row>
    <row r="655" spans="1:4" x14ac:dyDescent="0.2">
      <c r="A655" s="4">
        <v>653</v>
      </c>
      <c r="B655" s="9">
        <f>SUMIF(Workers!$F$2:$F$1001,"&lt;="&amp;A655,Workers!$C$2:$C$1001)</f>
        <v>6938.4017319999994</v>
      </c>
      <c r="C655" s="9">
        <f>SUMIF(Workers!$F$2:$F$1001,"&gt;"&amp;A655,Workers!$D$2:$D$1001)</f>
        <v>3870.3956560000006</v>
      </c>
      <c r="D655" s="9">
        <f>IF(OR(B655&lt;=0,C655&lt;=0),0,(B655^Parameters!$B$7)*(C655^Parameters!$B$8))</f>
        <v>2203.2138977067452</v>
      </c>
    </row>
    <row r="656" spans="1:4" x14ac:dyDescent="0.2">
      <c r="A656" s="4">
        <v>654</v>
      </c>
      <c r="B656" s="9">
        <f>SUMIF(Workers!$F$2:$F$1001,"&lt;="&amp;A656,Workers!$C$2:$C$1001)</f>
        <v>6947.6152819999998</v>
      </c>
      <c r="C656" s="9">
        <f>SUMIF(Workers!$F$2:$F$1001,"&gt;"&amp;A656,Workers!$D$2:$D$1001)</f>
        <v>3860.1951350000008</v>
      </c>
      <c r="D656" s="9">
        <f>IF(OR(B656&lt;=0,C656&lt;=0),0,(B656^Parameters!$B$7)*(C656^Parameters!$B$8))</f>
        <v>2201.9135265188943</v>
      </c>
    </row>
    <row r="657" spans="1:4" x14ac:dyDescent="0.2">
      <c r="A657" s="4">
        <v>655</v>
      </c>
      <c r="B657" s="9">
        <f>SUMIF(Workers!$F$2:$F$1001,"&lt;="&amp;A657,Workers!$C$2:$C$1001)</f>
        <v>6956.5679810000001</v>
      </c>
      <c r="C657" s="9">
        <f>SUMIF(Workers!$F$2:$F$1001,"&gt;"&amp;A657,Workers!$D$2:$D$1001)</f>
        <v>3850.2744790000011</v>
      </c>
      <c r="D657" s="9">
        <f>IF(OR(B657&lt;=0,C657&lt;=0),0,(B657^Parameters!$B$7)*(C657^Parameters!$B$8))</f>
        <v>2200.640117630579</v>
      </c>
    </row>
    <row r="658" spans="1:4" x14ac:dyDescent="0.2">
      <c r="A658" s="4">
        <v>656</v>
      </c>
      <c r="B658" s="9">
        <f>SUMIF(Workers!$F$2:$F$1001,"&lt;="&amp;A658,Workers!$C$2:$C$1001)</f>
        <v>6965.0385420000002</v>
      </c>
      <c r="C658" s="9">
        <f>SUMIF(Workers!$F$2:$F$1001,"&gt;"&amp;A658,Workers!$D$2:$D$1001)</f>
        <v>3840.885510000001</v>
      </c>
      <c r="D658" s="9">
        <f>IF(OR(B658&lt;=0,C658&lt;=0),0,(B658^Parameters!$B$7)*(C658^Parameters!$B$8))</f>
        <v>2199.4277419004247</v>
      </c>
    </row>
    <row r="659" spans="1:4" x14ac:dyDescent="0.2">
      <c r="A659" s="4">
        <v>657</v>
      </c>
      <c r="B659" s="9">
        <f>SUMIF(Workers!$F$2:$F$1001,"&lt;="&amp;A659,Workers!$C$2:$C$1001)</f>
        <v>6973.6388040000002</v>
      </c>
      <c r="C659" s="9">
        <f>SUMIF(Workers!$F$2:$F$1001,"&gt;"&amp;A659,Workers!$D$2:$D$1001)</f>
        <v>3831.3510910000009</v>
      </c>
      <c r="D659" s="9">
        <f>IF(OR(B659&lt;=0,C659&lt;=0),0,(B659^Parameters!$B$7)*(C659^Parameters!$B$8))</f>
        <v>2198.1895059662379</v>
      </c>
    </row>
    <row r="660" spans="1:4" x14ac:dyDescent="0.2">
      <c r="A660" s="4">
        <v>658</v>
      </c>
      <c r="B660" s="9">
        <f>SUMIF(Workers!$F$2:$F$1001,"&lt;="&amp;A660,Workers!$C$2:$C$1001)</f>
        <v>6983.9377949999998</v>
      </c>
      <c r="C660" s="9">
        <f>SUMIF(Workers!$F$2:$F$1001,"&gt;"&amp;A660,Workers!$D$2:$D$1001)</f>
        <v>3819.9306720000009</v>
      </c>
      <c r="D660" s="9">
        <f>IF(OR(B660&lt;=0,C660&lt;=0),0,(B660^Parameters!$B$7)*(C660^Parameters!$B$8))</f>
        <v>2196.6968616358417</v>
      </c>
    </row>
    <row r="661" spans="1:4" x14ac:dyDescent="0.2">
      <c r="A661" s="4">
        <v>659</v>
      </c>
      <c r="B661" s="9">
        <f>SUMIF(Workers!$F$2:$F$1001,"&lt;="&amp;A661,Workers!$C$2:$C$1001)</f>
        <v>6993.1260209999991</v>
      </c>
      <c r="C661" s="9">
        <f>SUMIF(Workers!$F$2:$F$1001,"&gt;"&amp;A661,Workers!$D$2:$D$1001)</f>
        <v>3809.7418890000008</v>
      </c>
      <c r="D661" s="9">
        <f>IF(OR(B661&lt;=0,C661&lt;=0),0,(B661^Parameters!$B$7)*(C661^Parameters!$B$8))</f>
        <v>2195.3567722759612</v>
      </c>
    </row>
    <row r="662" spans="1:4" x14ac:dyDescent="0.2">
      <c r="A662" s="4">
        <v>660</v>
      </c>
      <c r="B662" s="9">
        <f>SUMIF(Workers!$F$2:$F$1001,"&lt;="&amp;A662,Workers!$C$2:$C$1001)</f>
        <v>7002.6667859999989</v>
      </c>
      <c r="C662" s="9">
        <f>SUMIF(Workers!$F$2:$F$1001,"&gt;"&amp;A662,Workers!$D$2:$D$1001)</f>
        <v>3799.1603040000009</v>
      </c>
      <c r="D662" s="9">
        <f>IF(OR(B662&lt;=0,C662&lt;=0),0,(B662^Parameters!$B$7)*(C662^Parameters!$B$8))</f>
        <v>2193.9563667674834</v>
      </c>
    </row>
    <row r="663" spans="1:4" x14ac:dyDescent="0.2">
      <c r="A663" s="4">
        <v>661</v>
      </c>
      <c r="B663" s="9">
        <f>SUMIF(Workers!$F$2:$F$1001,"&lt;="&amp;A663,Workers!$C$2:$C$1001)</f>
        <v>7013.0247319999989</v>
      </c>
      <c r="C663" s="9">
        <f>SUMIF(Workers!$F$2:$F$1001,"&gt;"&amp;A663,Workers!$D$2:$D$1001)</f>
        <v>3787.6371860000008</v>
      </c>
      <c r="D663" s="9">
        <f>IF(OR(B663&lt;=0,C663&lt;=0),0,(B663^Parameters!$B$7)*(C663^Parameters!$B$8))</f>
        <v>2192.4171163164515</v>
      </c>
    </row>
    <row r="664" spans="1:4" x14ac:dyDescent="0.2">
      <c r="A664" s="4">
        <v>662</v>
      </c>
      <c r="B664" s="9">
        <f>SUMIF(Workers!$F$2:$F$1001,"&lt;="&amp;A664,Workers!$C$2:$C$1001)</f>
        <v>7021.8864519999988</v>
      </c>
      <c r="C664" s="9">
        <f>SUMIF(Workers!$F$2:$F$1001,"&gt;"&amp;A664,Workers!$D$2:$D$1001)</f>
        <v>3777.7764940000006</v>
      </c>
      <c r="D664" s="9">
        <f>IF(OR(B664&lt;=0,C664&lt;=0),0,(B664^Parameters!$B$7)*(C664^Parameters!$B$8))</f>
        <v>2191.0915706524779</v>
      </c>
    </row>
    <row r="665" spans="1:4" x14ac:dyDescent="0.2">
      <c r="A665" s="4">
        <v>663</v>
      </c>
      <c r="B665" s="9">
        <f>SUMIF(Workers!$F$2:$F$1001,"&lt;="&amp;A665,Workers!$C$2:$C$1001)</f>
        <v>7030.8400059999985</v>
      </c>
      <c r="C665" s="9">
        <f>SUMIF(Workers!$F$2:$F$1001,"&gt;"&amp;A665,Workers!$D$2:$D$1001)</f>
        <v>3767.8056770000007</v>
      </c>
      <c r="D665" s="9">
        <f>IF(OR(B665&lt;=0,C665&lt;=0),0,(B665^Parameters!$B$7)*(C665^Parameters!$B$8))</f>
        <v>2189.7426138763203</v>
      </c>
    </row>
    <row r="666" spans="1:4" x14ac:dyDescent="0.2">
      <c r="A666" s="4">
        <v>664</v>
      </c>
      <c r="B666" s="9">
        <f>SUMIF(Workers!$F$2:$F$1001,"&lt;="&amp;A666,Workers!$C$2:$C$1001)</f>
        <v>7039.5027139999975</v>
      </c>
      <c r="C666" s="9">
        <f>SUMIF(Workers!$F$2:$F$1001,"&gt;"&amp;A666,Workers!$D$2:$D$1001)</f>
        <v>3758.1481570000005</v>
      </c>
      <c r="D666" s="9">
        <f>IF(OR(B666&lt;=0,C666&lt;=0),0,(B666^Parameters!$B$7)*(C666^Parameters!$B$8))</f>
        <v>2188.4274070143169</v>
      </c>
    </row>
    <row r="667" spans="1:4" x14ac:dyDescent="0.2">
      <c r="A667" s="4">
        <v>665</v>
      </c>
      <c r="B667" s="9">
        <f>SUMIF(Workers!$F$2:$F$1001,"&lt;="&amp;A667,Workers!$C$2:$C$1001)</f>
        <v>7049.5811729999987</v>
      </c>
      <c r="C667" s="9">
        <f>SUMIF(Workers!$F$2:$F$1001,"&gt;"&amp;A667,Workers!$D$2:$D$1001)</f>
        <v>3746.9061560000005</v>
      </c>
      <c r="D667" s="9">
        <f>IF(OR(B667&lt;=0,C667&lt;=0),0,(B667^Parameters!$B$7)*(C667^Parameters!$B$8))</f>
        <v>2186.8865786114607</v>
      </c>
    </row>
    <row r="668" spans="1:4" x14ac:dyDescent="0.2">
      <c r="A668" s="4">
        <v>666</v>
      </c>
      <c r="B668" s="9">
        <f>SUMIF(Workers!$F$2:$F$1001,"&lt;="&amp;A668,Workers!$C$2:$C$1001)</f>
        <v>7058.3537329999981</v>
      </c>
      <c r="C668" s="9">
        <f>SUMIF(Workers!$F$2:$F$1001,"&gt;"&amp;A668,Workers!$D$2:$D$1001)</f>
        <v>3737.1151640000007</v>
      </c>
      <c r="D668" s="9">
        <f>IF(OR(B668&lt;=0,C668&lt;=0),0,(B668^Parameters!$B$7)*(C668^Parameters!$B$8))</f>
        <v>2185.5359538621678</v>
      </c>
    </row>
    <row r="669" spans="1:4" x14ac:dyDescent="0.2">
      <c r="A669" s="4">
        <v>667</v>
      </c>
      <c r="B669" s="9">
        <f>SUMIF(Workers!$F$2:$F$1001,"&lt;="&amp;A669,Workers!$C$2:$C$1001)</f>
        <v>7067.5818439999975</v>
      </c>
      <c r="C669" s="9">
        <f>SUMIF(Workers!$F$2:$F$1001,"&gt;"&amp;A669,Workers!$D$2:$D$1001)</f>
        <v>3726.8081940000002</v>
      </c>
      <c r="D669" s="9">
        <f>IF(OR(B669&lt;=0,C669&lt;=0),0,(B669^Parameters!$B$7)*(C669^Parameters!$B$8))</f>
        <v>2184.1051839061379</v>
      </c>
    </row>
    <row r="670" spans="1:4" x14ac:dyDescent="0.2">
      <c r="A670" s="4">
        <v>668</v>
      </c>
      <c r="B670" s="9">
        <f>SUMIF(Workers!$F$2:$F$1001,"&lt;="&amp;A670,Workers!$C$2:$C$1001)</f>
        <v>7078.111028999997</v>
      </c>
      <c r="C670" s="9">
        <f>SUMIF(Workers!$F$2:$F$1001,"&gt;"&amp;A670,Workers!$D$2:$D$1001)</f>
        <v>3715.031023</v>
      </c>
      <c r="D670" s="9">
        <f>IF(OR(B670&lt;=0,C670&lt;=0),0,(B670^Parameters!$B$7)*(C670^Parameters!$B$8))</f>
        <v>2182.4581118891715</v>
      </c>
    </row>
    <row r="671" spans="1:4" x14ac:dyDescent="0.2">
      <c r="A671" s="4">
        <v>669</v>
      </c>
      <c r="B671" s="9">
        <f>SUMIF(Workers!$F$2:$F$1001,"&lt;="&amp;A671,Workers!$C$2:$C$1001)</f>
        <v>7087.0632919999971</v>
      </c>
      <c r="C671" s="9">
        <f>SUMIF(Workers!$F$2:$F$1001,"&gt;"&amp;A671,Workers!$D$2:$D$1001)</f>
        <v>3705.0053339999999</v>
      </c>
      <c r="D671" s="9">
        <f>IF(OR(B671&lt;=0,C671&lt;=0),0,(B671^Parameters!$B$7)*(C671^Parameters!$B$8))</f>
        <v>2181.0459582994358</v>
      </c>
    </row>
    <row r="672" spans="1:4" x14ac:dyDescent="0.2">
      <c r="A672" s="4">
        <v>670</v>
      </c>
      <c r="B672" s="9">
        <f>SUMIF(Workers!$F$2:$F$1001,"&lt;="&amp;A672,Workers!$C$2:$C$1001)</f>
        <v>7094.2900349999973</v>
      </c>
      <c r="C672" s="9">
        <f>SUMIF(Workers!$F$2:$F$1001,"&gt;"&amp;A672,Workers!$D$2:$D$1001)</f>
        <v>3696.9055370000001</v>
      </c>
      <c r="D672" s="9">
        <f>IF(OR(B672&lt;=0,C672&lt;=0),0,(B672^Parameters!$B$7)*(C672^Parameters!$B$8))</f>
        <v>2179.8985475524746</v>
      </c>
    </row>
    <row r="673" spans="1:4" x14ac:dyDescent="0.2">
      <c r="A673" s="4">
        <v>671</v>
      </c>
      <c r="B673" s="9">
        <f>SUMIF(Workers!$F$2:$F$1001,"&lt;="&amp;A673,Workers!$C$2:$C$1001)</f>
        <v>7104.4524159999974</v>
      </c>
      <c r="C673" s="9">
        <f>SUMIF(Workers!$F$2:$F$1001,"&gt;"&amp;A673,Workers!$D$2:$D$1001)</f>
        <v>3685.506871</v>
      </c>
      <c r="D673" s="9">
        <f>IF(OR(B673&lt;=0,C673&lt;=0),0,(B673^Parameters!$B$7)*(C673^Parameters!$B$8))</f>
        <v>2178.2740903125905</v>
      </c>
    </row>
    <row r="674" spans="1:4" x14ac:dyDescent="0.2">
      <c r="A674" s="4">
        <v>672</v>
      </c>
      <c r="B674" s="9">
        <f>SUMIF(Workers!$F$2:$F$1001,"&lt;="&amp;A674,Workers!$C$2:$C$1001)</f>
        <v>7113.7690879999973</v>
      </c>
      <c r="C674" s="9">
        <f>SUMIF(Workers!$F$2:$F$1001,"&gt;"&amp;A674,Workers!$D$2:$D$1001)</f>
        <v>3675.0488150000001</v>
      </c>
      <c r="D674" s="9">
        <f>IF(OR(B674&lt;=0,C674&lt;=0),0,(B674^Parameters!$B$7)*(C674^Parameters!$B$8))</f>
        <v>2176.7737631984332</v>
      </c>
    </row>
    <row r="675" spans="1:4" x14ac:dyDescent="0.2">
      <c r="A675" s="4">
        <v>673</v>
      </c>
      <c r="B675" s="9">
        <f>SUMIF(Workers!$F$2:$F$1001,"&lt;="&amp;A675,Workers!$C$2:$C$1001)</f>
        <v>7126.0976349999974</v>
      </c>
      <c r="C675" s="9">
        <f>SUMIF(Workers!$F$2:$F$1001,"&gt;"&amp;A675,Workers!$D$2:$D$1001)</f>
        <v>3661.2070859999999</v>
      </c>
      <c r="D675" s="9">
        <f>IF(OR(B675&lt;=0,C675&lt;=0),0,(B675^Parameters!$B$7)*(C675^Parameters!$B$8))</f>
        <v>2174.774480261864</v>
      </c>
    </row>
    <row r="676" spans="1:4" x14ac:dyDescent="0.2">
      <c r="A676" s="4">
        <v>674</v>
      </c>
      <c r="B676" s="9">
        <f>SUMIF(Workers!$F$2:$F$1001,"&lt;="&amp;A676,Workers!$C$2:$C$1001)</f>
        <v>7135.0416849999974</v>
      </c>
      <c r="C676" s="9">
        <f>SUMIF(Workers!$F$2:$F$1001,"&gt;"&amp;A676,Workers!$D$2:$D$1001)</f>
        <v>3651.1624500000003</v>
      </c>
      <c r="D676" s="9">
        <f>IF(OR(B676&lt;=0,C676&lt;=0),0,(B676^Parameters!$B$7)*(C676^Parameters!$B$8))</f>
        <v>2173.3138715307236</v>
      </c>
    </row>
    <row r="677" spans="1:4" x14ac:dyDescent="0.2">
      <c r="A677" s="4">
        <v>675</v>
      </c>
      <c r="B677" s="9">
        <f>SUMIF(Workers!$F$2:$F$1001,"&lt;="&amp;A677,Workers!$C$2:$C$1001)</f>
        <v>7144.7960619999976</v>
      </c>
      <c r="C677" s="9">
        <f>SUMIF(Workers!$F$2:$F$1001,"&gt;"&amp;A677,Workers!$D$2:$D$1001)</f>
        <v>3640.2043680000002</v>
      </c>
      <c r="D677" s="9">
        <f>IF(OR(B677&lt;=0,C677&lt;=0),0,(B677^Parameters!$B$7)*(C677^Parameters!$B$8))</f>
        <v>2171.7109521754232</v>
      </c>
    </row>
    <row r="678" spans="1:4" x14ac:dyDescent="0.2">
      <c r="A678" s="4">
        <v>676</v>
      </c>
      <c r="B678" s="9">
        <f>SUMIF(Workers!$F$2:$F$1001,"&lt;="&amp;A678,Workers!$C$2:$C$1001)</f>
        <v>7153.4054319999977</v>
      </c>
      <c r="C678" s="9">
        <f>SUMIF(Workers!$F$2:$F$1001,"&gt;"&amp;A678,Workers!$D$2:$D$1001)</f>
        <v>3630.5291370000004</v>
      </c>
      <c r="D678" s="9">
        <f>IF(OR(B678&lt;=0,C678&lt;=0),0,(B678^Parameters!$B$7)*(C678^Parameters!$B$8))</f>
        <v>2170.2873799125282</v>
      </c>
    </row>
    <row r="679" spans="1:4" x14ac:dyDescent="0.2">
      <c r="A679" s="4">
        <v>677</v>
      </c>
      <c r="B679" s="9">
        <f>SUMIF(Workers!$F$2:$F$1001,"&lt;="&amp;A679,Workers!$C$2:$C$1001)</f>
        <v>7163.7632759999979</v>
      </c>
      <c r="C679" s="9">
        <f>SUMIF(Workers!$F$2:$F$1001,"&gt;"&amp;A679,Workers!$D$2:$D$1001)</f>
        <v>3618.8824770000006</v>
      </c>
      <c r="D679" s="9">
        <f>IF(OR(B679&lt;=0,C679&lt;=0),0,(B679^Parameters!$B$7)*(C679^Parameters!$B$8))</f>
        <v>2168.5631203785724</v>
      </c>
    </row>
    <row r="680" spans="1:4" x14ac:dyDescent="0.2">
      <c r="A680" s="4">
        <v>678</v>
      </c>
      <c r="B680" s="9">
        <f>SUMIF(Workers!$F$2:$F$1001,"&lt;="&amp;A680,Workers!$C$2:$C$1001)</f>
        <v>7173.2230419999978</v>
      </c>
      <c r="C680" s="9">
        <f>SUMIF(Workers!$F$2:$F$1001,"&gt;"&amp;A680,Workers!$D$2:$D$1001)</f>
        <v>3608.2332060000003</v>
      </c>
      <c r="D680" s="9">
        <f>IF(OR(B680&lt;=0,C680&lt;=0),0,(B680^Parameters!$B$7)*(C680^Parameters!$B$8))</f>
        <v>2166.9755949643163</v>
      </c>
    </row>
    <row r="681" spans="1:4" x14ac:dyDescent="0.2">
      <c r="A681" s="4">
        <v>679</v>
      </c>
      <c r="B681" s="9">
        <f>SUMIF(Workers!$F$2:$F$1001,"&lt;="&amp;A681,Workers!$C$2:$C$1001)</f>
        <v>7182.9596659999979</v>
      </c>
      <c r="C681" s="9">
        <f>SUMIF(Workers!$F$2:$F$1001,"&gt;"&amp;A681,Workers!$D$2:$D$1001)</f>
        <v>3597.2703580000002</v>
      </c>
      <c r="D681" s="9">
        <f>IF(OR(B681&lt;=0,C681&lt;=0),0,(B681^Parameters!$B$7)*(C681^Parameters!$B$8))</f>
        <v>2165.331670877179</v>
      </c>
    </row>
    <row r="682" spans="1:4" x14ac:dyDescent="0.2">
      <c r="A682" s="4">
        <v>680</v>
      </c>
      <c r="B682" s="9">
        <f>SUMIF(Workers!$F$2:$F$1001,"&lt;="&amp;A682,Workers!$C$2:$C$1001)</f>
        <v>7191.5568209999983</v>
      </c>
      <c r="C682" s="9">
        <f>SUMIF(Workers!$F$2:$F$1001,"&gt;"&amp;A682,Workers!$D$2:$D$1001)</f>
        <v>3587.5894600000001</v>
      </c>
      <c r="D682" s="9">
        <f>IF(OR(B682&lt;=0,C682&lt;=0),0,(B682^Parameters!$B$7)*(C682^Parameters!$B$8))</f>
        <v>2163.8718891568114</v>
      </c>
    </row>
    <row r="683" spans="1:4" x14ac:dyDescent="0.2">
      <c r="A683" s="4">
        <v>681</v>
      </c>
      <c r="B683" s="9">
        <f>SUMIF(Workers!$F$2:$F$1001,"&lt;="&amp;A683,Workers!$C$2:$C$1001)</f>
        <v>7202.0730079999985</v>
      </c>
      <c r="C683" s="9">
        <f>SUMIF(Workers!$F$2:$F$1001,"&gt;"&amp;A683,Workers!$D$2:$D$1001)</f>
        <v>3575.7448540000005</v>
      </c>
      <c r="D683" s="9">
        <f>IF(OR(B683&lt;=0,C683&lt;=0),0,(B683^Parameters!$B$7)*(C683^Parameters!$B$8))</f>
        <v>2162.0753173761482</v>
      </c>
    </row>
    <row r="684" spans="1:4" x14ac:dyDescent="0.2">
      <c r="A684" s="4">
        <v>682</v>
      </c>
      <c r="B684" s="9">
        <f>SUMIF(Workers!$F$2:$F$1001,"&lt;="&amp;A684,Workers!$C$2:$C$1001)</f>
        <v>7211.0932179999982</v>
      </c>
      <c r="C684" s="9">
        <f>SUMIF(Workers!$F$2:$F$1001,"&gt;"&amp;A684,Workers!$D$2:$D$1001)</f>
        <v>3565.5810620000007</v>
      </c>
      <c r="D684" s="9">
        <f>IF(OR(B684&lt;=0,C684&lt;=0),0,(B684^Parameters!$B$7)*(C684^Parameters!$B$8))</f>
        <v>2160.5242281558849</v>
      </c>
    </row>
    <row r="685" spans="1:4" x14ac:dyDescent="0.2">
      <c r="A685" s="4">
        <v>683</v>
      </c>
      <c r="B685" s="9">
        <f>SUMIF(Workers!$F$2:$F$1001,"&lt;="&amp;A685,Workers!$C$2:$C$1001)</f>
        <v>7220.2950499999979</v>
      </c>
      <c r="C685" s="9">
        <f>SUMIF(Workers!$F$2:$F$1001,"&gt;"&amp;A685,Workers!$D$2:$D$1001)</f>
        <v>3555.2003580000005</v>
      </c>
      <c r="D685" s="9">
        <f>IF(OR(B685&lt;=0,C685&lt;=0),0,(B685^Parameters!$B$7)*(C685^Parameters!$B$8))</f>
        <v>2158.9300021787458</v>
      </c>
    </row>
    <row r="686" spans="1:4" x14ac:dyDescent="0.2">
      <c r="A686" s="4">
        <v>684</v>
      </c>
      <c r="B686" s="9">
        <f>SUMIF(Workers!$F$2:$F$1001,"&lt;="&amp;A686,Workers!$C$2:$C$1001)</f>
        <v>7228.4939879999984</v>
      </c>
      <c r="C686" s="9">
        <f>SUMIF(Workers!$F$2:$F$1001,"&gt;"&amp;A686,Workers!$D$2:$D$1001)</f>
        <v>3545.9464090000006</v>
      </c>
      <c r="D686" s="9">
        <f>IF(OR(B686&lt;=0,C686&lt;=0),0,(B686^Parameters!$B$7)*(C686^Parameters!$B$8))</f>
        <v>2157.5009535207496</v>
      </c>
    </row>
    <row r="687" spans="1:4" x14ac:dyDescent="0.2">
      <c r="A687" s="4">
        <v>685</v>
      </c>
      <c r="B687" s="9">
        <f>SUMIF(Workers!$F$2:$F$1001,"&lt;="&amp;A687,Workers!$C$2:$C$1001)</f>
        <v>7235.9949259999985</v>
      </c>
      <c r="C687" s="9">
        <f>SUMIF(Workers!$F$2:$F$1001,"&gt;"&amp;A687,Workers!$D$2:$D$1001)</f>
        <v>3537.4727440000006</v>
      </c>
      <c r="D687" s="9">
        <f>IF(OR(B687&lt;=0,C687&lt;=0),0,(B687^Parameters!$B$7)*(C687^Parameters!$B$8))</f>
        <v>2156.1854455911184</v>
      </c>
    </row>
    <row r="688" spans="1:4" x14ac:dyDescent="0.2">
      <c r="A688" s="4">
        <v>686</v>
      </c>
      <c r="B688" s="9">
        <f>SUMIF(Workers!$F$2:$F$1001,"&lt;="&amp;A688,Workers!$C$2:$C$1001)</f>
        <v>7245.6829679999983</v>
      </c>
      <c r="C688" s="9">
        <f>SUMIF(Workers!$F$2:$F$1001,"&gt;"&amp;A688,Workers!$D$2:$D$1001)</f>
        <v>3526.5250760000004</v>
      </c>
      <c r="D688" s="9">
        <f>IF(OR(B688&lt;=0,C688&lt;=0),0,(B688^Parameters!$B$7)*(C688^Parameters!$B$8))</f>
        <v>2154.4768742970386</v>
      </c>
    </row>
    <row r="689" spans="1:4" x14ac:dyDescent="0.2">
      <c r="A689" s="4">
        <v>687</v>
      </c>
      <c r="B689" s="9">
        <f>SUMIF(Workers!$F$2:$F$1001,"&lt;="&amp;A689,Workers!$C$2:$C$1001)</f>
        <v>7254.7797479999981</v>
      </c>
      <c r="C689" s="9">
        <f>SUMIF(Workers!$F$2:$F$1001,"&gt;"&amp;A689,Workers!$D$2:$D$1001)</f>
        <v>3516.2442180000003</v>
      </c>
      <c r="D689" s="9">
        <f>IF(OR(B689&lt;=0,C689&lt;=0),0,(B689^Parameters!$B$7)*(C689^Parameters!$B$8))</f>
        <v>2152.8633693063025</v>
      </c>
    </row>
    <row r="690" spans="1:4" x14ac:dyDescent="0.2">
      <c r="A690" s="4">
        <v>688</v>
      </c>
      <c r="B690" s="9">
        <f>SUMIF(Workers!$F$2:$F$1001,"&lt;="&amp;A690,Workers!$C$2:$C$1001)</f>
        <v>7262.5981839999986</v>
      </c>
      <c r="C690" s="9">
        <f>SUMIF(Workers!$F$2:$F$1001,"&gt;"&amp;A690,Workers!$D$2:$D$1001)</f>
        <v>3507.4066490000005</v>
      </c>
      <c r="D690" s="9">
        <f>IF(OR(B690&lt;=0,C690&lt;=0),0,(B690^Parameters!$B$7)*(C690^Parameters!$B$8))</f>
        <v>2151.4693424521256</v>
      </c>
    </row>
    <row r="691" spans="1:4" x14ac:dyDescent="0.2">
      <c r="A691" s="4">
        <v>689</v>
      </c>
      <c r="B691" s="9">
        <f>SUMIF(Workers!$F$2:$F$1001,"&lt;="&amp;A691,Workers!$C$2:$C$1001)</f>
        <v>7272.8993349999992</v>
      </c>
      <c r="C691" s="9">
        <f>SUMIF(Workers!$F$2:$F$1001,"&gt;"&amp;A691,Workers!$D$2:$D$1001)</f>
        <v>3495.7591620000003</v>
      </c>
      <c r="D691" s="9">
        <f>IF(OR(B691&lt;=0,C691&lt;=0),0,(B691^Parameters!$B$7)*(C691^Parameters!$B$8))</f>
        <v>2149.6219421073324</v>
      </c>
    </row>
    <row r="692" spans="1:4" x14ac:dyDescent="0.2">
      <c r="A692" s="4">
        <v>690</v>
      </c>
      <c r="B692" s="9">
        <f>SUMIF(Workers!$F$2:$F$1001,"&lt;="&amp;A692,Workers!$C$2:$C$1001)</f>
        <v>7281.8312939999987</v>
      </c>
      <c r="C692" s="9">
        <f>SUMIF(Workers!$F$2:$F$1001,"&gt;"&amp;A692,Workers!$D$2:$D$1001)</f>
        <v>3485.6598070000005</v>
      </c>
      <c r="D692" s="9">
        <f>IF(OR(B692&lt;=0,C692&lt;=0),0,(B692^Parameters!$B$7)*(C692^Parameters!$B$8))</f>
        <v>2148.0111194172346</v>
      </c>
    </row>
    <row r="693" spans="1:4" x14ac:dyDescent="0.2">
      <c r="A693" s="4">
        <v>691</v>
      </c>
      <c r="B693" s="9">
        <f>SUMIF(Workers!$F$2:$F$1001,"&lt;="&amp;A693,Workers!$C$2:$C$1001)</f>
        <v>7290.8312019999985</v>
      </c>
      <c r="C693" s="9">
        <f>SUMIF(Workers!$F$2:$F$1001,"&gt;"&amp;A693,Workers!$D$2:$D$1001)</f>
        <v>3475.4772140000005</v>
      </c>
      <c r="D693" s="9">
        <f>IF(OR(B693&lt;=0,C693&lt;=0),0,(B693^Parameters!$B$7)*(C693^Parameters!$B$8))</f>
        <v>2146.3778113470862</v>
      </c>
    </row>
    <row r="694" spans="1:4" x14ac:dyDescent="0.2">
      <c r="A694" s="4">
        <v>692</v>
      </c>
      <c r="B694" s="9">
        <f>SUMIF(Workers!$F$2:$F$1001,"&lt;="&amp;A694,Workers!$C$2:$C$1001)</f>
        <v>7300.2900099999979</v>
      </c>
      <c r="C694" s="9">
        <f>SUMIF(Workers!$F$2:$F$1001,"&gt;"&amp;A694,Workers!$D$2:$D$1001)</f>
        <v>3464.7649460000002</v>
      </c>
      <c r="D694" s="9">
        <f>IF(OR(B694&lt;=0,C694&lt;=0),0,(B694^Parameters!$B$7)*(C694^Parameters!$B$8))</f>
        <v>2144.6491292758733</v>
      </c>
    </row>
    <row r="695" spans="1:4" x14ac:dyDescent="0.2">
      <c r="A695" s="4">
        <v>693</v>
      </c>
      <c r="B695" s="9">
        <f>SUMIF(Workers!$F$2:$F$1001,"&lt;="&amp;A695,Workers!$C$2:$C$1001)</f>
        <v>7310.2590499999978</v>
      </c>
      <c r="C695" s="9">
        <f>SUMIF(Workers!$F$2:$F$1001,"&gt;"&amp;A695,Workers!$D$2:$D$1001)</f>
        <v>3453.4712290000002</v>
      </c>
      <c r="D695" s="9">
        <f>IF(OR(B695&lt;=0,C695&lt;=0),0,(B695^Parameters!$B$7)*(C695^Parameters!$B$8))</f>
        <v>2142.8159688958708</v>
      </c>
    </row>
    <row r="696" spans="1:4" x14ac:dyDescent="0.2">
      <c r="A696" s="4">
        <v>694</v>
      </c>
      <c r="B696" s="9">
        <f>SUMIF(Workers!$F$2:$F$1001,"&lt;="&amp;A696,Workers!$C$2:$C$1001)</f>
        <v>7320.8245729999981</v>
      </c>
      <c r="C696" s="9">
        <f>SUMIF(Workers!$F$2:$F$1001,"&gt;"&amp;A696,Workers!$D$2:$D$1001)</f>
        <v>3441.4940380000003</v>
      </c>
      <c r="D696" s="9">
        <f>IF(OR(B696&lt;=0,C696&lt;=0),0,(B696^Parameters!$B$7)*(C696^Parameters!$B$8))</f>
        <v>2140.8594670220909</v>
      </c>
    </row>
    <row r="697" spans="1:4" x14ac:dyDescent="0.2">
      <c r="A697" s="4">
        <v>695</v>
      </c>
      <c r="B697" s="9">
        <f>SUMIF(Workers!$F$2:$F$1001,"&lt;="&amp;A697,Workers!$C$2:$C$1001)</f>
        <v>7332.1318699999983</v>
      </c>
      <c r="C697" s="9">
        <f>SUMIF(Workers!$F$2:$F$1001,"&gt;"&amp;A697,Workers!$D$2:$D$1001)</f>
        <v>3428.6701520000001</v>
      </c>
      <c r="D697" s="9">
        <f>IF(OR(B697&lt;=0,C697&lt;=0),0,(B697^Parameters!$B$7)*(C697^Parameters!$B$8))</f>
        <v>2138.7508162198815</v>
      </c>
    </row>
    <row r="698" spans="1:4" x14ac:dyDescent="0.2">
      <c r="A698" s="4">
        <v>696</v>
      </c>
      <c r="B698" s="9">
        <f>SUMIF(Workers!$F$2:$F$1001,"&lt;="&amp;A698,Workers!$C$2:$C$1001)</f>
        <v>7344.534518999998</v>
      </c>
      <c r="C698" s="9">
        <f>SUMIF(Workers!$F$2:$F$1001,"&gt;"&amp;A698,Workers!$D$2:$D$1001)</f>
        <v>3414.6039780000001</v>
      </c>
      <c r="D698" s="9">
        <f>IF(OR(B698&lt;=0,C698&lt;=0),0,(B698^Parameters!$B$7)*(C698^Parameters!$B$8))</f>
        <v>2136.4221806314204</v>
      </c>
    </row>
    <row r="699" spans="1:4" x14ac:dyDescent="0.2">
      <c r="A699" s="4">
        <v>697</v>
      </c>
      <c r="B699" s="9">
        <f>SUMIF(Workers!$F$2:$F$1001,"&lt;="&amp;A699,Workers!$C$2:$C$1001)</f>
        <v>7353.0445469999977</v>
      </c>
      <c r="C699" s="9">
        <f>SUMIF(Workers!$F$2:$F$1001,"&gt;"&amp;A699,Workers!$D$2:$D$1001)</f>
        <v>3404.949063</v>
      </c>
      <c r="D699" s="9">
        <f>IF(OR(B699&lt;=0,C699&lt;=0),0,(B699^Parameters!$B$7)*(C699^Parameters!$B$8))</f>
        <v>2134.8138780063223</v>
      </c>
    </row>
    <row r="700" spans="1:4" x14ac:dyDescent="0.2">
      <c r="A700" s="4">
        <v>698</v>
      </c>
      <c r="B700" s="9">
        <f>SUMIF(Workers!$F$2:$F$1001,"&lt;="&amp;A700,Workers!$C$2:$C$1001)</f>
        <v>7362.4806549999976</v>
      </c>
      <c r="C700" s="9">
        <f>SUMIF(Workers!$F$2:$F$1001,"&gt;"&amp;A700,Workers!$D$2:$D$1001)</f>
        <v>3394.2383369999998</v>
      </c>
      <c r="D700" s="9">
        <f>IF(OR(B700&lt;=0,C700&lt;=0),0,(B700^Parameters!$B$7)*(C700^Parameters!$B$8))</f>
        <v>2133.0199897128496</v>
      </c>
    </row>
    <row r="701" spans="1:4" x14ac:dyDescent="0.2">
      <c r="A701" s="4">
        <v>699</v>
      </c>
      <c r="B701" s="9">
        <f>SUMIF(Workers!$F$2:$F$1001,"&lt;="&amp;A701,Workers!$C$2:$C$1001)</f>
        <v>7371.8239239999975</v>
      </c>
      <c r="C701" s="9">
        <f>SUMIF(Workers!$F$2:$F$1001,"&gt;"&amp;A701,Workers!$D$2:$D$1001)</f>
        <v>3383.6294189999999</v>
      </c>
      <c r="D701" s="9">
        <f>IF(OR(B701&lt;=0,C701&lt;=0),0,(B701^Parameters!$B$7)*(C701^Parameters!$B$8))</f>
        <v>2131.2332623849661</v>
      </c>
    </row>
    <row r="702" spans="1:4" x14ac:dyDescent="0.2">
      <c r="A702" s="4">
        <v>700</v>
      </c>
      <c r="B702" s="9">
        <f>SUMIF(Workers!$F$2:$F$1001,"&lt;="&amp;A702,Workers!$C$2:$C$1001)</f>
        <v>7380.7312779999975</v>
      </c>
      <c r="C702" s="9">
        <f>SUMIF(Workers!$F$2:$F$1001,"&gt;"&amp;A702,Workers!$D$2:$D$1001)</f>
        <v>3373.5100809999999</v>
      </c>
      <c r="D702" s="9">
        <f>IF(OR(B702&lt;=0,C702&lt;=0),0,(B702^Parameters!$B$7)*(C702^Parameters!$B$8))</f>
        <v>2129.5195557706502</v>
      </c>
    </row>
    <row r="703" spans="1:4" x14ac:dyDescent="0.2">
      <c r="A703" s="4">
        <v>701</v>
      </c>
      <c r="B703" s="9">
        <f>SUMIF(Workers!$F$2:$F$1001,"&lt;="&amp;A703,Workers!$C$2:$C$1001)</f>
        <v>7389.927241999997</v>
      </c>
      <c r="C703" s="9">
        <f>SUMIF(Workers!$F$2:$F$1001,"&gt;"&amp;A703,Workers!$D$2:$D$1001)</f>
        <v>3363.0609709999999</v>
      </c>
      <c r="D703" s="9">
        <f>IF(OR(B703&lt;=0,C703&lt;=0),0,(B703^Parameters!$B$7)*(C703^Parameters!$B$8))</f>
        <v>2127.7407275384626</v>
      </c>
    </row>
    <row r="704" spans="1:4" x14ac:dyDescent="0.2">
      <c r="A704" s="4">
        <v>702</v>
      </c>
      <c r="B704" s="9">
        <f>SUMIF(Workers!$F$2:$F$1001,"&lt;="&amp;A704,Workers!$C$2:$C$1001)</f>
        <v>7399.366154999997</v>
      </c>
      <c r="C704" s="9">
        <f>SUMIF(Workers!$F$2:$F$1001,"&gt;"&amp;A704,Workers!$D$2:$D$1001)</f>
        <v>3352.3335929999998</v>
      </c>
      <c r="D704" s="9">
        <f>IF(OR(B704&lt;=0,C704&lt;=0),0,(B704^Parameters!$B$7)*(C704^Parameters!$B$8))</f>
        <v>2125.9046727459795</v>
      </c>
    </row>
    <row r="705" spans="1:4" x14ac:dyDescent="0.2">
      <c r="A705" s="4">
        <v>703</v>
      </c>
      <c r="B705" s="9">
        <f>SUMIF(Workers!$F$2:$F$1001,"&lt;="&amp;A705,Workers!$C$2:$C$1001)</f>
        <v>7407.6148809999968</v>
      </c>
      <c r="C705" s="9">
        <f>SUMIF(Workers!$F$2:$F$1001,"&gt;"&amp;A705,Workers!$D$2:$D$1001)</f>
        <v>3342.9555689999997</v>
      </c>
      <c r="D705" s="9">
        <f>IF(OR(B705&lt;=0,C705&lt;=0),0,(B705^Parameters!$B$7)*(C705^Parameters!$B$8))</f>
        <v>2124.2911997098681</v>
      </c>
    </row>
    <row r="706" spans="1:4" x14ac:dyDescent="0.2">
      <c r="A706" s="4">
        <v>704</v>
      </c>
      <c r="B706" s="9">
        <f>SUMIF(Workers!$F$2:$F$1001,"&lt;="&amp;A706,Workers!$C$2:$C$1001)</f>
        <v>7415.7631739999979</v>
      </c>
      <c r="C706" s="9">
        <f>SUMIF(Workers!$F$2:$F$1001,"&gt;"&amp;A706,Workers!$D$2:$D$1001)</f>
        <v>3333.6914079999997</v>
      </c>
      <c r="D706" s="9">
        <f>IF(OR(B706&lt;=0,C706&lt;=0),0,(B706^Parameters!$B$7)*(C706^Parameters!$B$8))</f>
        <v>2122.6899389425234</v>
      </c>
    </row>
    <row r="707" spans="1:4" x14ac:dyDescent="0.2">
      <c r="A707" s="4">
        <v>705</v>
      </c>
      <c r="B707" s="9">
        <f>SUMIF(Workers!$F$2:$F$1001,"&lt;="&amp;A707,Workers!$C$2:$C$1001)</f>
        <v>7426.2598559999979</v>
      </c>
      <c r="C707" s="9">
        <f>SUMIF(Workers!$F$2:$F$1001,"&gt;"&amp;A707,Workers!$D$2:$D$1001)</f>
        <v>3321.7527999999998</v>
      </c>
      <c r="D707" s="9">
        <f>IF(OR(B707&lt;=0,C707&lt;=0),0,(B707^Parameters!$B$7)*(C707^Parameters!$B$8))</f>
        <v>2120.6151179645703</v>
      </c>
    </row>
    <row r="708" spans="1:4" x14ac:dyDescent="0.2">
      <c r="A708" s="4">
        <v>706</v>
      </c>
      <c r="B708" s="9">
        <f>SUMIF(Workers!$F$2:$F$1001,"&lt;="&amp;A708,Workers!$C$2:$C$1001)</f>
        <v>7434.6221969999979</v>
      </c>
      <c r="C708" s="9">
        <f>SUMIF(Workers!$F$2:$F$1001,"&gt;"&amp;A708,Workers!$D$2:$D$1001)</f>
        <v>3312.2389949999997</v>
      </c>
      <c r="D708" s="9">
        <f>IF(OR(B708&lt;=0,C708&lt;=0),0,(B708^Parameters!$B$7)*(C708^Parameters!$B$8))</f>
        <v>2118.9526710755135</v>
      </c>
    </row>
    <row r="709" spans="1:4" x14ac:dyDescent="0.2">
      <c r="A709" s="4">
        <v>707</v>
      </c>
      <c r="B709" s="9">
        <f>SUMIF(Workers!$F$2:$F$1001,"&lt;="&amp;A709,Workers!$C$2:$C$1001)</f>
        <v>7444.6763159999982</v>
      </c>
      <c r="C709" s="9">
        <f>SUMIF(Workers!$F$2:$F$1001,"&gt;"&amp;A709,Workers!$D$2:$D$1001)</f>
        <v>3300.7920329999997</v>
      </c>
      <c r="D709" s="9">
        <f>IF(OR(B709&lt;=0,C709&lt;=0),0,(B709^Parameters!$B$7)*(C709^Parameters!$B$8))</f>
        <v>2116.9411844715642</v>
      </c>
    </row>
    <row r="710" spans="1:4" x14ac:dyDescent="0.2">
      <c r="A710" s="4">
        <v>708</v>
      </c>
      <c r="B710" s="9">
        <f>SUMIF(Workers!$F$2:$F$1001,"&lt;="&amp;A710,Workers!$C$2:$C$1001)</f>
        <v>7454.392195999998</v>
      </c>
      <c r="C710" s="9">
        <f>SUMIF(Workers!$F$2:$F$1001,"&gt;"&amp;A710,Workers!$D$2:$D$1001)</f>
        <v>3289.7297799999997</v>
      </c>
      <c r="D710" s="9">
        <f>IF(OR(B710&lt;=0,C710&lt;=0),0,(B710^Parameters!$B$7)*(C710^Parameters!$B$8))</f>
        <v>2114.9865462838138</v>
      </c>
    </row>
    <row r="711" spans="1:4" x14ac:dyDescent="0.2">
      <c r="A711" s="4">
        <v>709</v>
      </c>
      <c r="B711" s="9">
        <f>SUMIF(Workers!$F$2:$F$1001,"&lt;="&amp;A711,Workers!$C$2:$C$1001)</f>
        <v>7464.0446429999984</v>
      </c>
      <c r="C711" s="9">
        <f>SUMIF(Workers!$F$2:$F$1001,"&gt;"&amp;A711,Workers!$D$2:$D$1001)</f>
        <v>3278.732849</v>
      </c>
      <c r="D711" s="9">
        <f>IF(OR(B711&lt;=0,C711&lt;=0),0,(B711^Parameters!$B$7)*(C711^Parameters!$B$8))</f>
        <v>2113.0322089306537</v>
      </c>
    </row>
    <row r="712" spans="1:4" x14ac:dyDescent="0.2">
      <c r="A712" s="4">
        <v>710</v>
      </c>
      <c r="B712" s="9">
        <f>SUMIF(Workers!$F$2:$F$1001,"&lt;="&amp;A712,Workers!$C$2:$C$1001)</f>
        <v>7472.7837829999989</v>
      </c>
      <c r="C712" s="9">
        <f>SUMIF(Workers!$F$2:$F$1001,"&gt;"&amp;A712,Workers!$D$2:$D$1001)</f>
        <v>3268.7610529999997</v>
      </c>
      <c r="D712" s="9">
        <f>IF(OR(B712&lt;=0,C712&lt;=0),0,(B712^Parameters!$B$7)*(C712^Parameters!$B$8))</f>
        <v>2111.2492879108545</v>
      </c>
    </row>
    <row r="713" spans="1:4" x14ac:dyDescent="0.2">
      <c r="A713" s="4">
        <v>711</v>
      </c>
      <c r="B713" s="9">
        <f>SUMIF(Workers!$F$2:$F$1001,"&lt;="&amp;A713,Workers!$C$2:$C$1001)</f>
        <v>7481.531168999998</v>
      </c>
      <c r="C713" s="9">
        <f>SUMIF(Workers!$F$2:$F$1001,"&gt;"&amp;A713,Workers!$D$2:$D$1001)</f>
        <v>3258.7705449999994</v>
      </c>
      <c r="D713" s="9">
        <f>IF(OR(B713&lt;=0,C713&lt;=0),0,(B713^Parameters!$B$7)*(C713^Parameters!$B$8))</f>
        <v>2109.4533344383535</v>
      </c>
    </row>
    <row r="714" spans="1:4" x14ac:dyDescent="0.2">
      <c r="A714" s="4">
        <v>712</v>
      </c>
      <c r="B714" s="9">
        <f>SUMIF(Workers!$F$2:$F$1001,"&lt;="&amp;A714,Workers!$C$2:$C$1001)</f>
        <v>7491.0264289999977</v>
      </c>
      <c r="C714" s="9">
        <f>SUMIF(Workers!$F$2:$F$1001,"&gt;"&amp;A714,Workers!$D$2:$D$1001)</f>
        <v>3247.9089529999992</v>
      </c>
      <c r="D714" s="9">
        <f>IF(OR(B714&lt;=0,C714&lt;=0),0,(B714^Parameters!$B$7)*(C714^Parameters!$B$8))</f>
        <v>2107.4890608862943</v>
      </c>
    </row>
    <row r="715" spans="1:4" x14ac:dyDescent="0.2">
      <c r="A715" s="4">
        <v>713</v>
      </c>
      <c r="B715" s="9">
        <f>SUMIF(Workers!$F$2:$F$1001,"&lt;="&amp;A715,Workers!$C$2:$C$1001)</f>
        <v>7501.640027999998</v>
      </c>
      <c r="C715" s="9">
        <f>SUMIF(Workers!$F$2:$F$1001,"&gt;"&amp;A715,Workers!$D$2:$D$1001)</f>
        <v>3235.7631169999991</v>
      </c>
      <c r="D715" s="9">
        <f>IF(OR(B715&lt;=0,C715&lt;=0),0,(B715^Parameters!$B$7)*(C715^Parameters!$B$8))</f>
        <v>2105.2797993689428</v>
      </c>
    </row>
    <row r="716" spans="1:4" x14ac:dyDescent="0.2">
      <c r="A716" s="4">
        <v>714</v>
      </c>
      <c r="B716" s="9">
        <f>SUMIF(Workers!$F$2:$F$1001,"&lt;="&amp;A716,Workers!$C$2:$C$1001)</f>
        <v>7512.5548989999979</v>
      </c>
      <c r="C716" s="9">
        <f>SUMIF(Workers!$F$2:$F$1001,"&gt;"&amp;A716,Workers!$D$2:$D$1001)</f>
        <v>3223.2682129999989</v>
      </c>
      <c r="D716" s="9">
        <f>IF(OR(B716&lt;=0,C716&lt;=0),0,(B716^Parameters!$B$7)*(C716^Parameters!$B$8))</f>
        <v>2102.9930953921735</v>
      </c>
    </row>
    <row r="717" spans="1:4" x14ac:dyDescent="0.2">
      <c r="A717" s="4">
        <v>715</v>
      </c>
      <c r="B717" s="9">
        <f>SUMIF(Workers!$F$2:$F$1001,"&lt;="&amp;A717,Workers!$C$2:$C$1001)</f>
        <v>7521.2710959999986</v>
      </c>
      <c r="C717" s="9">
        <f>SUMIF(Workers!$F$2:$F$1001,"&gt;"&amp;A717,Workers!$D$2:$D$1001)</f>
        <v>3213.2853019999989</v>
      </c>
      <c r="D717" s="9">
        <f>IF(OR(B717&lt;=0,C717&lt;=0),0,(B717^Parameters!$B$7)*(C717^Parameters!$B$8))</f>
        <v>2101.1557137564273</v>
      </c>
    </row>
    <row r="718" spans="1:4" x14ac:dyDescent="0.2">
      <c r="A718" s="4">
        <v>716</v>
      </c>
      <c r="B718" s="9">
        <f>SUMIF(Workers!$F$2:$F$1001,"&lt;="&amp;A718,Workers!$C$2:$C$1001)</f>
        <v>7528.7350399999987</v>
      </c>
      <c r="C718" s="9">
        <f>SUMIF(Workers!$F$2:$F$1001,"&gt;"&amp;A718,Workers!$D$2:$D$1001)</f>
        <v>3204.7362869999993</v>
      </c>
      <c r="D718" s="9">
        <f>IF(OR(B718&lt;=0,C718&lt;=0),0,(B718^Parameters!$B$7)*(C718^Parameters!$B$8))</f>
        <v>2099.575227615931</v>
      </c>
    </row>
    <row r="719" spans="1:4" x14ac:dyDescent="0.2">
      <c r="A719" s="4">
        <v>717</v>
      </c>
      <c r="B719" s="9">
        <f>SUMIF(Workers!$F$2:$F$1001,"&lt;="&amp;A719,Workers!$C$2:$C$1001)</f>
        <v>7540.9121599999989</v>
      </c>
      <c r="C719" s="9">
        <f>SUMIF(Workers!$F$2:$F$1001,"&gt;"&amp;A719,Workers!$D$2:$D$1001)</f>
        <v>3190.7861649999991</v>
      </c>
      <c r="D719" s="9">
        <f>IF(OR(B719&lt;=0,C719&lt;=0),0,(B719^Parameters!$B$7)*(C719^Parameters!$B$8))</f>
        <v>2096.9820454990618</v>
      </c>
    </row>
    <row r="720" spans="1:4" x14ac:dyDescent="0.2">
      <c r="A720" s="4">
        <v>718</v>
      </c>
      <c r="B720" s="9">
        <f>SUMIF(Workers!$F$2:$F$1001,"&lt;="&amp;A720,Workers!$C$2:$C$1001)</f>
        <v>7550.4522179999985</v>
      </c>
      <c r="C720" s="9">
        <f>SUMIF(Workers!$F$2:$F$1001,"&gt;"&amp;A720,Workers!$D$2:$D$1001)</f>
        <v>3179.8541099999989</v>
      </c>
      <c r="D720" s="9">
        <f>IF(OR(B720&lt;=0,C720&lt;=0),0,(B720^Parameters!$B$7)*(C720^Parameters!$B$8))</f>
        <v>2094.9375029973744</v>
      </c>
    </row>
    <row r="721" spans="1:4" x14ac:dyDescent="0.2">
      <c r="A721" s="4">
        <v>719</v>
      </c>
      <c r="B721" s="9">
        <f>SUMIF(Workers!$F$2:$F$1001,"&lt;="&amp;A721,Workers!$C$2:$C$1001)</f>
        <v>7559.1471879999981</v>
      </c>
      <c r="C721" s="9">
        <f>SUMIF(Workers!$F$2:$F$1001,"&gt;"&amp;A721,Workers!$D$2:$D$1001)</f>
        <v>3169.8806169999989</v>
      </c>
      <c r="D721" s="9">
        <f>IF(OR(B721&lt;=0,C721&lt;=0),0,(B721^Parameters!$B$7)*(C721^Parameters!$B$8))</f>
        <v>2093.0618822578858</v>
      </c>
    </row>
    <row r="722" spans="1:4" x14ac:dyDescent="0.2">
      <c r="A722" s="4">
        <v>720</v>
      </c>
      <c r="B722" s="9">
        <f>SUMIF(Workers!$F$2:$F$1001,"&lt;="&amp;A722,Workers!$C$2:$C$1001)</f>
        <v>7568.9781729999977</v>
      </c>
      <c r="C722" s="9">
        <f>SUMIF(Workers!$F$2:$F$1001,"&gt;"&amp;A722,Workers!$D$2:$D$1001)</f>
        <v>3158.6027289999988</v>
      </c>
      <c r="D722" s="9">
        <f>IF(OR(B722&lt;=0,C722&lt;=0),0,(B722^Parameters!$B$7)*(C722^Parameters!$B$8))</f>
        <v>2090.9301098463534</v>
      </c>
    </row>
    <row r="723" spans="1:4" x14ac:dyDescent="0.2">
      <c r="A723" s="4">
        <v>721</v>
      </c>
      <c r="B723" s="9">
        <f>SUMIF(Workers!$F$2:$F$1001,"&lt;="&amp;A723,Workers!$C$2:$C$1001)</f>
        <v>7577.5544409999984</v>
      </c>
      <c r="C723" s="9">
        <f>SUMIF(Workers!$F$2:$F$1001,"&gt;"&amp;A723,Workers!$D$2:$D$1001)</f>
        <v>3148.7474089999992</v>
      </c>
      <c r="D723" s="9">
        <f>IF(OR(B723&lt;=0,C723&lt;=0),0,(B723^Parameters!$B$7)*(C723^Parameters!$B$8))</f>
        <v>2089.0560855211347</v>
      </c>
    </row>
    <row r="724" spans="1:4" x14ac:dyDescent="0.2">
      <c r="A724" s="4">
        <v>722</v>
      </c>
      <c r="B724" s="9">
        <f>SUMIF(Workers!$F$2:$F$1001,"&lt;="&amp;A724,Workers!$C$2:$C$1001)</f>
        <v>7587.1359659999989</v>
      </c>
      <c r="C724" s="9">
        <f>SUMIF(Workers!$F$2:$F$1001,"&gt;"&amp;A724,Workers!$D$2:$D$1001)</f>
        <v>3137.7336659999992</v>
      </c>
      <c r="D724" s="9">
        <f>IF(OR(B724&lt;=0,C724&lt;=0),0,(B724^Parameters!$B$7)*(C724^Parameters!$B$8))</f>
        <v>2086.9511090794017</v>
      </c>
    </row>
    <row r="725" spans="1:4" x14ac:dyDescent="0.2">
      <c r="A725" s="4">
        <v>723</v>
      </c>
      <c r="B725" s="9">
        <f>SUMIF(Workers!$F$2:$F$1001,"&lt;="&amp;A725,Workers!$C$2:$C$1001)</f>
        <v>7595.7915789999979</v>
      </c>
      <c r="C725" s="9">
        <f>SUMIF(Workers!$F$2:$F$1001,"&gt;"&amp;A725,Workers!$D$2:$D$1001)</f>
        <v>3127.769530999999</v>
      </c>
      <c r="D725" s="9">
        <f>IF(OR(B725&lt;=0,C725&lt;=0),0,(B725^Parameters!$B$7)*(C725^Parameters!$B$8))</f>
        <v>2085.0357363156554</v>
      </c>
    </row>
    <row r="726" spans="1:4" x14ac:dyDescent="0.2">
      <c r="A726" s="4">
        <v>724</v>
      </c>
      <c r="B726" s="9">
        <f>SUMIF(Workers!$F$2:$F$1001,"&lt;="&amp;A726,Workers!$C$2:$C$1001)</f>
        <v>7605.0604589999975</v>
      </c>
      <c r="C726" s="9">
        <f>SUMIF(Workers!$F$2:$F$1001,"&gt;"&amp;A726,Workers!$D$2:$D$1001)</f>
        <v>3117.0872029999991</v>
      </c>
      <c r="D726" s="9">
        <f>IF(OR(B726&lt;=0,C726&lt;=0),0,(B726^Parameters!$B$7)*(C726^Parameters!$B$8))</f>
        <v>2082.9710329050017</v>
      </c>
    </row>
    <row r="727" spans="1:4" x14ac:dyDescent="0.2">
      <c r="A727" s="4">
        <v>725</v>
      </c>
      <c r="B727" s="9">
        <f>SUMIF(Workers!$F$2:$F$1001,"&lt;="&amp;A727,Workers!$C$2:$C$1001)</f>
        <v>7615.0740789999973</v>
      </c>
      <c r="C727" s="9">
        <f>SUMIF(Workers!$F$2:$F$1001,"&gt;"&amp;A727,Workers!$D$2:$D$1001)</f>
        <v>3105.5429049999989</v>
      </c>
      <c r="D727" s="9">
        <f>IF(OR(B727&lt;=0,C727&lt;=0),0,(B727^Parameters!$B$7)*(C727^Parameters!$B$8))</f>
        <v>2080.7277045477367</v>
      </c>
    </row>
    <row r="728" spans="1:4" x14ac:dyDescent="0.2">
      <c r="A728" s="4">
        <v>726</v>
      </c>
      <c r="B728" s="9">
        <f>SUMIF(Workers!$F$2:$F$1001,"&lt;="&amp;A728,Workers!$C$2:$C$1001)</f>
        <v>7624.552711999997</v>
      </c>
      <c r="C728" s="9">
        <f>SUMIF(Workers!$F$2:$F$1001,"&gt;"&amp;A728,Workers!$D$2:$D$1001)</f>
        <v>3094.6111899999992</v>
      </c>
      <c r="D728" s="9">
        <f>IF(OR(B728&lt;=0,C728&lt;=0),0,(B728^Parameters!$B$7)*(C728^Parameters!$B$8))</f>
        <v>2078.5917933338346</v>
      </c>
    </row>
    <row r="729" spans="1:4" x14ac:dyDescent="0.2">
      <c r="A729" s="4">
        <v>727</v>
      </c>
      <c r="B729" s="9">
        <f>SUMIF(Workers!$F$2:$F$1001,"&lt;="&amp;A729,Workers!$C$2:$C$1001)</f>
        <v>7634.909953999997</v>
      </c>
      <c r="C729" s="9">
        <f>SUMIF(Workers!$F$2:$F$1001,"&gt;"&amp;A729,Workers!$D$2:$D$1001)</f>
        <v>3082.6516489999995</v>
      </c>
      <c r="D729" s="9">
        <f>IF(OR(B729&lt;=0,C729&lt;=0),0,(B729^Parameters!$B$7)*(C729^Parameters!$B$8))</f>
        <v>2076.2410171611423</v>
      </c>
    </row>
    <row r="730" spans="1:4" x14ac:dyDescent="0.2">
      <c r="A730" s="4">
        <v>728</v>
      </c>
      <c r="B730" s="9">
        <f>SUMIF(Workers!$F$2:$F$1001,"&lt;="&amp;A730,Workers!$C$2:$C$1001)</f>
        <v>7644.777068999997</v>
      </c>
      <c r="C730" s="9">
        <f>SUMIF(Workers!$F$2:$F$1001,"&gt;"&amp;A730,Workers!$D$2:$D$1001)</f>
        <v>3071.2528089999992</v>
      </c>
      <c r="D730" s="9">
        <f>IF(OR(B730&lt;=0,C730&lt;=0),0,(B730^Parameters!$B$7)*(C730^Parameters!$B$8))</f>
        <v>2073.9877000107281</v>
      </c>
    </row>
    <row r="731" spans="1:4" x14ac:dyDescent="0.2">
      <c r="A731" s="4">
        <v>729</v>
      </c>
      <c r="B731" s="9">
        <f>SUMIF(Workers!$F$2:$F$1001,"&lt;="&amp;A731,Workers!$C$2:$C$1001)</f>
        <v>7654.4546359999977</v>
      </c>
      <c r="C731" s="9">
        <f>SUMIF(Workers!$F$2:$F$1001,"&gt;"&amp;A731,Workers!$D$2:$D$1001)</f>
        <v>3060.0611049999993</v>
      </c>
      <c r="D731" s="9">
        <f>IF(OR(B731&lt;=0,C731&lt;=0),0,(B731^Parameters!$B$7)*(C731^Parameters!$B$8))</f>
        <v>2071.7624557178415</v>
      </c>
    </row>
    <row r="732" spans="1:4" x14ac:dyDescent="0.2">
      <c r="A732" s="4">
        <v>730</v>
      </c>
      <c r="B732" s="9">
        <f>SUMIF(Workers!$F$2:$F$1001,"&lt;="&amp;A732,Workers!$C$2:$C$1001)</f>
        <v>7662.5557009999975</v>
      </c>
      <c r="C732" s="9">
        <f>SUMIF(Workers!$F$2:$F$1001,"&gt;"&amp;A732,Workers!$D$2:$D$1001)</f>
        <v>3050.689730999999</v>
      </c>
      <c r="D732" s="9">
        <f>IF(OR(B732&lt;=0,C732&lt;=0),0,(B732^Parameters!$B$7)*(C732^Parameters!$B$8))</f>
        <v>2069.8899605431907</v>
      </c>
    </row>
    <row r="733" spans="1:4" x14ac:dyDescent="0.2">
      <c r="A733" s="4">
        <v>731</v>
      </c>
      <c r="B733" s="9">
        <f>SUMIF(Workers!$F$2:$F$1001,"&lt;="&amp;A733,Workers!$C$2:$C$1001)</f>
        <v>7670.8498969999973</v>
      </c>
      <c r="C733" s="9">
        <f>SUMIF(Workers!$F$2:$F$1001,"&gt;"&amp;A733,Workers!$D$2:$D$1001)</f>
        <v>3041.0835669999992</v>
      </c>
      <c r="D733" s="9">
        <f>IF(OR(B733&lt;=0,C733&lt;=0),0,(B733^Parameters!$B$7)*(C733^Parameters!$B$8))</f>
        <v>2067.9609213380136</v>
      </c>
    </row>
    <row r="734" spans="1:4" x14ac:dyDescent="0.2">
      <c r="A734" s="4">
        <v>732</v>
      </c>
      <c r="B734" s="9">
        <f>SUMIF(Workers!$F$2:$F$1001,"&lt;="&amp;A734,Workers!$C$2:$C$1001)</f>
        <v>7681.4038819999969</v>
      </c>
      <c r="C734" s="9">
        <f>SUMIF(Workers!$F$2:$F$1001,"&gt;"&amp;A734,Workers!$D$2:$D$1001)</f>
        <v>3028.8545479999989</v>
      </c>
      <c r="D734" s="9">
        <f>IF(OR(B734&lt;=0,C734&lt;=0),0,(B734^Parameters!$B$7)*(C734^Parameters!$B$8))</f>
        <v>2065.4921958329383</v>
      </c>
    </row>
    <row r="735" spans="1:4" x14ac:dyDescent="0.2">
      <c r="A735" s="4">
        <v>733</v>
      </c>
      <c r="B735" s="9">
        <f>SUMIF(Workers!$F$2:$F$1001,"&lt;="&amp;A735,Workers!$C$2:$C$1001)</f>
        <v>7691.0781649999972</v>
      </c>
      <c r="C735" s="9">
        <f>SUMIF(Workers!$F$2:$F$1001,"&gt;"&amp;A735,Workers!$D$2:$D$1001)</f>
        <v>3017.6423859999991</v>
      </c>
      <c r="D735" s="9">
        <f>IF(OR(B735&lt;=0,C735&lt;=0),0,(B735^Parameters!$B$7)*(C735^Parameters!$B$8))</f>
        <v>2063.2162438157461</v>
      </c>
    </row>
    <row r="736" spans="1:4" x14ac:dyDescent="0.2">
      <c r="A736" s="4">
        <v>734</v>
      </c>
      <c r="B736" s="9">
        <f>SUMIF(Workers!$F$2:$F$1001,"&lt;="&amp;A736,Workers!$C$2:$C$1001)</f>
        <v>7699.9931099999976</v>
      </c>
      <c r="C736" s="9">
        <f>SUMIF(Workers!$F$2:$F$1001,"&gt;"&amp;A736,Workers!$D$2:$D$1001)</f>
        <v>3007.2920229999991</v>
      </c>
      <c r="D736" s="9">
        <f>IF(OR(B736&lt;=0,C736&lt;=0),0,(B736^Parameters!$B$7)*(C736^Parameters!$B$8))</f>
        <v>2061.1028911479389</v>
      </c>
    </row>
    <row r="737" spans="1:4" x14ac:dyDescent="0.2">
      <c r="A737" s="4">
        <v>735</v>
      </c>
      <c r="B737" s="9">
        <f>SUMIF(Workers!$F$2:$F$1001,"&lt;="&amp;A737,Workers!$C$2:$C$1001)</f>
        <v>7709.2184929999976</v>
      </c>
      <c r="C737" s="9">
        <f>SUMIF(Workers!$F$2:$F$1001,"&gt;"&amp;A737,Workers!$D$2:$D$1001)</f>
        <v>2996.570490999999</v>
      </c>
      <c r="D737" s="9">
        <f>IF(OR(B737&lt;=0,C737&lt;=0),0,(B737^Parameters!$B$7)*(C737^Parameters!$B$8))</f>
        <v>2058.9020396239894</v>
      </c>
    </row>
    <row r="738" spans="1:4" x14ac:dyDescent="0.2">
      <c r="A738" s="4">
        <v>736</v>
      </c>
      <c r="B738" s="9">
        <f>SUMIF(Workers!$F$2:$F$1001,"&lt;="&amp;A738,Workers!$C$2:$C$1001)</f>
        <v>7719.1147499999979</v>
      </c>
      <c r="C738" s="9">
        <f>SUMIF(Workers!$F$2:$F$1001,"&gt;"&amp;A738,Workers!$D$2:$D$1001)</f>
        <v>2985.067649999999</v>
      </c>
      <c r="D738" s="9">
        <f>IF(OR(B738&lt;=0,C738&lt;=0),0,(B738^Parameters!$B$7)*(C738^Parameters!$B$8))</f>
        <v>2056.5286007012114</v>
      </c>
    </row>
    <row r="739" spans="1:4" x14ac:dyDescent="0.2">
      <c r="A739" s="4">
        <v>737</v>
      </c>
      <c r="B739" s="9">
        <f>SUMIF(Workers!$F$2:$F$1001,"&lt;="&amp;A739,Workers!$C$2:$C$1001)</f>
        <v>7728.4043659999979</v>
      </c>
      <c r="C739" s="9">
        <f>SUMIF(Workers!$F$2:$F$1001,"&gt;"&amp;A739,Workers!$D$2:$D$1001)</f>
        <v>2974.2637129999989</v>
      </c>
      <c r="D739" s="9">
        <f>IF(OR(B739&lt;=0,C739&lt;=0),0,(B739^Parameters!$B$7)*(C739^Parameters!$B$8))</f>
        <v>2054.2873384800546</v>
      </c>
    </row>
    <row r="740" spans="1:4" x14ac:dyDescent="0.2">
      <c r="A740" s="4">
        <v>738</v>
      </c>
      <c r="B740" s="9">
        <f>SUMIF(Workers!$F$2:$F$1001,"&lt;="&amp;A740,Workers!$C$2:$C$1001)</f>
        <v>7736.6986919999972</v>
      </c>
      <c r="C740" s="9">
        <f>SUMIF(Workers!$F$2:$F$1001,"&gt;"&amp;A740,Workers!$D$2:$D$1001)</f>
        <v>2964.6158429999987</v>
      </c>
      <c r="D740" s="9">
        <f>IF(OR(B740&lt;=0,C740&lt;=0),0,(B740^Parameters!$B$7)*(C740^Parameters!$B$8))</f>
        <v>2052.2763898155076</v>
      </c>
    </row>
    <row r="741" spans="1:4" x14ac:dyDescent="0.2">
      <c r="A741" s="4">
        <v>739</v>
      </c>
      <c r="B741" s="9">
        <f>SUMIF(Workers!$F$2:$F$1001,"&lt;="&amp;A741,Workers!$C$2:$C$1001)</f>
        <v>7744.3743619999968</v>
      </c>
      <c r="C741" s="9">
        <f>SUMIF(Workers!$F$2:$F$1001,"&gt;"&amp;A741,Workers!$D$2:$D$1001)</f>
        <v>2955.6810819999987</v>
      </c>
      <c r="D741" s="9">
        <f>IF(OR(B741&lt;=0,C741&lt;=0),0,(B741^Parameters!$B$7)*(C741^Parameters!$B$8))</f>
        <v>2050.4055073678355</v>
      </c>
    </row>
    <row r="742" spans="1:4" x14ac:dyDescent="0.2">
      <c r="A742" s="4">
        <v>740</v>
      </c>
      <c r="B742" s="9">
        <f>SUMIF(Workers!$F$2:$F$1001,"&lt;="&amp;A742,Workers!$C$2:$C$1001)</f>
        <v>7754.1032539999969</v>
      </c>
      <c r="C742" s="9">
        <f>SUMIF(Workers!$F$2:$F$1001,"&gt;"&amp;A742,Workers!$D$2:$D$1001)</f>
        <v>2944.3443949999987</v>
      </c>
      <c r="D742" s="9">
        <f>IF(OR(B742&lt;=0,C742&lt;=0),0,(B742^Parameters!$B$7)*(C742^Parameters!$B$8))</f>
        <v>2048.0194848818992</v>
      </c>
    </row>
    <row r="743" spans="1:4" x14ac:dyDescent="0.2">
      <c r="A743" s="4">
        <v>741</v>
      </c>
      <c r="B743" s="9">
        <f>SUMIF(Workers!$F$2:$F$1001,"&lt;="&amp;A743,Workers!$C$2:$C$1001)</f>
        <v>7762.6185589999959</v>
      </c>
      <c r="C743" s="9">
        <f>SUMIF(Workers!$F$2:$F$1001,"&gt;"&amp;A743,Workers!$D$2:$D$1001)</f>
        <v>2934.4202429999987</v>
      </c>
      <c r="D743" s="9">
        <f>IF(OR(B743&lt;=0,C743&lt;=0),0,(B743^Parameters!$B$7)*(C743^Parameters!$B$8))</f>
        <v>2045.9204826890129</v>
      </c>
    </row>
    <row r="744" spans="1:4" x14ac:dyDescent="0.2">
      <c r="A744" s="4">
        <v>742</v>
      </c>
      <c r="B744" s="9">
        <f>SUMIF(Workers!$F$2:$F$1001,"&lt;="&amp;A744,Workers!$C$2:$C$1001)</f>
        <v>7771.499966999997</v>
      </c>
      <c r="C744" s="9">
        <f>SUMIF(Workers!$F$2:$F$1001,"&gt;"&amp;A744,Workers!$D$2:$D$1001)</f>
        <v>2924.0635059999981</v>
      </c>
      <c r="D744" s="9">
        <f>IF(OR(B744&lt;=0,C744&lt;=0),0,(B744^Parameters!$B$7)*(C744^Parameters!$B$8))</f>
        <v>2043.7192825444238</v>
      </c>
    </row>
    <row r="745" spans="1:4" x14ac:dyDescent="0.2">
      <c r="A745" s="4">
        <v>743</v>
      </c>
      <c r="B745" s="9">
        <f>SUMIF(Workers!$F$2:$F$1001,"&lt;="&amp;A745,Workers!$C$2:$C$1001)</f>
        <v>7779.4233459999969</v>
      </c>
      <c r="C745" s="9">
        <f>SUMIF(Workers!$F$2:$F$1001,"&gt;"&amp;A745,Workers!$D$2:$D$1001)</f>
        <v>2914.818632999998</v>
      </c>
      <c r="D745" s="9">
        <f>IF(OR(B745&lt;=0,C745&lt;=0),0,(B745^Parameters!$B$7)*(C745^Parameters!$B$8))</f>
        <v>2041.7451109859546</v>
      </c>
    </row>
    <row r="746" spans="1:4" x14ac:dyDescent="0.2">
      <c r="A746" s="4">
        <v>744</v>
      </c>
      <c r="B746" s="9">
        <f>SUMIF(Workers!$F$2:$F$1001,"&lt;="&amp;A746,Workers!$C$2:$C$1001)</f>
        <v>7789.1300319999973</v>
      </c>
      <c r="C746" s="9">
        <f>SUMIF(Workers!$F$2:$F$1001,"&gt;"&amp;A746,Workers!$D$2:$D$1001)</f>
        <v>2903.4916189999981</v>
      </c>
      <c r="D746" s="9">
        <f>IF(OR(B746&lt;=0,C746&lt;=0),0,(B746^Parameters!$B$7)*(C746^Parameters!$B$8))</f>
        <v>2039.3148835281575</v>
      </c>
    </row>
    <row r="747" spans="1:4" x14ac:dyDescent="0.2">
      <c r="A747" s="4">
        <v>745</v>
      </c>
      <c r="B747" s="9">
        <f>SUMIF(Workers!$F$2:$F$1001,"&lt;="&amp;A747,Workers!$C$2:$C$1001)</f>
        <v>7798.5144959999971</v>
      </c>
      <c r="C747" s="9">
        <f>SUMIF(Workers!$F$2:$F$1001,"&gt;"&amp;A747,Workers!$D$2:$D$1001)</f>
        <v>2892.5403399999987</v>
      </c>
      <c r="D747" s="9">
        <f>IF(OR(B747&lt;=0,C747&lt;=0),0,(B747^Parameters!$B$7)*(C747^Parameters!$B$8))</f>
        <v>2036.9533768321887</v>
      </c>
    </row>
    <row r="748" spans="1:4" x14ac:dyDescent="0.2">
      <c r="A748" s="4">
        <v>746</v>
      </c>
      <c r="B748" s="9">
        <f>SUMIF(Workers!$F$2:$F$1001,"&lt;="&amp;A748,Workers!$C$2:$C$1001)</f>
        <v>7806.8108729999967</v>
      </c>
      <c r="C748" s="9">
        <f>SUMIF(Workers!$F$2:$F$1001,"&gt;"&amp;A748,Workers!$D$2:$D$1001)</f>
        <v>2882.8490029999989</v>
      </c>
      <c r="D748" s="9">
        <f>IF(OR(B748&lt;=0,C748&lt;=0),0,(B748^Parameters!$B$7)*(C748^Parameters!$B$8))</f>
        <v>2034.8528055220806</v>
      </c>
    </row>
    <row r="749" spans="1:4" x14ac:dyDescent="0.2">
      <c r="A749" s="4">
        <v>747</v>
      </c>
      <c r="B749" s="9">
        <f>SUMIF(Workers!$F$2:$F$1001,"&lt;="&amp;A749,Workers!$C$2:$C$1001)</f>
        <v>7815.9281129999963</v>
      </c>
      <c r="C749" s="9">
        <f>SUMIF(Workers!$F$2:$F$1001,"&gt;"&amp;A749,Workers!$D$2:$D$1001)</f>
        <v>2872.1897649999987</v>
      </c>
      <c r="D749" s="9">
        <f>IF(OR(B749&lt;=0,C749&lt;=0),0,(B749^Parameters!$B$7)*(C749^Parameters!$B$8))</f>
        <v>2032.5309102196859</v>
      </c>
    </row>
    <row r="750" spans="1:4" x14ac:dyDescent="0.2">
      <c r="A750" s="4">
        <v>748</v>
      </c>
      <c r="B750" s="9">
        <f>SUMIF(Workers!$F$2:$F$1001,"&lt;="&amp;A750,Workers!$C$2:$C$1001)</f>
        <v>7825.2387169999965</v>
      </c>
      <c r="C750" s="9">
        <f>SUMIF(Workers!$F$2:$F$1001,"&gt;"&amp;A750,Workers!$D$2:$D$1001)</f>
        <v>2861.272132999999</v>
      </c>
      <c r="D750" s="9">
        <f>IF(OR(B750&lt;=0,C750&lt;=0),0,(B750^Parameters!$B$7)*(C750^Parameters!$B$8))</f>
        <v>2030.1379144051878</v>
      </c>
    </row>
    <row r="751" spans="1:4" x14ac:dyDescent="0.2">
      <c r="A751" s="4">
        <v>749</v>
      </c>
      <c r="B751" s="9">
        <f>SUMIF(Workers!$F$2:$F$1001,"&lt;="&amp;A751,Workers!$C$2:$C$1001)</f>
        <v>7834.2072649999964</v>
      </c>
      <c r="C751" s="9">
        <f>SUMIF(Workers!$F$2:$F$1001,"&gt;"&amp;A751,Workers!$D$2:$D$1001)</f>
        <v>2850.7491289999994</v>
      </c>
      <c r="D751" s="9">
        <f>IF(OR(B751&lt;=0,C751&lt;=0),0,(B751^Parameters!$B$7)*(C751^Parameters!$B$8))</f>
        <v>2027.8196441579209</v>
      </c>
    </row>
    <row r="752" spans="1:4" x14ac:dyDescent="0.2">
      <c r="A752" s="4">
        <v>750</v>
      </c>
      <c r="B752" s="9">
        <f>SUMIF(Workers!$F$2:$F$1001,"&lt;="&amp;A752,Workers!$C$2:$C$1001)</f>
        <v>7845.1780859999963</v>
      </c>
      <c r="C752" s="9">
        <f>SUMIF(Workers!$F$2:$F$1001,"&gt;"&amp;A752,Workers!$D$2:$D$1001)</f>
        <v>2837.873935999999</v>
      </c>
      <c r="D752" s="9">
        <f>IF(OR(B752&lt;=0,C752&lt;=0),0,(B752^Parameters!$B$7)*(C752^Parameters!$B$8))</f>
        <v>2024.9679676904834</v>
      </c>
    </row>
    <row r="753" spans="1:4" x14ac:dyDescent="0.2">
      <c r="A753" s="4">
        <v>751</v>
      </c>
      <c r="B753" s="9">
        <f>SUMIF(Workers!$F$2:$F$1001,"&lt;="&amp;A753,Workers!$C$2:$C$1001)</f>
        <v>7855.670809999996</v>
      </c>
      <c r="C753" s="9">
        <f>SUMIF(Workers!$F$2:$F$1001,"&gt;"&amp;A753,Workers!$D$2:$D$1001)</f>
        <v>2825.551981999999</v>
      </c>
      <c r="D753" s="9">
        <f>IF(OR(B753&lt;=0,C753&lt;=0),0,(B753^Parameters!$B$7)*(C753^Parameters!$B$8))</f>
        <v>2022.2226011835787</v>
      </c>
    </row>
    <row r="754" spans="1:4" x14ac:dyDescent="0.2">
      <c r="A754" s="4">
        <v>752</v>
      </c>
      <c r="B754" s="9">
        <f>SUMIF(Workers!$F$2:$F$1001,"&lt;="&amp;A754,Workers!$C$2:$C$1001)</f>
        <v>7864.5894849999959</v>
      </c>
      <c r="C754" s="9">
        <f>SUMIF(Workers!$F$2:$F$1001,"&gt;"&amp;A754,Workers!$D$2:$D$1001)</f>
        <v>2815.0775809999991</v>
      </c>
      <c r="D754" s="9">
        <f>IF(OR(B754&lt;=0,C754&lt;=0),0,(B754^Parameters!$B$7)*(C754^Parameters!$B$8))</f>
        <v>2019.8768507390268</v>
      </c>
    </row>
    <row r="755" spans="1:4" x14ac:dyDescent="0.2">
      <c r="A755" s="4">
        <v>753</v>
      </c>
      <c r="B755" s="9">
        <f>SUMIF(Workers!$F$2:$F$1001,"&lt;="&amp;A755,Workers!$C$2:$C$1001)</f>
        <v>7874.1250709999958</v>
      </c>
      <c r="C755" s="9">
        <f>SUMIF(Workers!$F$2:$F$1001,"&gt;"&amp;A755,Workers!$D$2:$D$1001)</f>
        <v>2803.877438999999</v>
      </c>
      <c r="D755" s="9">
        <f>IF(OR(B755&lt;=0,C755&lt;=0),0,(B755^Parameters!$B$7)*(C755^Parameters!$B$8))</f>
        <v>2017.3562619429963</v>
      </c>
    </row>
    <row r="756" spans="1:4" x14ac:dyDescent="0.2">
      <c r="A756" s="4">
        <v>754</v>
      </c>
      <c r="B756" s="9">
        <f>SUMIF(Workers!$F$2:$F$1001,"&lt;="&amp;A756,Workers!$C$2:$C$1001)</f>
        <v>7883.6679699999959</v>
      </c>
      <c r="C756" s="9">
        <f>SUMIF(Workers!$F$2:$F$1001,"&gt;"&amp;A756,Workers!$D$2:$D$1001)</f>
        <v>2792.6662769999989</v>
      </c>
      <c r="D756" s="9">
        <f>IF(OR(B756&lt;=0,C756&lt;=0),0,(B756^Parameters!$B$7)*(C756^Parameters!$B$8))</f>
        <v>2014.8202850201119</v>
      </c>
    </row>
    <row r="757" spans="1:4" x14ac:dyDescent="0.2">
      <c r="A757" s="4">
        <v>755</v>
      </c>
      <c r="B757" s="9">
        <f>SUMIF(Workers!$F$2:$F$1001,"&lt;="&amp;A757,Workers!$C$2:$C$1001)</f>
        <v>7893.6656489999959</v>
      </c>
      <c r="C757" s="9">
        <f>SUMIF(Workers!$F$2:$F$1001,"&gt;"&amp;A757,Workers!$D$2:$D$1001)</f>
        <v>2780.9168419999992</v>
      </c>
      <c r="D757" s="9">
        <f>IF(OR(B757&lt;=0,C757&lt;=0),0,(B757^Parameters!$B$7)*(C757^Parameters!$B$8))</f>
        <v>2012.1484953210766</v>
      </c>
    </row>
    <row r="758" spans="1:4" x14ac:dyDescent="0.2">
      <c r="A758" s="4">
        <v>756</v>
      </c>
      <c r="B758" s="9">
        <f>SUMIF(Workers!$F$2:$F$1001,"&lt;="&amp;A758,Workers!$C$2:$C$1001)</f>
        <v>7901.8859739999962</v>
      </c>
      <c r="C758" s="9">
        <f>SUMIF(Workers!$F$2:$F$1001,"&gt;"&amp;A758,Workers!$D$2:$D$1001)</f>
        <v>2771.2499009999992</v>
      </c>
      <c r="D758" s="9">
        <f>IF(OR(B758&lt;=0,C758&lt;=0),0,(B758^Parameters!$B$7)*(C758^Parameters!$B$8))</f>
        <v>2009.939115353088</v>
      </c>
    </row>
    <row r="759" spans="1:4" x14ac:dyDescent="0.2">
      <c r="A759" s="4">
        <v>757</v>
      </c>
      <c r="B759" s="9">
        <f>SUMIF(Workers!$F$2:$F$1001,"&lt;="&amp;A759,Workers!$C$2:$C$1001)</f>
        <v>7912.0676419999963</v>
      </c>
      <c r="C759" s="9">
        <f>SUMIF(Workers!$F$2:$F$1001,"&gt;"&amp;A759,Workers!$D$2:$D$1001)</f>
        <v>2759.2750029999993</v>
      </c>
      <c r="D759" s="9">
        <f>IF(OR(B759&lt;=0,C759&lt;=0),0,(B759^Parameters!$B$7)*(C759^Parameters!$B$8))</f>
        <v>2007.1888700235804</v>
      </c>
    </row>
    <row r="760" spans="1:4" x14ac:dyDescent="0.2">
      <c r="A760" s="4">
        <v>758</v>
      </c>
      <c r="B760" s="9">
        <f>SUMIF(Workers!$F$2:$F$1001,"&lt;="&amp;A760,Workers!$C$2:$C$1001)</f>
        <v>7921.5525269999962</v>
      </c>
      <c r="C760" s="9">
        <f>SUMIF(Workers!$F$2:$F$1001,"&gt;"&amp;A760,Workers!$D$2:$D$1001)</f>
        <v>2748.1069179999995</v>
      </c>
      <c r="D760" s="9">
        <f>IF(OR(B760&lt;=0,C760&lt;=0),0,(B760^Parameters!$B$7)*(C760^Parameters!$B$8))</f>
        <v>2004.6094311823981</v>
      </c>
    </row>
    <row r="761" spans="1:4" x14ac:dyDescent="0.2">
      <c r="A761" s="4">
        <v>759</v>
      </c>
      <c r="B761" s="9">
        <f>SUMIF(Workers!$F$2:$F$1001,"&lt;="&amp;A761,Workers!$C$2:$C$1001)</f>
        <v>7933.0002369999956</v>
      </c>
      <c r="C761" s="9">
        <f>SUMIF(Workers!$F$2:$F$1001,"&gt;"&amp;A761,Workers!$D$2:$D$1001)</f>
        <v>2734.6240329999991</v>
      </c>
      <c r="D761" s="9">
        <f>IF(OR(B761&lt;=0,C761&lt;=0),0,(B761^Parameters!$B$7)*(C761^Parameters!$B$8))</f>
        <v>2001.4778678219741</v>
      </c>
    </row>
    <row r="762" spans="1:4" x14ac:dyDescent="0.2">
      <c r="A762" s="4">
        <v>760</v>
      </c>
      <c r="B762" s="9">
        <f>SUMIF(Workers!$F$2:$F$1001,"&lt;="&amp;A762,Workers!$C$2:$C$1001)</f>
        <v>7944.204665999996</v>
      </c>
      <c r="C762" s="9">
        <f>SUMIF(Workers!$F$2:$F$1001,"&gt;"&amp;A762,Workers!$D$2:$D$1001)</f>
        <v>2721.4190509999989</v>
      </c>
      <c r="D762" s="9">
        <f>IF(OR(B762&lt;=0,C762&lt;=0),0,(B762^Parameters!$B$7)*(C762^Parameters!$B$8))</f>
        <v>1998.3917598171531</v>
      </c>
    </row>
    <row r="763" spans="1:4" x14ac:dyDescent="0.2">
      <c r="A763" s="4">
        <v>761</v>
      </c>
      <c r="B763" s="9">
        <f>SUMIF(Workers!$F$2:$F$1001,"&lt;="&amp;A763,Workers!$C$2:$C$1001)</f>
        <v>7955.4874829999962</v>
      </c>
      <c r="C763" s="9">
        <f>SUMIF(Workers!$F$2:$F$1001,"&gt;"&amp;A763,Workers!$D$2:$D$1001)</f>
        <v>2708.113538999999</v>
      </c>
      <c r="D763" s="9">
        <f>IF(OR(B763&lt;=0,C763&lt;=0),0,(B763^Parameters!$B$7)*(C763^Parameters!$B$8))</f>
        <v>1995.2630010173284</v>
      </c>
    </row>
    <row r="764" spans="1:4" x14ac:dyDescent="0.2">
      <c r="A764" s="4">
        <v>762</v>
      </c>
      <c r="B764" s="9">
        <f>SUMIF(Workers!$F$2:$F$1001,"&lt;="&amp;A764,Workers!$C$2:$C$1001)</f>
        <v>7963.0877939999964</v>
      </c>
      <c r="C764" s="9">
        <f>SUMIF(Workers!$F$2:$F$1001,"&gt;"&amp;A764,Workers!$D$2:$D$1001)</f>
        <v>2699.1493519999995</v>
      </c>
      <c r="D764" s="9">
        <f>IF(OR(B764&lt;=0,C764&lt;=0),0,(B764^Parameters!$B$7)*(C764^Parameters!$B$8))</f>
        <v>1993.144515728749</v>
      </c>
    </row>
    <row r="765" spans="1:4" x14ac:dyDescent="0.2">
      <c r="A765" s="4">
        <v>763</v>
      </c>
      <c r="B765" s="9">
        <f>SUMIF(Workers!$F$2:$F$1001,"&lt;="&amp;A765,Workers!$C$2:$C$1001)</f>
        <v>7971.6247179999964</v>
      </c>
      <c r="C765" s="9">
        <f>SUMIF(Workers!$F$2:$F$1001,"&gt;"&amp;A765,Workers!$D$2:$D$1001)</f>
        <v>2689.0708329999993</v>
      </c>
      <c r="D765" s="9">
        <f>IF(OR(B765&lt;=0,C765&lt;=0),0,(B765^Parameters!$B$7)*(C765^Parameters!$B$8))</f>
        <v>1990.751672561126</v>
      </c>
    </row>
    <row r="766" spans="1:4" x14ac:dyDescent="0.2">
      <c r="A766" s="4">
        <v>764</v>
      </c>
      <c r="B766" s="9">
        <f>SUMIF(Workers!$F$2:$F$1001,"&lt;="&amp;A766,Workers!$C$2:$C$1001)</f>
        <v>7981.7226529999971</v>
      </c>
      <c r="C766" s="9">
        <f>SUMIF(Workers!$F$2:$F$1001,"&gt;"&amp;A766,Workers!$D$2:$D$1001)</f>
        <v>2677.1480369999995</v>
      </c>
      <c r="D766" s="9">
        <f>IF(OR(B766&lt;=0,C766&lt;=0),0,(B766^Parameters!$B$7)*(C766^Parameters!$B$8))</f>
        <v>1987.9069812653006</v>
      </c>
    </row>
    <row r="767" spans="1:4" x14ac:dyDescent="0.2">
      <c r="A767" s="4">
        <v>765</v>
      </c>
      <c r="B767" s="9">
        <f>SUMIF(Workers!$F$2:$F$1001,"&lt;="&amp;A767,Workers!$C$2:$C$1001)</f>
        <v>7992.3045569999967</v>
      </c>
      <c r="C767" s="9">
        <f>SUMIF(Workers!$F$2:$F$1001,"&gt;"&amp;A767,Workers!$D$2:$D$1001)</f>
        <v>2664.6386059999995</v>
      </c>
      <c r="D767" s="9">
        <f>IF(OR(B767&lt;=0,C767&lt;=0),0,(B767^Parameters!$B$7)*(C767^Parameters!$B$8))</f>
        <v>1984.9046689609361</v>
      </c>
    </row>
    <row r="768" spans="1:4" x14ac:dyDescent="0.2">
      <c r="A768" s="4">
        <v>766</v>
      </c>
      <c r="B768" s="9">
        <f>SUMIF(Workers!$F$2:$F$1001,"&lt;="&amp;A768,Workers!$C$2:$C$1001)</f>
        <v>8002.7625349999962</v>
      </c>
      <c r="C768" s="9">
        <f>SUMIF(Workers!$F$2:$F$1001,"&gt;"&amp;A768,Workers!$D$2:$D$1001)</f>
        <v>2652.2732179999998</v>
      </c>
      <c r="D768" s="9">
        <f>IF(OR(B768&lt;=0,C768&lt;=0),0,(B768^Parameters!$B$7)*(C768^Parameters!$B$8))</f>
        <v>1981.9202982434795</v>
      </c>
    </row>
    <row r="769" spans="1:4" x14ac:dyDescent="0.2">
      <c r="A769" s="4">
        <v>767</v>
      </c>
      <c r="B769" s="9">
        <f>SUMIF(Workers!$F$2:$F$1001,"&lt;="&amp;A769,Workers!$C$2:$C$1001)</f>
        <v>8012.4067079999959</v>
      </c>
      <c r="C769" s="9">
        <f>SUMIF(Workers!$F$2:$F$1001,"&gt;"&amp;A769,Workers!$D$2:$D$1001)</f>
        <v>2640.8648619999999</v>
      </c>
      <c r="D769" s="9">
        <f>IF(OR(B769&lt;=0,C769&lt;=0),0,(B769^Parameters!$B$7)*(C769^Parameters!$B$8))</f>
        <v>1979.1518826233128</v>
      </c>
    </row>
    <row r="770" spans="1:4" x14ac:dyDescent="0.2">
      <c r="A770" s="4">
        <v>768</v>
      </c>
      <c r="B770" s="9">
        <f>SUMIF(Workers!$F$2:$F$1001,"&lt;="&amp;A770,Workers!$C$2:$C$1001)</f>
        <v>8022.7823129999961</v>
      </c>
      <c r="C770" s="9">
        <f>SUMIF(Workers!$F$2:$F$1001,"&gt;"&amp;A770,Workers!$D$2:$D$1001)</f>
        <v>2628.5911169999995</v>
      </c>
      <c r="D770" s="9">
        <f>IF(OR(B770&lt;=0,C770&lt;=0),0,(B770^Parameters!$B$7)*(C770^Parameters!$B$8))</f>
        <v>1976.1577956890762</v>
      </c>
    </row>
    <row r="771" spans="1:4" x14ac:dyDescent="0.2">
      <c r="A771" s="4">
        <v>769</v>
      </c>
      <c r="B771" s="9">
        <f>SUMIF(Workers!$F$2:$F$1001,"&lt;="&amp;A771,Workers!$C$2:$C$1001)</f>
        <v>8032.3786719999971</v>
      </c>
      <c r="C771" s="9">
        <f>SUMIF(Workers!$F$2:$F$1001,"&gt;"&amp;A771,Workers!$D$2:$D$1001)</f>
        <v>2617.2349449999997</v>
      </c>
      <c r="D771" s="9">
        <f>IF(OR(B771&lt;=0,C771&lt;=0),0,(B771^Parameters!$B$7)*(C771^Parameters!$B$8))</f>
        <v>1973.3726194962455</v>
      </c>
    </row>
    <row r="772" spans="1:4" x14ac:dyDescent="0.2">
      <c r="A772" s="4">
        <v>770</v>
      </c>
      <c r="B772" s="9">
        <f>SUMIF(Workers!$F$2:$F$1001,"&lt;="&amp;A772,Workers!$C$2:$C$1001)</f>
        <v>8041.8042149999974</v>
      </c>
      <c r="C772" s="9">
        <f>SUMIF(Workers!$F$2:$F$1001,"&gt;"&amp;A772,Workers!$D$2:$D$1001)</f>
        <v>2606.0786569999996</v>
      </c>
      <c r="D772" s="9">
        <f>IF(OR(B772&lt;=0,C772&lt;=0),0,(B772^Parameters!$B$7)*(C772^Parameters!$B$8))</f>
        <v>1970.6225892441003</v>
      </c>
    </row>
    <row r="773" spans="1:4" x14ac:dyDescent="0.2">
      <c r="A773" s="4">
        <v>771</v>
      </c>
      <c r="B773" s="9">
        <f>SUMIF(Workers!$F$2:$F$1001,"&lt;="&amp;A773,Workers!$C$2:$C$1001)</f>
        <v>8052.1054819999972</v>
      </c>
      <c r="C773" s="9">
        <f>SUMIF(Workers!$F$2:$F$1001,"&gt;"&amp;A773,Workers!$D$2:$D$1001)</f>
        <v>2593.8752479999994</v>
      </c>
      <c r="D773" s="9">
        <f>IF(OR(B773&lt;=0,C773&lt;=0),0,(B773^Parameters!$B$7)*(C773^Parameters!$B$8))</f>
        <v>1967.5978674497424</v>
      </c>
    </row>
    <row r="774" spans="1:4" x14ac:dyDescent="0.2">
      <c r="A774" s="4">
        <v>772</v>
      </c>
      <c r="B774" s="9">
        <f>SUMIF(Workers!$F$2:$F$1001,"&lt;="&amp;A774,Workers!$C$2:$C$1001)</f>
        <v>8060.7601669999976</v>
      </c>
      <c r="C774" s="9">
        <f>SUMIF(Workers!$F$2:$F$1001,"&gt;"&amp;A774,Workers!$D$2:$D$1001)</f>
        <v>2583.6164709999998</v>
      </c>
      <c r="D774" s="9">
        <f>IF(OR(B774&lt;=0,C774&lt;=0),0,(B774^Parameters!$B$7)*(C774^Parameters!$B$8))</f>
        <v>1965.0419216868006</v>
      </c>
    </row>
    <row r="775" spans="1:4" x14ac:dyDescent="0.2">
      <c r="A775" s="4">
        <v>773</v>
      </c>
      <c r="B775" s="9">
        <f>SUMIF(Workers!$F$2:$F$1001,"&lt;="&amp;A775,Workers!$C$2:$C$1001)</f>
        <v>8071.8266919999978</v>
      </c>
      <c r="C775" s="9">
        <f>SUMIF(Workers!$F$2:$F$1001,"&gt;"&amp;A775,Workers!$D$2:$D$1001)</f>
        <v>2570.4945219999995</v>
      </c>
      <c r="D775" s="9">
        <f>IF(OR(B775&lt;=0,C775&lt;=0),0,(B775^Parameters!$B$7)*(C775^Parameters!$B$8))</f>
        <v>1961.7552797806363</v>
      </c>
    </row>
    <row r="776" spans="1:4" x14ac:dyDescent="0.2">
      <c r="A776" s="4">
        <v>774</v>
      </c>
      <c r="B776" s="9">
        <f>SUMIF(Workers!$F$2:$F$1001,"&lt;="&amp;A776,Workers!$C$2:$C$1001)</f>
        <v>8080.0015319999975</v>
      </c>
      <c r="C776" s="9">
        <f>SUMIF(Workers!$F$2:$F$1001,"&gt;"&amp;A776,Workers!$D$2:$D$1001)</f>
        <v>2560.7981149999996</v>
      </c>
      <c r="D776" s="9">
        <f>IF(OR(B776&lt;=0,C776&lt;=0),0,(B776^Parameters!$B$7)*(C776^Parameters!$B$8))</f>
        <v>1959.3140513224666</v>
      </c>
    </row>
    <row r="777" spans="1:4" x14ac:dyDescent="0.2">
      <c r="A777" s="4">
        <v>775</v>
      </c>
      <c r="B777" s="9">
        <f>SUMIF(Workers!$F$2:$F$1001,"&lt;="&amp;A777,Workers!$C$2:$C$1001)</f>
        <v>8087.8779609999974</v>
      </c>
      <c r="C777" s="9">
        <f>SUMIF(Workers!$F$2:$F$1001,"&gt;"&amp;A777,Workers!$D$2:$D$1001)</f>
        <v>2551.4498809999996</v>
      </c>
      <c r="D777" s="9">
        <f>IF(OR(B777&lt;=0,C777&lt;=0),0,(B777^Parameters!$B$7)*(C777^Parameters!$B$8))</f>
        <v>1956.9500201778617</v>
      </c>
    </row>
    <row r="778" spans="1:4" x14ac:dyDescent="0.2">
      <c r="A778" s="4">
        <v>776</v>
      </c>
      <c r="B778" s="9">
        <f>SUMIF(Workers!$F$2:$F$1001,"&lt;="&amp;A778,Workers!$C$2:$C$1001)</f>
        <v>8096.5673449999977</v>
      </c>
      <c r="C778" s="9">
        <f>SUMIF(Workers!$F$2:$F$1001,"&gt;"&amp;A778,Workers!$D$2:$D$1001)</f>
        <v>2541.135863</v>
      </c>
      <c r="D778" s="9">
        <f>IF(OR(B778&lt;=0,C778&lt;=0),0,(B778^Parameters!$B$7)*(C778^Parameters!$B$8))</f>
        <v>1954.3303121714537</v>
      </c>
    </row>
    <row r="779" spans="1:4" x14ac:dyDescent="0.2">
      <c r="A779" s="4">
        <v>777</v>
      </c>
      <c r="B779" s="9">
        <f>SUMIF(Workers!$F$2:$F$1001,"&lt;="&amp;A779,Workers!$C$2:$C$1001)</f>
        <v>8104.6909119999973</v>
      </c>
      <c r="C779" s="9">
        <f>SUMIF(Workers!$F$2:$F$1001,"&gt;"&amp;A779,Workers!$D$2:$D$1001)</f>
        <v>2531.4784880000002</v>
      </c>
      <c r="D779" s="9">
        <f>IF(OR(B779&lt;=0,C779&lt;=0),0,(B779^Parameters!$B$7)*(C779^Parameters!$B$8))</f>
        <v>1951.8651688008804</v>
      </c>
    </row>
    <row r="780" spans="1:4" x14ac:dyDescent="0.2">
      <c r="A780" s="4">
        <v>778</v>
      </c>
      <c r="B780" s="9">
        <f>SUMIF(Workers!$F$2:$F$1001,"&lt;="&amp;A780,Workers!$C$2:$C$1001)</f>
        <v>8113.8538819999967</v>
      </c>
      <c r="C780" s="9">
        <f>SUMIF(Workers!$F$2:$F$1001,"&gt;"&amp;A780,Workers!$D$2:$D$1001)</f>
        <v>2520.5764300000001</v>
      </c>
      <c r="D780" s="9">
        <f>IF(OR(B780&lt;=0,C780&lt;=0),0,(B780^Parameters!$B$7)*(C780^Parameters!$B$8))</f>
        <v>1949.0688200915624</v>
      </c>
    </row>
    <row r="781" spans="1:4" x14ac:dyDescent="0.2">
      <c r="A781" s="4">
        <v>779</v>
      </c>
      <c r="B781" s="9">
        <f>SUMIF(Workers!$F$2:$F$1001,"&lt;="&amp;A781,Workers!$C$2:$C$1001)</f>
        <v>8122.3131239999966</v>
      </c>
      <c r="C781" s="9">
        <f>SUMIF(Workers!$F$2:$F$1001,"&gt;"&amp;A781,Workers!$D$2:$D$1001)</f>
        <v>2510.4976000000001</v>
      </c>
      <c r="D781" s="9">
        <f>IF(OR(B781&lt;=0,C781&lt;=0),0,(B781^Parameters!$B$7)*(C781^Parameters!$B$8))</f>
        <v>1946.4703487127069</v>
      </c>
    </row>
    <row r="782" spans="1:4" x14ac:dyDescent="0.2">
      <c r="A782" s="4">
        <v>780</v>
      </c>
      <c r="B782" s="9">
        <f>SUMIF(Workers!$F$2:$F$1001,"&lt;="&amp;A782,Workers!$C$2:$C$1001)</f>
        <v>8132.3045839999968</v>
      </c>
      <c r="C782" s="9">
        <f>SUMIF(Workers!$F$2:$F$1001,"&gt;"&amp;A782,Workers!$D$2:$D$1001)</f>
        <v>2498.58907</v>
      </c>
      <c r="D782" s="9">
        <f>IF(OR(B782&lt;=0,C782&lt;=0),0,(B782^Parameters!$B$7)*(C782^Parameters!$B$8))</f>
        <v>1943.3848482529693</v>
      </c>
    </row>
    <row r="783" spans="1:4" x14ac:dyDescent="0.2">
      <c r="A783" s="4">
        <v>781</v>
      </c>
      <c r="B783" s="9">
        <f>SUMIF(Workers!$F$2:$F$1001,"&lt;="&amp;A783,Workers!$C$2:$C$1001)</f>
        <v>8141.2117279999957</v>
      </c>
      <c r="C783" s="9">
        <f>SUMIF(Workers!$F$2:$F$1001,"&gt;"&amp;A783,Workers!$D$2:$D$1001)</f>
        <v>2487.9669720000002</v>
      </c>
      <c r="D783" s="9">
        <f>IF(OR(B783&lt;=0,C783&lt;=0),0,(B783^Parameters!$B$7)*(C783^Parameters!$B$8))</f>
        <v>1940.6184103171581</v>
      </c>
    </row>
    <row r="784" spans="1:4" x14ac:dyDescent="0.2">
      <c r="A784" s="4">
        <v>782</v>
      </c>
      <c r="B784" s="9">
        <f>SUMIF(Workers!$F$2:$F$1001,"&lt;="&amp;A784,Workers!$C$2:$C$1001)</f>
        <v>8150.2361099999962</v>
      </c>
      <c r="C784" s="9">
        <f>SUMIF(Workers!$F$2:$F$1001,"&gt;"&amp;A784,Workers!$D$2:$D$1001)</f>
        <v>2477.2046410000003</v>
      </c>
      <c r="D784" s="9">
        <f>IF(OR(B784&lt;=0,C784&lt;=0),0,(B784^Parameters!$B$7)*(C784^Parameters!$B$8))</f>
        <v>1937.802152046668</v>
      </c>
    </row>
    <row r="785" spans="1:4" x14ac:dyDescent="0.2">
      <c r="A785" s="4">
        <v>783</v>
      </c>
      <c r="B785" s="9">
        <f>SUMIF(Workers!$F$2:$F$1001,"&lt;="&amp;A785,Workers!$C$2:$C$1001)</f>
        <v>8160.0273299999963</v>
      </c>
      <c r="C785" s="9">
        <f>SUMIF(Workers!$F$2:$F$1001,"&gt;"&amp;A785,Workers!$D$2:$D$1001)</f>
        <v>2465.515852</v>
      </c>
      <c r="D785" s="9">
        <f>IF(OR(B785&lt;=0,C785&lt;=0),0,(B785^Parameters!$B$7)*(C785^Parameters!$B$8))</f>
        <v>1934.7271921872887</v>
      </c>
    </row>
    <row r="786" spans="1:4" x14ac:dyDescent="0.2">
      <c r="A786" s="4">
        <v>784</v>
      </c>
      <c r="B786" s="9">
        <f>SUMIF(Workers!$F$2:$F$1001,"&lt;="&amp;A786,Workers!$C$2:$C$1001)</f>
        <v>8169.5193799999961</v>
      </c>
      <c r="C786" s="9">
        <f>SUMIF(Workers!$F$2:$F$1001,"&gt;"&amp;A786,Workers!$D$2:$D$1001)</f>
        <v>2454.1753080000003</v>
      </c>
      <c r="D786" s="9">
        <f>IF(OR(B786&lt;=0,C786&lt;=0),0,(B786^Parameters!$B$7)*(C786^Parameters!$B$8))</f>
        <v>1931.7278463767836</v>
      </c>
    </row>
    <row r="787" spans="1:4" x14ac:dyDescent="0.2">
      <c r="A787" s="4">
        <v>785</v>
      </c>
      <c r="B787" s="9">
        <f>SUMIF(Workers!$F$2:$F$1001,"&lt;="&amp;A787,Workers!$C$2:$C$1001)</f>
        <v>8179.0744839999961</v>
      </c>
      <c r="C787" s="9">
        <f>SUMIF(Workers!$F$2:$F$1001,"&gt;"&amp;A787,Workers!$D$2:$D$1001)</f>
        <v>2442.7579250000003</v>
      </c>
      <c r="D787" s="9">
        <f>IF(OR(B787&lt;=0,C787&lt;=0),0,(B787^Parameters!$B$7)*(C787^Parameters!$B$8))</f>
        <v>1928.6928361058808</v>
      </c>
    </row>
    <row r="788" spans="1:4" x14ac:dyDescent="0.2">
      <c r="A788" s="4">
        <v>786</v>
      </c>
      <c r="B788" s="9">
        <f>SUMIF(Workers!$F$2:$F$1001,"&lt;="&amp;A788,Workers!$C$2:$C$1001)</f>
        <v>8187.0878619999958</v>
      </c>
      <c r="C788" s="9">
        <f>SUMIF(Workers!$F$2:$F$1001,"&gt;"&amp;A788,Workers!$D$2:$D$1001)</f>
        <v>2433.1791330000001</v>
      </c>
      <c r="D788" s="9">
        <f>IF(OR(B788&lt;=0,C788&lt;=0),0,(B788^Parameters!$B$7)*(C788^Parameters!$B$8))</f>
        <v>1926.1344127070831</v>
      </c>
    </row>
    <row r="789" spans="1:4" x14ac:dyDescent="0.2">
      <c r="A789" s="4">
        <v>787</v>
      </c>
      <c r="B789" s="9">
        <f>SUMIF(Workers!$F$2:$F$1001,"&lt;="&amp;A789,Workers!$C$2:$C$1001)</f>
        <v>8198.1127079999969</v>
      </c>
      <c r="C789" s="9">
        <f>SUMIF(Workers!$F$2:$F$1001,"&gt;"&amp;A789,Workers!$D$2:$D$1001)</f>
        <v>2419.9998190000001</v>
      </c>
      <c r="D789" s="9">
        <f>IF(OR(B789&lt;=0,C789&lt;=0),0,(B789^Parameters!$B$7)*(C789^Parameters!$B$8))</f>
        <v>1922.5965036965576</v>
      </c>
    </row>
    <row r="790" spans="1:4" x14ac:dyDescent="0.2">
      <c r="A790" s="4">
        <v>788</v>
      </c>
      <c r="B790" s="9">
        <f>SUMIF(Workers!$F$2:$F$1001,"&lt;="&amp;A790,Workers!$C$2:$C$1001)</f>
        <v>8206.1980619999977</v>
      </c>
      <c r="C790" s="9">
        <f>SUMIF(Workers!$F$2:$F$1001,"&gt;"&amp;A790,Workers!$D$2:$D$1001)</f>
        <v>2410.3284939999999</v>
      </c>
      <c r="D790" s="9">
        <f>IF(OR(B790&lt;=0,C790&lt;=0),0,(B790^Parameters!$B$7)*(C790^Parameters!$B$8))</f>
        <v>1919.9866249407326</v>
      </c>
    </row>
    <row r="791" spans="1:4" x14ac:dyDescent="0.2">
      <c r="A791" s="4">
        <v>789</v>
      </c>
      <c r="B791" s="9">
        <f>SUMIF(Workers!$F$2:$F$1001,"&lt;="&amp;A791,Workers!$C$2:$C$1001)</f>
        <v>8215.4933809999966</v>
      </c>
      <c r="C791" s="9">
        <f>SUMIF(Workers!$F$2:$F$1001,"&gt;"&amp;A791,Workers!$D$2:$D$1001)</f>
        <v>2399.2069570000003</v>
      </c>
      <c r="D791" s="9">
        <f>IF(OR(B791&lt;=0,C791&lt;=0),0,(B791^Parameters!$B$7)*(C791^Parameters!$B$8))</f>
        <v>1916.9713092794834</v>
      </c>
    </row>
    <row r="792" spans="1:4" x14ac:dyDescent="0.2">
      <c r="A792" s="4">
        <v>790</v>
      </c>
      <c r="B792" s="9">
        <f>SUMIF(Workers!$F$2:$F$1001,"&lt;="&amp;A792,Workers!$C$2:$C$1001)</f>
        <v>8223.2132539999948</v>
      </c>
      <c r="C792" s="9">
        <f>SUMIF(Workers!$F$2:$F$1001,"&gt;"&amp;A792,Workers!$D$2:$D$1001)</f>
        <v>2389.968621</v>
      </c>
      <c r="D792" s="9">
        <f>IF(OR(B792&lt;=0,C792&lt;=0),0,(B792^Parameters!$B$7)*(C792^Parameters!$B$8))</f>
        <v>1914.4551139170878</v>
      </c>
    </row>
    <row r="793" spans="1:4" x14ac:dyDescent="0.2">
      <c r="A793" s="4">
        <v>791</v>
      </c>
      <c r="B793" s="9">
        <f>SUMIF(Workers!$F$2:$F$1001,"&lt;="&amp;A793,Workers!$C$2:$C$1001)</f>
        <v>8231.2538599999953</v>
      </c>
      <c r="C793" s="9">
        <f>SUMIF(Workers!$F$2:$F$1001,"&gt;"&amp;A793,Workers!$D$2:$D$1001)</f>
        <v>2380.3360509999998</v>
      </c>
      <c r="D793" s="9">
        <f>IF(OR(B793&lt;=0,C793&lt;=0),0,(B793^Parameters!$B$7)*(C793^Parameters!$B$8))</f>
        <v>1911.8196523254114</v>
      </c>
    </row>
    <row r="794" spans="1:4" x14ac:dyDescent="0.2">
      <c r="A794" s="4">
        <v>792</v>
      </c>
      <c r="B794" s="9">
        <f>SUMIF(Workers!$F$2:$F$1001,"&lt;="&amp;A794,Workers!$C$2:$C$1001)</f>
        <v>8241.950028999996</v>
      </c>
      <c r="C794" s="9">
        <f>SUMIF(Workers!$F$2:$F$1001,"&gt;"&amp;A794,Workers!$D$2:$D$1001)</f>
        <v>2367.5208780000003</v>
      </c>
      <c r="D794" s="9">
        <f>IF(OR(B794&lt;=0,C794&lt;=0),0,(B794^Parameters!$B$7)*(C794^Parameters!$B$8))</f>
        <v>1908.2958576187477</v>
      </c>
    </row>
    <row r="795" spans="1:4" x14ac:dyDescent="0.2">
      <c r="A795" s="4">
        <v>793</v>
      </c>
      <c r="B795" s="9">
        <f>SUMIF(Workers!$F$2:$F$1001,"&lt;="&amp;A795,Workers!$C$2:$C$1001)</f>
        <v>8251.4989149999965</v>
      </c>
      <c r="C795" s="9">
        <f>SUMIF(Workers!$F$2:$F$1001,"&gt;"&amp;A795,Workers!$D$2:$D$1001)</f>
        <v>2356.0785759999999</v>
      </c>
      <c r="D795" s="9">
        <f>IF(OR(B795&lt;=0,C795&lt;=0),0,(B795^Parameters!$B$7)*(C795^Parameters!$B$8))</f>
        <v>1905.1324645074742</v>
      </c>
    </row>
    <row r="796" spans="1:4" x14ac:dyDescent="0.2">
      <c r="A796" s="4">
        <v>794</v>
      </c>
      <c r="B796" s="9">
        <f>SUMIF(Workers!$F$2:$F$1001,"&lt;="&amp;A796,Workers!$C$2:$C$1001)</f>
        <v>8261.6030559999945</v>
      </c>
      <c r="C796" s="9">
        <f>SUMIF(Workers!$F$2:$F$1001,"&gt;"&amp;A796,Workers!$D$2:$D$1001)</f>
        <v>2343.9691309999998</v>
      </c>
      <c r="D796" s="9">
        <f>IF(OR(B796&lt;=0,C796&lt;=0),0,(B796^Parameters!$B$7)*(C796^Parameters!$B$8))</f>
        <v>1901.7669498006101</v>
      </c>
    </row>
    <row r="797" spans="1:4" x14ac:dyDescent="0.2">
      <c r="A797" s="4">
        <v>795</v>
      </c>
      <c r="B797" s="9">
        <f>SUMIF(Workers!$F$2:$F$1001,"&lt;="&amp;A797,Workers!$C$2:$C$1001)</f>
        <v>8269.7955719999936</v>
      </c>
      <c r="C797" s="9">
        <f>SUMIF(Workers!$F$2:$F$1001,"&gt;"&amp;A797,Workers!$D$2:$D$1001)</f>
        <v>2334.1490549999999</v>
      </c>
      <c r="D797" s="9">
        <f>IF(OR(B797&lt;=0,C797&lt;=0),0,(B797^Parameters!$B$7)*(C797^Parameters!$B$8))</f>
        <v>1899.024256044534</v>
      </c>
    </row>
    <row r="798" spans="1:4" x14ac:dyDescent="0.2">
      <c r="A798" s="4">
        <v>796</v>
      </c>
      <c r="B798" s="9">
        <f>SUMIF(Workers!$F$2:$F$1001,"&lt;="&amp;A798,Workers!$C$2:$C$1001)</f>
        <v>8278.1253549999947</v>
      </c>
      <c r="C798" s="9">
        <f>SUMIF(Workers!$F$2:$F$1001,"&gt;"&amp;A798,Workers!$D$2:$D$1001)</f>
        <v>2324.1616439999998</v>
      </c>
      <c r="D798" s="9">
        <f>IF(OR(B798&lt;=0,C798&lt;=0),0,(B798^Parameters!$B$7)*(C798^Parameters!$B$8))</f>
        <v>1896.2222915124253</v>
      </c>
    </row>
    <row r="799" spans="1:4" x14ac:dyDescent="0.2">
      <c r="A799" s="4">
        <v>797</v>
      </c>
      <c r="B799" s="9">
        <f>SUMIF(Workers!$F$2:$F$1001,"&lt;="&amp;A799,Workers!$C$2:$C$1001)</f>
        <v>8287.2258859999929</v>
      </c>
      <c r="C799" s="9">
        <f>SUMIF(Workers!$F$2:$F$1001,"&gt;"&amp;A799,Workers!$D$2:$D$1001)</f>
        <v>2313.2488619999999</v>
      </c>
      <c r="D799" s="9">
        <f>IF(OR(B799&lt;=0,C799&lt;=0),0,(B799^Parameters!$B$7)*(C799^Parameters!$B$8))</f>
        <v>1893.146357614251</v>
      </c>
    </row>
    <row r="800" spans="1:4" x14ac:dyDescent="0.2">
      <c r="A800" s="4">
        <v>798</v>
      </c>
      <c r="B800" s="9">
        <f>SUMIF(Workers!$F$2:$F$1001,"&lt;="&amp;A800,Workers!$C$2:$C$1001)</f>
        <v>8295.7658049999936</v>
      </c>
      <c r="C800" s="9">
        <f>SUMIF(Workers!$F$2:$F$1001,"&gt;"&amp;A800,Workers!$D$2:$D$1001)</f>
        <v>2302.9978679999999</v>
      </c>
      <c r="D800" s="9">
        <f>IF(OR(B800&lt;=0,C800&lt;=0),0,(B800^Parameters!$B$7)*(C800^Parameters!$B$8))</f>
        <v>1890.2424347283543</v>
      </c>
    </row>
    <row r="801" spans="1:4" x14ac:dyDescent="0.2">
      <c r="A801" s="4">
        <v>799</v>
      </c>
      <c r="B801" s="9">
        <f>SUMIF(Workers!$F$2:$F$1001,"&lt;="&amp;A801,Workers!$C$2:$C$1001)</f>
        <v>8304.6852129999934</v>
      </c>
      <c r="C801" s="9">
        <f>SUMIF(Workers!$F$2:$F$1001,"&gt;"&amp;A801,Workers!$D$2:$D$1001)</f>
        <v>2292.2847269999997</v>
      </c>
      <c r="D801" s="9">
        <f>IF(OR(B801&lt;=0,C801&lt;=0),0,(B801^Parameters!$B$7)*(C801^Parameters!$B$8))</f>
        <v>1887.1928446307315</v>
      </c>
    </row>
    <row r="802" spans="1:4" x14ac:dyDescent="0.2">
      <c r="A802" s="4">
        <v>800</v>
      </c>
      <c r="B802" s="9">
        <f>SUMIF(Workers!$F$2:$F$1001,"&lt;="&amp;A802,Workers!$C$2:$C$1001)</f>
        <v>8314.1944789999925</v>
      </c>
      <c r="C802" s="9">
        <f>SUMIF(Workers!$F$2:$F$1001,"&gt;"&amp;A802,Workers!$D$2:$D$1001)</f>
        <v>2280.8376569999996</v>
      </c>
      <c r="D802" s="9">
        <f>IF(OR(B802&lt;=0,C802&lt;=0),0,(B802^Parameters!$B$7)*(C802^Parameters!$B$8))</f>
        <v>1883.9160630700599</v>
      </c>
    </row>
    <row r="803" spans="1:4" x14ac:dyDescent="0.2">
      <c r="A803" s="4">
        <v>801</v>
      </c>
      <c r="B803" s="9">
        <f>SUMIF(Workers!$F$2:$F$1001,"&lt;="&amp;A803,Workers!$C$2:$C$1001)</f>
        <v>8323.4717949999922</v>
      </c>
      <c r="C803" s="9">
        <f>SUMIF(Workers!$F$2:$F$1001,"&gt;"&amp;A803,Workers!$D$2:$D$1001)</f>
        <v>2269.6669329999995</v>
      </c>
      <c r="D803" s="9">
        <f>IF(OR(B803&lt;=0,C803&lt;=0),0,(B803^Parameters!$B$7)*(C803^Parameters!$B$8))</f>
        <v>1880.7020120626332</v>
      </c>
    </row>
    <row r="804" spans="1:4" x14ac:dyDescent="0.2">
      <c r="A804" s="4">
        <v>802</v>
      </c>
      <c r="B804" s="9">
        <f>SUMIF(Workers!$F$2:$F$1001,"&lt;="&amp;A804,Workers!$C$2:$C$1001)</f>
        <v>8333.5455459999921</v>
      </c>
      <c r="C804" s="9">
        <f>SUMIF(Workers!$F$2:$F$1001,"&gt;"&amp;A804,Workers!$D$2:$D$1001)</f>
        <v>2257.5194879999995</v>
      </c>
      <c r="D804" s="9">
        <f>IF(OR(B804&lt;=0,C804&lt;=0),0,(B804^Parameters!$B$7)*(C804^Parameters!$B$8))</f>
        <v>1877.1872449672423</v>
      </c>
    </row>
    <row r="805" spans="1:4" x14ac:dyDescent="0.2">
      <c r="A805" s="4">
        <v>803</v>
      </c>
      <c r="B805" s="9">
        <f>SUMIF(Workers!$F$2:$F$1001,"&lt;="&amp;A805,Workers!$C$2:$C$1001)</f>
        <v>8343.9438249999912</v>
      </c>
      <c r="C805" s="9">
        <f>SUMIF(Workers!$F$2:$F$1001,"&gt;"&amp;A805,Workers!$D$2:$D$1001)</f>
        <v>2244.9742509999992</v>
      </c>
      <c r="D805" s="9">
        <f>IF(OR(B805&lt;=0,C805&lt;=0),0,(B805^Parameters!$B$7)*(C805^Parameters!$B$8))</f>
        <v>1873.5368136445879</v>
      </c>
    </row>
    <row r="806" spans="1:4" x14ac:dyDescent="0.2">
      <c r="A806" s="4">
        <v>804</v>
      </c>
      <c r="B806" s="9">
        <f>SUMIF(Workers!$F$2:$F$1001,"&lt;="&amp;A806,Workers!$C$2:$C$1001)</f>
        <v>8352.1123599999919</v>
      </c>
      <c r="C806" s="9">
        <f>SUMIF(Workers!$F$2:$F$1001,"&gt;"&amp;A806,Workers!$D$2:$D$1001)</f>
        <v>2235.099451999999</v>
      </c>
      <c r="D806" s="9">
        <f>IF(OR(B806&lt;=0,C806&lt;=0),0,(B806^Parameters!$B$7)*(C806^Parameters!$B$8))</f>
        <v>1870.6473847908267</v>
      </c>
    </row>
    <row r="807" spans="1:4" x14ac:dyDescent="0.2">
      <c r="A807" s="4">
        <v>805</v>
      </c>
      <c r="B807" s="9">
        <f>SUMIF(Workers!$F$2:$F$1001,"&lt;="&amp;A807,Workers!$C$2:$C$1001)</f>
        <v>8360.821126999992</v>
      </c>
      <c r="C807" s="9">
        <f>SUMIF(Workers!$F$2:$F$1001,"&gt;"&amp;A807,Workers!$D$2:$D$1001)</f>
        <v>2224.5576899999992</v>
      </c>
      <c r="D807" s="9">
        <f>IF(OR(B807&lt;=0,C807&lt;=0),0,(B807^Parameters!$B$7)*(C807^Parameters!$B$8))</f>
        <v>1867.5475671384172</v>
      </c>
    </row>
    <row r="808" spans="1:4" x14ac:dyDescent="0.2">
      <c r="A808" s="4">
        <v>806</v>
      </c>
      <c r="B808" s="9">
        <f>SUMIF(Workers!$F$2:$F$1001,"&lt;="&amp;A808,Workers!$C$2:$C$1001)</f>
        <v>8370.0021629999919</v>
      </c>
      <c r="C808" s="9">
        <f>SUMIF(Workers!$F$2:$F$1001,"&gt;"&amp;A808,Workers!$D$2:$D$1001)</f>
        <v>2213.3950039999995</v>
      </c>
      <c r="D808" s="9">
        <f>IF(OR(B808&lt;=0,C808&lt;=0),0,(B808^Parameters!$B$7)*(C808^Parameters!$B$8))</f>
        <v>1864.2451546979378</v>
      </c>
    </row>
    <row r="809" spans="1:4" x14ac:dyDescent="0.2">
      <c r="A809" s="4">
        <v>807</v>
      </c>
      <c r="B809" s="9">
        <f>SUMIF(Workers!$F$2:$F$1001,"&lt;="&amp;A809,Workers!$C$2:$C$1001)</f>
        <v>8378.3222899999928</v>
      </c>
      <c r="C809" s="9">
        <f>SUMIF(Workers!$F$2:$F$1001,"&gt;"&amp;A809,Workers!$D$2:$D$1001)</f>
        <v>2203.2684859999995</v>
      </c>
      <c r="D809" s="9">
        <f>IF(OR(B809&lt;=0,C809&lt;=0),0,(B809^Parameters!$B$7)*(C809^Parameters!$B$8))</f>
        <v>1861.2341752458062</v>
      </c>
    </row>
    <row r="810" spans="1:4" x14ac:dyDescent="0.2">
      <c r="A810" s="4">
        <v>808</v>
      </c>
      <c r="B810" s="9">
        <f>SUMIF(Workers!$F$2:$F$1001,"&lt;="&amp;A810,Workers!$C$2:$C$1001)</f>
        <v>8386.5156269999934</v>
      </c>
      <c r="C810" s="9">
        <f>SUMIF(Workers!$F$2:$F$1001,"&gt;"&amp;A810,Workers!$D$2:$D$1001)</f>
        <v>2193.2901959999995</v>
      </c>
      <c r="D810" s="9">
        <f>IF(OR(B810&lt;=0,C810&lt;=0),0,(B810^Parameters!$B$7)*(C810^Parameters!$B$8))</f>
        <v>1858.2534426047312</v>
      </c>
    </row>
    <row r="811" spans="1:4" x14ac:dyDescent="0.2">
      <c r="A811" s="4">
        <v>809</v>
      </c>
      <c r="B811" s="9">
        <f>SUMIF(Workers!$F$2:$F$1001,"&lt;="&amp;A811,Workers!$C$2:$C$1001)</f>
        <v>8395.6092769999923</v>
      </c>
      <c r="C811" s="9">
        <f>SUMIF(Workers!$F$2:$F$1001,"&gt;"&amp;A811,Workers!$D$2:$D$1001)</f>
        <v>2182.2054219999995</v>
      </c>
      <c r="D811" s="9">
        <f>IF(OR(B811&lt;=0,C811&lt;=0),0,(B811^Parameters!$B$7)*(C811^Parameters!$B$8))</f>
        <v>1854.9257587703157</v>
      </c>
    </row>
    <row r="812" spans="1:4" x14ac:dyDescent="0.2">
      <c r="A812" s="4">
        <v>810</v>
      </c>
      <c r="B812" s="9">
        <f>SUMIF(Workers!$F$2:$F$1001,"&lt;="&amp;A812,Workers!$C$2:$C$1001)</f>
        <v>8404.4332739999936</v>
      </c>
      <c r="C812" s="9">
        <f>SUMIF(Workers!$F$2:$F$1001,"&gt;"&amp;A812,Workers!$D$2:$D$1001)</f>
        <v>2171.4430479999992</v>
      </c>
      <c r="D812" s="9">
        <f>IF(OR(B812&lt;=0,C812&lt;=0),0,(B812^Parameters!$B$7)*(C812^Parameters!$B$8))</f>
        <v>1851.6785451641522</v>
      </c>
    </row>
    <row r="813" spans="1:4" x14ac:dyDescent="0.2">
      <c r="A813" s="4">
        <v>811</v>
      </c>
      <c r="B813" s="9">
        <f>SUMIF(Workers!$F$2:$F$1001,"&lt;="&amp;A813,Workers!$C$2:$C$1001)</f>
        <v>8412.5691049999932</v>
      </c>
      <c r="C813" s="9">
        <f>SUMIF(Workers!$F$2:$F$1001,"&gt;"&amp;A813,Workers!$D$2:$D$1001)</f>
        <v>2161.5130889999991</v>
      </c>
      <c r="D813" s="9">
        <f>IF(OR(B813&lt;=0,C813&lt;=0),0,(B813^Parameters!$B$7)*(C813^Parameters!$B$8))</f>
        <v>1848.6680330752235</v>
      </c>
    </row>
    <row r="814" spans="1:4" x14ac:dyDescent="0.2">
      <c r="A814" s="4">
        <v>812</v>
      </c>
      <c r="B814" s="9">
        <f>SUMIF(Workers!$F$2:$F$1001,"&lt;="&amp;A814,Workers!$C$2:$C$1001)</f>
        <v>8421.540150999992</v>
      </c>
      <c r="C814" s="9">
        <f>SUMIF(Workers!$F$2:$F$1001,"&gt;"&amp;A814,Workers!$D$2:$D$1001)</f>
        <v>2150.5615339999995</v>
      </c>
      <c r="D814" s="9">
        <f>IF(OR(B814&lt;=0,C814&lt;=0),0,(B814^Parameters!$B$7)*(C814^Parameters!$B$8))</f>
        <v>1845.3320669538355</v>
      </c>
    </row>
    <row r="815" spans="1:4" x14ac:dyDescent="0.2">
      <c r="A815" s="4">
        <v>813</v>
      </c>
      <c r="B815" s="9">
        <f>SUMIF(Workers!$F$2:$F$1001,"&lt;="&amp;A815,Workers!$C$2:$C$1001)</f>
        <v>8430.1599359999909</v>
      </c>
      <c r="C815" s="9">
        <f>SUMIF(Workers!$F$2:$F$1001,"&gt;"&amp;A815,Workers!$D$2:$D$1001)</f>
        <v>2140.0337939999995</v>
      </c>
      <c r="D815" s="9">
        <f>IF(OR(B815&lt;=0,C815&lt;=0),0,(B815^Parameters!$B$7)*(C815^Parameters!$B$8))</f>
        <v>1842.1093228620189</v>
      </c>
    </row>
    <row r="816" spans="1:4" x14ac:dyDescent="0.2">
      <c r="A816" s="4">
        <v>814</v>
      </c>
      <c r="B816" s="9">
        <f>SUMIF(Workers!$F$2:$F$1001,"&lt;="&amp;A816,Workers!$C$2:$C$1001)</f>
        <v>8439.3897319999924</v>
      </c>
      <c r="C816" s="9">
        <f>SUMIF(Workers!$F$2:$F$1001,"&gt;"&amp;A816,Workers!$D$2:$D$1001)</f>
        <v>2128.7462859999996</v>
      </c>
      <c r="D816" s="9">
        <f>IF(OR(B816&lt;=0,C816&lt;=0),0,(B816^Parameters!$B$7)*(C816^Parameters!$B$8))</f>
        <v>1838.6358587565805</v>
      </c>
    </row>
    <row r="817" spans="1:4" x14ac:dyDescent="0.2">
      <c r="A817" s="4">
        <v>815</v>
      </c>
      <c r="B817" s="9">
        <f>SUMIF(Workers!$F$2:$F$1001,"&lt;="&amp;A817,Workers!$C$2:$C$1001)</f>
        <v>8447.0741059999928</v>
      </c>
      <c r="C817" s="9">
        <f>SUMIF(Workers!$F$2:$F$1001,"&gt;"&amp;A817,Workers!$D$2:$D$1001)</f>
        <v>2119.3486099999996</v>
      </c>
      <c r="D817" s="9">
        <f>IF(OR(B817&lt;=0,C817&lt;=0),0,(B817^Parameters!$B$7)*(C817^Parameters!$B$8))</f>
        <v>1835.730470406889</v>
      </c>
    </row>
    <row r="818" spans="1:4" x14ac:dyDescent="0.2">
      <c r="A818" s="4">
        <v>816</v>
      </c>
      <c r="B818" s="9">
        <f>SUMIF(Workers!$F$2:$F$1001,"&lt;="&amp;A818,Workers!$C$2:$C$1001)</f>
        <v>8455.6853119999923</v>
      </c>
      <c r="C818" s="9">
        <f>SUMIF(Workers!$F$2:$F$1001,"&gt;"&amp;A818,Workers!$D$2:$D$1001)</f>
        <v>2108.8086849999995</v>
      </c>
      <c r="D818" s="9">
        <f>IF(OR(B818&lt;=0,C818&lt;=0),0,(B818^Parameters!$B$7)*(C818^Parameters!$B$8))</f>
        <v>1832.4565976117401</v>
      </c>
    </row>
    <row r="819" spans="1:4" x14ac:dyDescent="0.2">
      <c r="A819" s="4">
        <v>817</v>
      </c>
      <c r="B819" s="9">
        <f>SUMIF(Workers!$F$2:$F$1001,"&lt;="&amp;A819,Workers!$C$2:$C$1001)</f>
        <v>8464.9441779999906</v>
      </c>
      <c r="C819" s="9">
        <f>SUMIF(Workers!$F$2:$F$1001,"&gt;"&amp;A819,Workers!$D$2:$D$1001)</f>
        <v>2097.4622779999995</v>
      </c>
      <c r="D819" s="9">
        <f>IF(OR(B819&lt;=0,C819&lt;=0),0,(B819^Parameters!$B$7)*(C819^Parameters!$B$8))</f>
        <v>1828.9137114869088</v>
      </c>
    </row>
    <row r="820" spans="1:4" x14ac:dyDescent="0.2">
      <c r="A820" s="4">
        <v>818</v>
      </c>
      <c r="B820" s="9">
        <f>SUMIF(Workers!$F$2:$F$1001,"&lt;="&amp;A820,Workers!$C$2:$C$1001)</f>
        <v>8474.1180259999928</v>
      </c>
      <c r="C820" s="9">
        <f>SUMIF(Workers!$F$2:$F$1001,"&gt;"&amp;A820,Workers!$D$2:$D$1001)</f>
        <v>2086.2172449999998</v>
      </c>
      <c r="D820" s="9">
        <f>IF(OR(B820&lt;=0,C820&lt;=0),0,(B820^Parameters!$B$7)*(C820^Parameters!$B$8))</f>
        <v>1825.3843290252812</v>
      </c>
    </row>
    <row r="821" spans="1:4" x14ac:dyDescent="0.2">
      <c r="A821" s="4">
        <v>819</v>
      </c>
      <c r="B821" s="9">
        <f>SUMIF(Workers!$F$2:$F$1001,"&lt;="&amp;A821,Workers!$C$2:$C$1001)</f>
        <v>8482.1007739999914</v>
      </c>
      <c r="C821" s="9">
        <f>SUMIF(Workers!$F$2:$F$1001,"&gt;"&amp;A821,Workers!$D$2:$D$1001)</f>
        <v>2076.4213359999994</v>
      </c>
      <c r="D821" s="9">
        <f>IF(OR(B821&lt;=0,C821&lt;=0),0,(B821^Parameters!$B$7)*(C821^Parameters!$B$8))</f>
        <v>1822.2942709299512</v>
      </c>
    </row>
    <row r="822" spans="1:4" x14ac:dyDescent="0.2">
      <c r="A822" s="4">
        <v>820</v>
      </c>
      <c r="B822" s="9">
        <f>SUMIF(Workers!$F$2:$F$1001,"&lt;="&amp;A822,Workers!$C$2:$C$1001)</f>
        <v>8491.7247989999923</v>
      </c>
      <c r="C822" s="9">
        <f>SUMIF(Workers!$F$2:$F$1001,"&gt;"&amp;A822,Workers!$D$2:$D$1001)</f>
        <v>2064.5950879999996</v>
      </c>
      <c r="D822" s="9">
        <f>IF(OR(B822&lt;=0,C822&lt;=0),0,(B822^Parameters!$B$7)*(C822^Parameters!$B$8))</f>
        <v>1818.5441968353373</v>
      </c>
    </row>
    <row r="823" spans="1:4" x14ac:dyDescent="0.2">
      <c r="A823" s="4">
        <v>821</v>
      </c>
      <c r="B823" s="9">
        <f>SUMIF(Workers!$F$2:$F$1001,"&lt;="&amp;A823,Workers!$C$2:$C$1001)</f>
        <v>8500.6654619999917</v>
      </c>
      <c r="C823" s="9">
        <f>SUMIF(Workers!$F$2:$F$1001,"&gt;"&amp;A823,Workers!$D$2:$D$1001)</f>
        <v>2053.6000289999993</v>
      </c>
      <c r="D823" s="9">
        <f>IF(OR(B823&lt;=0,C823&lt;=0),0,(B823^Parameters!$B$7)*(C823^Parameters!$B$8))</f>
        <v>1815.038970344727</v>
      </c>
    </row>
    <row r="824" spans="1:4" x14ac:dyDescent="0.2">
      <c r="A824" s="4">
        <v>822</v>
      </c>
      <c r="B824" s="9">
        <f>SUMIF(Workers!$F$2:$F$1001,"&lt;="&amp;A824,Workers!$C$2:$C$1001)</f>
        <v>8509.5728199999921</v>
      </c>
      <c r="C824" s="9">
        <f>SUMIF(Workers!$F$2:$F$1001,"&gt;"&amp;A824,Workers!$D$2:$D$1001)</f>
        <v>2042.6447819999994</v>
      </c>
      <c r="D824" s="9">
        <f>IF(OR(B824&lt;=0,C824&lt;=0),0,(B824^Parameters!$B$7)*(C824^Parameters!$B$8))</f>
        <v>1811.52892804098</v>
      </c>
    </row>
    <row r="825" spans="1:4" x14ac:dyDescent="0.2">
      <c r="A825" s="4">
        <v>823</v>
      </c>
      <c r="B825" s="9">
        <f>SUMIF(Workers!$F$2:$F$1001,"&lt;="&amp;A825,Workers!$C$2:$C$1001)</f>
        <v>8517.6797619999925</v>
      </c>
      <c r="C825" s="9">
        <f>SUMIF(Workers!$F$2:$F$1001,"&gt;"&amp;A825,Workers!$D$2:$D$1001)</f>
        <v>2032.6664689999993</v>
      </c>
      <c r="D825" s="9">
        <f>IF(OR(B825&lt;=0,C825&lt;=0),0,(B825^Parameters!$B$7)*(C825^Parameters!$B$8))</f>
        <v>1808.3160791026228</v>
      </c>
    </row>
    <row r="826" spans="1:4" x14ac:dyDescent="0.2">
      <c r="A826" s="4">
        <v>824</v>
      </c>
      <c r="B826" s="9">
        <f>SUMIF(Workers!$F$2:$F$1001,"&lt;="&amp;A826,Workers!$C$2:$C$1001)</f>
        <v>8526.3956659999931</v>
      </c>
      <c r="C826" s="9">
        <f>SUMIF(Workers!$F$2:$F$1001,"&gt;"&amp;A826,Workers!$D$2:$D$1001)</f>
        <v>2021.9241779999993</v>
      </c>
      <c r="D826" s="9">
        <f>IF(OR(B826&lt;=0,C826&lt;=0),0,(B826^Parameters!$B$7)*(C826^Parameters!$B$8))</f>
        <v>1804.8397878251697</v>
      </c>
    </row>
    <row r="827" spans="1:4" x14ac:dyDescent="0.2">
      <c r="A827" s="4">
        <v>825</v>
      </c>
      <c r="B827" s="9">
        <f>SUMIF(Workers!$F$2:$F$1001,"&lt;="&amp;A827,Workers!$C$2:$C$1001)</f>
        <v>8536.8079749999924</v>
      </c>
      <c r="C827" s="9">
        <f>SUMIF(Workers!$F$2:$F$1001,"&gt;"&amp;A827,Workers!$D$2:$D$1001)</f>
        <v>2009.0908719999993</v>
      </c>
      <c r="D827" s="9">
        <f>IF(OR(B827&lt;=0,C827&lt;=0),0,(B827^Parameters!$B$7)*(C827^Parameters!$B$8))</f>
        <v>1800.6644558057851</v>
      </c>
    </row>
    <row r="828" spans="1:4" x14ac:dyDescent="0.2">
      <c r="A828" s="4">
        <v>826</v>
      </c>
      <c r="B828" s="9">
        <f>SUMIF(Workers!$F$2:$F$1001,"&lt;="&amp;A828,Workers!$C$2:$C$1001)</f>
        <v>8545.909060999993</v>
      </c>
      <c r="C828" s="9">
        <f>SUMIF(Workers!$F$2:$F$1001,"&gt;"&amp;A828,Workers!$D$2:$D$1001)</f>
        <v>1997.8715709999997</v>
      </c>
      <c r="D828" s="9">
        <f>IF(OR(B828&lt;=0,C828&lt;=0),0,(B828^Parameters!$B$7)*(C828^Parameters!$B$8))</f>
        <v>1796.9939930757891</v>
      </c>
    </row>
    <row r="829" spans="1:4" x14ac:dyDescent="0.2">
      <c r="A829" s="4">
        <v>827</v>
      </c>
      <c r="B829" s="9">
        <f>SUMIF(Workers!$F$2:$F$1001,"&lt;="&amp;A829,Workers!$C$2:$C$1001)</f>
        <v>8554.8937579999929</v>
      </c>
      <c r="C829" s="9">
        <f>SUMIF(Workers!$F$2:$F$1001,"&gt;"&amp;A829,Workers!$D$2:$D$1001)</f>
        <v>1986.7916759999996</v>
      </c>
      <c r="D829" s="9">
        <f>IF(OR(B829&lt;=0,C829&lt;=0),0,(B829^Parameters!$B$7)*(C829^Parameters!$B$8))</f>
        <v>1793.350294788909</v>
      </c>
    </row>
    <row r="830" spans="1:4" x14ac:dyDescent="0.2">
      <c r="A830" s="4">
        <v>828</v>
      </c>
      <c r="B830" s="9">
        <f>SUMIF(Workers!$F$2:$F$1001,"&lt;="&amp;A830,Workers!$C$2:$C$1001)</f>
        <v>8563.7832169999929</v>
      </c>
      <c r="C830" s="9">
        <f>SUMIF(Workers!$F$2:$F$1001,"&gt;"&amp;A830,Workers!$D$2:$D$1001)</f>
        <v>1975.8262919999995</v>
      </c>
      <c r="D830" s="9">
        <f>IF(OR(B830&lt;=0,C830&lt;=0),0,(B830^Parameters!$B$7)*(C830^Parameters!$B$8))</f>
        <v>1789.7257695632732</v>
      </c>
    </row>
    <row r="831" spans="1:4" x14ac:dyDescent="0.2">
      <c r="A831" s="4">
        <v>829</v>
      </c>
      <c r="B831" s="9">
        <f>SUMIF(Workers!$F$2:$F$1001,"&lt;="&amp;A831,Workers!$C$2:$C$1001)</f>
        <v>8573.0376269999942</v>
      </c>
      <c r="C831" s="9">
        <f>SUMIF(Workers!$F$2:$F$1001,"&gt;"&amp;A831,Workers!$D$2:$D$1001)</f>
        <v>1964.4066469999996</v>
      </c>
      <c r="D831" s="9">
        <f>IF(OR(B831&lt;=0,C831&lt;=0),0,(B831^Parameters!$B$7)*(C831^Parameters!$B$8))</f>
        <v>1785.9313306390022</v>
      </c>
    </row>
    <row r="832" spans="1:4" x14ac:dyDescent="0.2">
      <c r="A832" s="4">
        <v>830</v>
      </c>
      <c r="B832" s="9">
        <f>SUMIF(Workers!$F$2:$F$1001,"&lt;="&amp;A832,Workers!$C$2:$C$1001)</f>
        <v>8581.7563619999946</v>
      </c>
      <c r="C832" s="9">
        <f>SUMIF(Workers!$F$2:$F$1001,"&gt;"&amp;A832,Workers!$D$2:$D$1001)</f>
        <v>1953.6434299999996</v>
      </c>
      <c r="D832" s="9">
        <f>IF(OR(B832&lt;=0,C832&lt;=0),0,(B832^Parameters!$B$7)*(C832^Parameters!$B$8))</f>
        <v>1782.3363598013416</v>
      </c>
    </row>
    <row r="833" spans="1:4" x14ac:dyDescent="0.2">
      <c r="A833" s="4">
        <v>831</v>
      </c>
      <c r="B833" s="9">
        <f>SUMIF(Workers!$F$2:$F$1001,"&lt;="&amp;A833,Workers!$C$2:$C$1001)</f>
        <v>8590.3843729999953</v>
      </c>
      <c r="C833" s="9">
        <f>SUMIF(Workers!$F$2:$F$1001,"&gt;"&amp;A833,Workers!$D$2:$D$1001)</f>
        <v>1942.9810779999998</v>
      </c>
      <c r="D833" s="9">
        <f>IF(OR(B833&lt;=0,C833&lt;=0),0,(B833^Parameters!$B$7)*(C833^Parameters!$B$8))</f>
        <v>1778.7566039629762</v>
      </c>
    </row>
    <row r="834" spans="1:4" x14ac:dyDescent="0.2">
      <c r="A834" s="4">
        <v>832</v>
      </c>
      <c r="B834" s="9">
        <f>SUMIF(Workers!$F$2:$F$1001,"&lt;="&amp;A834,Workers!$C$2:$C$1001)</f>
        <v>8599.5937599999943</v>
      </c>
      <c r="C834" s="9">
        <f>SUMIF(Workers!$F$2:$F$1001,"&gt;"&amp;A834,Workers!$D$2:$D$1001)</f>
        <v>1931.5663259999997</v>
      </c>
      <c r="D834" s="9">
        <f>IF(OR(B834&lt;=0,C834&lt;=0),0,(B834^Parameters!$B$7)*(C834^Parameters!$B$8))</f>
        <v>1774.9020974934147</v>
      </c>
    </row>
    <row r="835" spans="1:4" x14ac:dyDescent="0.2">
      <c r="A835" s="4">
        <v>833</v>
      </c>
      <c r="B835" s="9">
        <f>SUMIF(Workers!$F$2:$F$1001,"&lt;="&amp;A835,Workers!$C$2:$C$1001)</f>
        <v>8606.5215129999942</v>
      </c>
      <c r="C835" s="9">
        <f>SUMIF(Workers!$F$2:$F$1001,"&gt;"&amp;A835,Workers!$D$2:$D$1001)</f>
        <v>1922.9757449999997</v>
      </c>
      <c r="D835" s="9">
        <f>IF(OR(B835&lt;=0,C835&lt;=0),0,(B835^Parameters!$B$7)*(C835^Parameters!$B$8))</f>
        <v>1771.9875217368171</v>
      </c>
    </row>
    <row r="836" spans="1:4" x14ac:dyDescent="0.2">
      <c r="A836" s="4">
        <v>834</v>
      </c>
      <c r="B836" s="9">
        <f>SUMIF(Workers!$F$2:$F$1001,"&lt;="&amp;A836,Workers!$C$2:$C$1001)</f>
        <v>8615.1393489999919</v>
      </c>
      <c r="C836" s="9">
        <f>SUMIF(Workers!$F$2:$F$1001,"&gt;"&amp;A836,Workers!$D$2:$D$1001)</f>
        <v>1912.2878279999998</v>
      </c>
      <c r="D836" s="9">
        <f>IF(OR(B836&lt;=0,C836&lt;=0),0,(B836^Parameters!$B$7)*(C836^Parameters!$B$8))</f>
        <v>1768.345026278568</v>
      </c>
    </row>
    <row r="837" spans="1:4" x14ac:dyDescent="0.2">
      <c r="A837" s="4">
        <v>835</v>
      </c>
      <c r="B837" s="9">
        <f>SUMIF(Workers!$F$2:$F$1001,"&lt;="&amp;A837,Workers!$C$2:$C$1001)</f>
        <v>8623.0814379999938</v>
      </c>
      <c r="C837" s="9">
        <f>SUMIF(Workers!$F$2:$F$1001,"&gt;"&amp;A837,Workers!$D$2:$D$1001)</f>
        <v>1902.4374399999999</v>
      </c>
      <c r="D837" s="9">
        <f>IF(OR(B837&lt;=0,C837&lt;=0),0,(B837^Parameters!$B$7)*(C837^Parameters!$B$8))</f>
        <v>1764.9718877127511</v>
      </c>
    </row>
    <row r="838" spans="1:4" x14ac:dyDescent="0.2">
      <c r="A838" s="4">
        <v>836</v>
      </c>
      <c r="B838" s="9">
        <f>SUMIF(Workers!$F$2:$F$1001,"&lt;="&amp;A838,Workers!$C$2:$C$1001)</f>
        <v>8632.0280939999921</v>
      </c>
      <c r="C838" s="9">
        <f>SUMIF(Workers!$F$2:$F$1001,"&gt;"&amp;A838,Workers!$D$2:$D$1001)</f>
        <v>1891.3239920000001</v>
      </c>
      <c r="D838" s="9">
        <f>IF(OR(B838&lt;=0,C838&lt;=0),0,(B838^Parameters!$B$7)*(C838^Parameters!$B$8))</f>
        <v>1761.1463604312764</v>
      </c>
    </row>
    <row r="839" spans="1:4" x14ac:dyDescent="0.2">
      <c r="A839" s="4">
        <v>837</v>
      </c>
      <c r="B839" s="9">
        <f>SUMIF(Workers!$F$2:$F$1001,"&lt;="&amp;A839,Workers!$C$2:$C$1001)</f>
        <v>8641.6102689999916</v>
      </c>
      <c r="C839" s="9">
        <f>SUMIF(Workers!$F$2:$F$1001,"&gt;"&amp;A839,Workers!$D$2:$D$1001)</f>
        <v>1879.4069020000002</v>
      </c>
      <c r="D839" s="9">
        <f>IF(OR(B839&lt;=0,C839&lt;=0),0,(B839^Parameters!$B$7)*(C839^Parameters!$B$8))</f>
        <v>1757.0210801918033</v>
      </c>
    </row>
    <row r="840" spans="1:4" x14ac:dyDescent="0.2">
      <c r="A840" s="4">
        <v>838</v>
      </c>
      <c r="B840" s="9">
        <f>SUMIF(Workers!$F$2:$F$1001,"&lt;="&amp;A840,Workers!$C$2:$C$1001)</f>
        <v>8650.2576389999922</v>
      </c>
      <c r="C840" s="9">
        <f>SUMIF(Workers!$F$2:$F$1001,"&gt;"&amp;A840,Workers!$D$2:$D$1001)</f>
        <v>1868.6508080000001</v>
      </c>
      <c r="D840" s="9">
        <f>IF(OR(B840&lt;=0,C840&lt;=0),0,(B840^Parameters!$B$7)*(C840^Parameters!$B$8))</f>
        <v>1753.2778171354903</v>
      </c>
    </row>
    <row r="841" spans="1:4" x14ac:dyDescent="0.2">
      <c r="A841" s="4">
        <v>839</v>
      </c>
      <c r="B841" s="9">
        <f>SUMIF(Workers!$F$2:$F$1001,"&lt;="&amp;A841,Workers!$C$2:$C$1001)</f>
        <v>8660.3660039999922</v>
      </c>
      <c r="C841" s="9">
        <f>SUMIF(Workers!$F$2:$F$1001,"&gt;"&amp;A841,Workers!$D$2:$D$1001)</f>
        <v>1856.0444220000002</v>
      </c>
      <c r="D841" s="9">
        <f>IF(OR(B841&lt;=0,C841&lt;=0),0,(B841^Parameters!$B$7)*(C841^Parameters!$B$8))</f>
        <v>1748.8641521569402</v>
      </c>
    </row>
    <row r="842" spans="1:4" x14ac:dyDescent="0.2">
      <c r="A842" s="4">
        <v>840</v>
      </c>
      <c r="B842" s="9">
        <f>SUMIF(Workers!$F$2:$F$1001,"&lt;="&amp;A842,Workers!$C$2:$C$1001)</f>
        <v>8670.3943399999916</v>
      </c>
      <c r="C842" s="9">
        <f>SUMIF(Workers!$F$2:$F$1001,"&gt;"&amp;A842,Workers!$D$2:$D$1001)</f>
        <v>1843.5256410000002</v>
      </c>
      <c r="D842" s="9">
        <f>IF(OR(B842&lt;=0,C842&lt;=0),0,(B842^Parameters!$B$7)*(C842^Parameters!$B$8))</f>
        <v>1744.4543726431357</v>
      </c>
    </row>
    <row r="843" spans="1:4" x14ac:dyDescent="0.2">
      <c r="A843" s="4">
        <v>841</v>
      </c>
      <c r="B843" s="9">
        <f>SUMIF(Workers!$F$2:$F$1001,"&lt;="&amp;A843,Workers!$C$2:$C$1001)</f>
        <v>8680.1823789999926</v>
      </c>
      <c r="C843" s="9">
        <f>SUMIF(Workers!$F$2:$F$1001,"&gt;"&amp;A843,Workers!$D$2:$D$1001)</f>
        <v>1831.2967290000001</v>
      </c>
      <c r="D843" s="9">
        <f>IF(OR(B843&lt;=0,C843&lt;=0),0,(B843^Parameters!$B$7)*(C843^Parameters!$B$8))</f>
        <v>1740.1208328598152</v>
      </c>
    </row>
    <row r="844" spans="1:4" x14ac:dyDescent="0.2">
      <c r="A844" s="4">
        <v>842</v>
      </c>
      <c r="B844" s="9">
        <f>SUMIF(Workers!$F$2:$F$1001,"&lt;="&amp;A844,Workers!$C$2:$C$1001)</f>
        <v>8690.7600439999933</v>
      </c>
      <c r="C844" s="9">
        <f>SUMIF(Workers!$F$2:$F$1001,"&gt;"&amp;A844,Workers!$D$2:$D$1001)</f>
        <v>1818.0636730000001</v>
      </c>
      <c r="D844" s="9">
        <f>IF(OR(B844&lt;=0,C844&lt;=0),0,(B844^Parameters!$B$7)*(C844^Parameters!$B$8))</f>
        <v>1735.4019523179834</v>
      </c>
    </row>
    <row r="845" spans="1:4" x14ac:dyDescent="0.2">
      <c r="A845" s="4">
        <v>843</v>
      </c>
      <c r="B845" s="9">
        <f>SUMIF(Workers!$F$2:$F$1001,"&lt;="&amp;A845,Workers!$C$2:$C$1001)</f>
        <v>8699.9973699999937</v>
      </c>
      <c r="C845" s="9">
        <f>SUMIF(Workers!$F$2:$F$1001,"&gt;"&amp;A845,Workers!$D$2:$D$1001)</f>
        <v>1806.501066</v>
      </c>
      <c r="D845" s="9">
        <f>IF(OR(B845&lt;=0,C845&lt;=0),0,(B845^Parameters!$B$7)*(C845^Parameters!$B$8))</f>
        <v>1731.2540587897386</v>
      </c>
    </row>
    <row r="846" spans="1:4" x14ac:dyDescent="0.2">
      <c r="A846" s="4">
        <v>844</v>
      </c>
      <c r="B846" s="9">
        <f>SUMIF(Workers!$F$2:$F$1001,"&lt;="&amp;A846,Workers!$C$2:$C$1001)</f>
        <v>8708.2637679999934</v>
      </c>
      <c r="C846" s="9">
        <f>SUMIF(Workers!$F$2:$F$1001,"&gt;"&amp;A846,Workers!$D$2:$D$1001)</f>
        <v>1796.133247</v>
      </c>
      <c r="D846" s="9">
        <f>IF(OR(B846&lt;=0,C846&lt;=0),0,(B846^Parameters!$B$7)*(C846^Parameters!$B$8))</f>
        <v>1727.5139263669496</v>
      </c>
    </row>
    <row r="847" spans="1:4" x14ac:dyDescent="0.2">
      <c r="A847" s="4">
        <v>845</v>
      </c>
      <c r="B847" s="9">
        <f>SUMIF(Workers!$F$2:$F$1001,"&lt;="&amp;A847,Workers!$C$2:$C$1001)</f>
        <v>8716.6131469999928</v>
      </c>
      <c r="C847" s="9">
        <f>SUMIF(Workers!$F$2:$F$1001,"&gt;"&amp;A847,Workers!$D$2:$D$1001)</f>
        <v>1785.6589329999999</v>
      </c>
      <c r="D847" s="9">
        <f>IF(OR(B847&lt;=0,C847&lt;=0),0,(B847^Parameters!$B$7)*(C847^Parameters!$B$8))</f>
        <v>1723.7164537299839</v>
      </c>
    </row>
    <row r="848" spans="1:4" x14ac:dyDescent="0.2">
      <c r="A848" s="4">
        <v>846</v>
      </c>
      <c r="B848" s="9">
        <f>SUMIF(Workers!$F$2:$F$1001,"&lt;="&amp;A848,Workers!$C$2:$C$1001)</f>
        <v>8726.067972999992</v>
      </c>
      <c r="C848" s="9">
        <f>SUMIF(Workers!$F$2:$F$1001,"&gt;"&amp;A848,Workers!$D$2:$D$1001)</f>
        <v>1773.7906949999999</v>
      </c>
      <c r="D848" s="9">
        <f>IF(OR(B848&lt;=0,C848&lt;=0),0,(B848^Parameters!$B$7)*(C848^Parameters!$B$8))</f>
        <v>1719.390147488806</v>
      </c>
    </row>
    <row r="849" spans="1:4" x14ac:dyDescent="0.2">
      <c r="A849" s="4">
        <v>847</v>
      </c>
      <c r="B849" s="9">
        <f>SUMIF(Workers!$F$2:$F$1001,"&lt;="&amp;A849,Workers!$C$2:$C$1001)</f>
        <v>8734.1388459999926</v>
      </c>
      <c r="C849" s="9">
        <f>SUMIF(Workers!$F$2:$F$1001,"&gt;"&amp;A849,Workers!$D$2:$D$1001)</f>
        <v>1763.653507</v>
      </c>
      <c r="D849" s="9">
        <f>IF(OR(B849&lt;=0,C849&lt;=0),0,(B849^Parameters!$B$7)*(C849^Parameters!$B$8))</f>
        <v>1715.6749528640842</v>
      </c>
    </row>
    <row r="850" spans="1:4" x14ac:dyDescent="0.2">
      <c r="A850" s="4">
        <v>848</v>
      </c>
      <c r="B850" s="9">
        <f>SUMIF(Workers!$F$2:$F$1001,"&lt;="&amp;A850,Workers!$C$2:$C$1001)</f>
        <v>8742.3909519999925</v>
      </c>
      <c r="C850" s="9">
        <f>SUMIF(Workers!$F$2:$F$1001,"&gt;"&amp;A850,Workers!$D$2:$D$1001)</f>
        <v>1753.2857689999998</v>
      </c>
      <c r="D850" s="9">
        <f>IF(OR(B850&lt;=0,C850&lt;=0),0,(B850^Parameters!$B$7)*(C850^Parameters!$B$8))</f>
        <v>1711.8563542093484</v>
      </c>
    </row>
    <row r="851" spans="1:4" x14ac:dyDescent="0.2">
      <c r="A851" s="4">
        <v>849</v>
      </c>
      <c r="B851" s="9">
        <f>SUMIF(Workers!$F$2:$F$1001,"&lt;="&amp;A851,Workers!$C$2:$C$1001)</f>
        <v>8750.5695209999922</v>
      </c>
      <c r="C851" s="9">
        <f>SUMIF(Workers!$F$2:$F$1001,"&gt;"&amp;A851,Workers!$D$2:$D$1001)</f>
        <v>1743.0084829999998</v>
      </c>
      <c r="D851" s="9">
        <f>IF(OR(B851&lt;=0,C851&lt;=0),0,(B851^Parameters!$B$7)*(C851^Parameters!$B$8))</f>
        <v>1708.0521215082865</v>
      </c>
    </row>
    <row r="852" spans="1:4" x14ac:dyDescent="0.2">
      <c r="A852" s="4">
        <v>850</v>
      </c>
      <c r="B852" s="9">
        <f>SUMIF(Workers!$F$2:$F$1001,"&lt;="&amp;A852,Workers!$C$2:$C$1001)</f>
        <v>8758.850407999993</v>
      </c>
      <c r="C852" s="9">
        <f>SUMIF(Workers!$F$2:$F$1001,"&gt;"&amp;A852,Workers!$D$2:$D$1001)</f>
        <v>1732.5936069999998</v>
      </c>
      <c r="D852" s="9">
        <f>IF(OR(B852&lt;=0,C852&lt;=0),0,(B852^Parameters!$B$7)*(C852^Parameters!$B$8))</f>
        <v>1704.1770700487509</v>
      </c>
    </row>
    <row r="853" spans="1:4" x14ac:dyDescent="0.2">
      <c r="A853" s="4">
        <v>851</v>
      </c>
      <c r="B853" s="9">
        <f>SUMIF(Workers!$F$2:$F$1001,"&lt;="&amp;A853,Workers!$C$2:$C$1001)</f>
        <v>8767.8882779999931</v>
      </c>
      <c r="C853" s="9">
        <f>SUMIF(Workers!$F$2:$F$1001,"&gt;"&amp;A853,Workers!$D$2:$D$1001)</f>
        <v>1721.1897879999997</v>
      </c>
      <c r="D853" s="9">
        <f>IF(OR(B853&lt;=0,C853&lt;=0),0,(B853^Parameters!$B$7)*(C853^Parameters!$B$8))</f>
        <v>1699.909087605485</v>
      </c>
    </row>
    <row r="854" spans="1:4" x14ac:dyDescent="0.2">
      <c r="A854" s="4">
        <v>852</v>
      </c>
      <c r="B854" s="9">
        <f>SUMIF(Workers!$F$2:$F$1001,"&lt;="&amp;A854,Workers!$C$2:$C$1001)</f>
        <v>8778.6950459999953</v>
      </c>
      <c r="C854" s="9">
        <f>SUMIF(Workers!$F$2:$F$1001,"&gt;"&amp;A854,Workers!$D$2:$D$1001)</f>
        <v>1707.5263859999998</v>
      </c>
      <c r="D854" s="9">
        <f>IF(OR(B854&lt;=0,C854&lt;=0),0,(B854^Parameters!$B$7)*(C854^Parameters!$B$8))</f>
        <v>1694.7624141573392</v>
      </c>
    </row>
    <row r="855" spans="1:4" x14ac:dyDescent="0.2">
      <c r="A855" s="4">
        <v>853</v>
      </c>
      <c r="B855" s="9">
        <f>SUMIF(Workers!$F$2:$F$1001,"&lt;="&amp;A855,Workers!$C$2:$C$1001)</f>
        <v>8787.7022379999944</v>
      </c>
      <c r="C855" s="9">
        <f>SUMIF(Workers!$F$2:$F$1001,"&gt;"&amp;A855,Workers!$D$2:$D$1001)</f>
        <v>1696.0835209999996</v>
      </c>
      <c r="D855" s="9">
        <f>IF(OR(B855&lt;=0,C855&lt;=0),0,(B855^Parameters!$B$7)*(C855^Parameters!$B$8))</f>
        <v>1690.422074595321</v>
      </c>
    </row>
    <row r="856" spans="1:4" x14ac:dyDescent="0.2">
      <c r="A856" s="4">
        <v>854</v>
      </c>
      <c r="B856" s="9">
        <f>SUMIF(Workers!$F$2:$F$1001,"&lt;="&amp;A856,Workers!$C$2:$C$1001)</f>
        <v>8795.4919909999953</v>
      </c>
      <c r="C856" s="9">
        <f>SUMIF(Workers!$F$2:$F$1001,"&gt;"&amp;A856,Workers!$D$2:$D$1001)</f>
        <v>1686.1855259999995</v>
      </c>
      <c r="D856" s="9">
        <f>IF(OR(B856&lt;=0,C856&lt;=0),0,(B856^Parameters!$B$7)*(C856^Parameters!$B$8))</f>
        <v>1686.648065513489</v>
      </c>
    </row>
    <row r="857" spans="1:4" x14ac:dyDescent="0.2">
      <c r="A857" s="4">
        <v>855</v>
      </c>
      <c r="B857" s="9">
        <f>SUMIF(Workers!$F$2:$F$1001,"&lt;="&amp;A857,Workers!$C$2:$C$1001)</f>
        <v>8804.7908049999951</v>
      </c>
      <c r="C857" s="9">
        <f>SUMIF(Workers!$F$2:$F$1001,"&gt;"&amp;A857,Workers!$D$2:$D$1001)</f>
        <v>1674.3669459999994</v>
      </c>
      <c r="D857" s="9">
        <f>IF(OR(B857&lt;=0,C857&lt;=0),0,(B857^Parameters!$B$7)*(C857^Parameters!$B$8))</f>
        <v>1682.1176111028647</v>
      </c>
    </row>
    <row r="858" spans="1:4" x14ac:dyDescent="0.2">
      <c r="A858" s="4">
        <v>856</v>
      </c>
      <c r="B858" s="9">
        <f>SUMIF(Workers!$F$2:$F$1001,"&lt;="&amp;A858,Workers!$C$2:$C$1001)</f>
        <v>8814.0789019999938</v>
      </c>
      <c r="C858" s="9">
        <f>SUMIF(Workers!$F$2:$F$1001,"&gt;"&amp;A858,Workers!$D$2:$D$1001)</f>
        <v>1662.5568769999993</v>
      </c>
      <c r="D858" s="9">
        <f>IF(OR(B858&lt;=0,C858&lt;=0),0,(B858^Parameters!$B$7)*(C858^Parameters!$B$8))</f>
        <v>1677.5638176300567</v>
      </c>
    </row>
    <row r="859" spans="1:4" x14ac:dyDescent="0.2">
      <c r="A859" s="4">
        <v>857</v>
      </c>
      <c r="B859" s="9">
        <f>SUMIF(Workers!$F$2:$F$1001,"&lt;="&amp;A859,Workers!$C$2:$C$1001)</f>
        <v>8823.6570789999951</v>
      </c>
      <c r="C859" s="9">
        <f>SUMIF(Workers!$F$2:$F$1001,"&gt;"&amp;A859,Workers!$D$2:$D$1001)</f>
        <v>1650.3774589999994</v>
      </c>
      <c r="D859" s="9">
        <f>IF(OR(B859&lt;=0,C859&lt;=0),0,(B859^Parameters!$B$7)*(C859^Parameters!$B$8))</f>
        <v>1672.8398174976969</v>
      </c>
    </row>
    <row r="860" spans="1:4" x14ac:dyDescent="0.2">
      <c r="A860" s="4">
        <v>858</v>
      </c>
      <c r="B860" s="9">
        <f>SUMIF(Workers!$F$2:$F$1001,"&lt;="&amp;A860,Workers!$C$2:$C$1001)</f>
        <v>8831.2269669999951</v>
      </c>
      <c r="C860" s="9">
        <f>SUMIF(Workers!$F$2:$F$1001,"&gt;"&amp;A860,Workers!$D$2:$D$1001)</f>
        <v>1640.7345909999995</v>
      </c>
      <c r="D860" s="9">
        <f>IF(OR(B860&lt;=0,C860&lt;=0),0,(B860^Parameters!$B$7)*(C860^Parameters!$B$8))</f>
        <v>1669.0783403894429</v>
      </c>
    </row>
    <row r="861" spans="1:4" x14ac:dyDescent="0.2">
      <c r="A861" s="4">
        <v>859</v>
      </c>
      <c r="B861" s="9">
        <f>SUMIF(Workers!$F$2:$F$1001,"&lt;="&amp;A861,Workers!$C$2:$C$1001)</f>
        <v>8840.6471849999962</v>
      </c>
      <c r="C861" s="9">
        <f>SUMIF(Workers!$F$2:$F$1001,"&gt;"&amp;A861,Workers!$D$2:$D$1001)</f>
        <v>1628.7328159999995</v>
      </c>
      <c r="D861" s="9">
        <f>IF(OR(B861&lt;=0,C861&lt;=0),0,(B861^Parameters!$B$7)*(C861^Parameters!$B$8))</f>
        <v>1664.3714503588062</v>
      </c>
    </row>
    <row r="862" spans="1:4" x14ac:dyDescent="0.2">
      <c r="A862" s="4">
        <v>860</v>
      </c>
      <c r="B862" s="9">
        <f>SUMIF(Workers!$F$2:$F$1001,"&lt;="&amp;A862,Workers!$C$2:$C$1001)</f>
        <v>8848.6105089999946</v>
      </c>
      <c r="C862" s="9">
        <f>SUMIF(Workers!$F$2:$F$1001,"&gt;"&amp;A862,Workers!$D$2:$D$1001)</f>
        <v>1618.5844399999994</v>
      </c>
      <c r="D862" s="9">
        <f>IF(OR(B862&lt;=0,C862&lt;=0),0,(B862^Parameters!$B$7)*(C862^Parameters!$B$8))</f>
        <v>1660.3693127484446</v>
      </c>
    </row>
    <row r="863" spans="1:4" x14ac:dyDescent="0.2">
      <c r="A863" s="4">
        <v>861</v>
      </c>
      <c r="B863" s="9">
        <f>SUMIF(Workers!$F$2:$F$1001,"&lt;="&amp;A863,Workers!$C$2:$C$1001)</f>
        <v>8857.3359749999945</v>
      </c>
      <c r="C863" s="9">
        <f>SUMIF(Workers!$F$2:$F$1001,"&gt;"&amp;A863,Workers!$D$2:$D$1001)</f>
        <v>1607.4569669999994</v>
      </c>
      <c r="D863" s="9">
        <f>IF(OR(B863&lt;=0,C863&lt;=0),0,(B863^Parameters!$B$7)*(C863^Parameters!$B$8))</f>
        <v>1655.9572208467641</v>
      </c>
    </row>
    <row r="864" spans="1:4" x14ac:dyDescent="0.2">
      <c r="A864" s="4">
        <v>862</v>
      </c>
      <c r="B864" s="9">
        <f>SUMIF(Workers!$F$2:$F$1001,"&lt;="&amp;A864,Workers!$C$2:$C$1001)</f>
        <v>8866.1986099999958</v>
      </c>
      <c r="C864" s="9">
        <f>SUMIF(Workers!$F$2:$F$1001,"&gt;"&amp;A864,Workers!$D$2:$D$1001)</f>
        <v>1596.1513889999997</v>
      </c>
      <c r="D864" s="9">
        <f>IF(OR(B864&lt;=0,C864&lt;=0),0,(B864^Parameters!$B$7)*(C864^Parameters!$B$8))</f>
        <v>1651.4490940910541</v>
      </c>
    </row>
    <row r="865" spans="1:4" x14ac:dyDescent="0.2">
      <c r="A865" s="4">
        <v>863</v>
      </c>
      <c r="B865" s="9">
        <f>SUMIF(Workers!$F$2:$F$1001,"&lt;="&amp;A865,Workers!$C$2:$C$1001)</f>
        <v>8874.3736629999948</v>
      </c>
      <c r="C865" s="9">
        <f>SUMIF(Workers!$F$2:$F$1001,"&gt;"&amp;A865,Workers!$D$2:$D$1001)</f>
        <v>1585.7216509999996</v>
      </c>
      <c r="D865" s="9">
        <f>IF(OR(B865&lt;=0,C865&lt;=0),0,(B865^Parameters!$B$7)*(C865^Parameters!$B$8))</f>
        <v>1647.2673867524456</v>
      </c>
    </row>
    <row r="866" spans="1:4" x14ac:dyDescent="0.2">
      <c r="A866" s="4">
        <v>864</v>
      </c>
      <c r="B866" s="9">
        <f>SUMIF(Workers!$F$2:$F$1001,"&lt;="&amp;A866,Workers!$C$2:$C$1001)</f>
        <v>8883.6779319999951</v>
      </c>
      <c r="C866" s="9">
        <f>SUMIF(Workers!$F$2:$F$1001,"&gt;"&amp;A866,Workers!$D$2:$D$1001)</f>
        <v>1573.8437599999995</v>
      </c>
      <c r="D866" s="9">
        <f>IF(OR(B866&lt;=0,C866&lt;=0),0,(B866^Parameters!$B$7)*(C866^Parameters!$B$8))</f>
        <v>1642.4777301484794</v>
      </c>
    </row>
    <row r="867" spans="1:4" x14ac:dyDescent="0.2">
      <c r="A867" s="4">
        <v>865</v>
      </c>
      <c r="B867" s="9">
        <f>SUMIF(Workers!$F$2:$F$1001,"&lt;="&amp;A867,Workers!$C$2:$C$1001)</f>
        <v>8892.0012649999953</v>
      </c>
      <c r="C867" s="9">
        <f>SUMIF(Workers!$F$2:$F$1001,"&gt;"&amp;A867,Workers!$D$2:$D$1001)</f>
        <v>1563.1999859999996</v>
      </c>
      <c r="D867" s="9">
        <f>IF(OR(B867&lt;=0,C867&lt;=0),0,(B867^Parameters!$B$7)*(C867^Parameters!$B$8))</f>
        <v>1638.1600337713035</v>
      </c>
    </row>
    <row r="868" spans="1:4" x14ac:dyDescent="0.2">
      <c r="A868" s="4">
        <v>866</v>
      </c>
      <c r="B868" s="9">
        <f>SUMIF(Workers!$F$2:$F$1001,"&lt;="&amp;A868,Workers!$C$2:$C$1001)</f>
        <v>8900.6390069999943</v>
      </c>
      <c r="C868" s="9">
        <f>SUMIF(Workers!$F$2:$F$1001,"&gt;"&amp;A868,Workers!$D$2:$D$1001)</f>
        <v>1552.1533849999996</v>
      </c>
      <c r="D868" s="9">
        <f>IF(OR(B868&lt;=0,C868&lt;=0),0,(B868^Parameters!$B$7)*(C868^Parameters!$B$8))</f>
        <v>1633.6541510243408</v>
      </c>
    </row>
    <row r="869" spans="1:4" x14ac:dyDescent="0.2">
      <c r="A869" s="4">
        <v>867</v>
      </c>
      <c r="B869" s="9">
        <f>SUMIF(Workers!$F$2:$F$1001,"&lt;="&amp;A869,Workers!$C$2:$C$1001)</f>
        <v>8910.0083409999952</v>
      </c>
      <c r="C869" s="9">
        <f>SUMIF(Workers!$F$2:$F$1001,"&gt;"&amp;A869,Workers!$D$2:$D$1001)</f>
        <v>1540.1526909999995</v>
      </c>
      <c r="D869" s="9">
        <f>IF(OR(B869&lt;=0,C869&lt;=0),0,(B869^Parameters!$B$7)*(C869^Parameters!$B$8))</f>
        <v>1628.7290792547133</v>
      </c>
    </row>
    <row r="870" spans="1:4" x14ac:dyDescent="0.2">
      <c r="A870" s="4">
        <v>868</v>
      </c>
      <c r="B870" s="9">
        <f>SUMIF(Workers!$F$2:$F$1001,"&lt;="&amp;A870,Workers!$C$2:$C$1001)</f>
        <v>8918.5244279999952</v>
      </c>
      <c r="C870" s="9">
        <f>SUMIF(Workers!$F$2:$F$1001,"&gt;"&amp;A870,Workers!$D$2:$D$1001)</f>
        <v>1529.2445859999996</v>
      </c>
      <c r="D870" s="9">
        <f>IF(OR(B870&lt;=0,C870&lt;=0),0,(B870^Parameters!$B$7)*(C870^Parameters!$B$8))</f>
        <v>1624.2260852338738</v>
      </c>
    </row>
    <row r="871" spans="1:4" x14ac:dyDescent="0.2">
      <c r="A871" s="4">
        <v>869</v>
      </c>
      <c r="B871" s="9">
        <f>SUMIF(Workers!$F$2:$F$1001,"&lt;="&amp;A871,Workers!$C$2:$C$1001)</f>
        <v>8927.0982239999939</v>
      </c>
      <c r="C871" s="9">
        <f>SUMIF(Workers!$F$2:$F$1001,"&gt;"&amp;A871,Workers!$D$2:$D$1001)</f>
        <v>1518.2611749999996</v>
      </c>
      <c r="D871" s="9">
        <f>IF(OR(B871&lt;=0,C871&lt;=0),0,(B871^Parameters!$B$7)*(C871^Parameters!$B$8))</f>
        <v>1619.6663515865193</v>
      </c>
    </row>
    <row r="872" spans="1:4" x14ac:dyDescent="0.2">
      <c r="A872" s="4">
        <v>870</v>
      </c>
      <c r="B872" s="9">
        <f>SUMIF(Workers!$F$2:$F$1001,"&lt;="&amp;A872,Workers!$C$2:$C$1001)</f>
        <v>8935.2436099999941</v>
      </c>
      <c r="C872" s="9">
        <f>SUMIF(Workers!$F$2:$F$1001,"&gt;"&amp;A872,Workers!$D$2:$D$1001)</f>
        <v>1507.8235489999997</v>
      </c>
      <c r="D872" s="9">
        <f>IF(OR(B872&lt;=0,C872&lt;=0),0,(B872^Parameters!$B$7)*(C872^Parameters!$B$8))</f>
        <v>1615.3090032856994</v>
      </c>
    </row>
    <row r="873" spans="1:4" x14ac:dyDescent="0.2">
      <c r="A873" s="4">
        <v>871</v>
      </c>
      <c r="B873" s="9">
        <f>SUMIF(Workers!$F$2:$F$1001,"&lt;="&amp;A873,Workers!$C$2:$C$1001)</f>
        <v>8943.6892089999947</v>
      </c>
      <c r="C873" s="9">
        <f>SUMIF(Workers!$F$2:$F$1001,"&gt;"&amp;A873,Workers!$D$2:$D$1001)</f>
        <v>1496.9936789999997</v>
      </c>
      <c r="D873" s="9">
        <f>IF(OR(B873&lt;=0,C873&lt;=0),0,(B873^Parameters!$B$7)*(C873^Parameters!$B$8))</f>
        <v>1610.7624602882306</v>
      </c>
    </row>
    <row r="874" spans="1:4" x14ac:dyDescent="0.2">
      <c r="A874" s="4">
        <v>872</v>
      </c>
      <c r="B874" s="9">
        <f>SUMIF(Workers!$F$2:$F$1001,"&lt;="&amp;A874,Workers!$C$2:$C$1001)</f>
        <v>8950.6812749999954</v>
      </c>
      <c r="C874" s="9">
        <f>SUMIF(Workers!$F$2:$F$1001,"&gt;"&amp;A874,Workers!$D$2:$D$1001)</f>
        <v>1488.0172519999996</v>
      </c>
      <c r="D874" s="9">
        <f>IF(OR(B874&lt;=0,C874&lt;=0),0,(B874^Parameters!$B$7)*(C874^Parameters!$B$8))</f>
        <v>1606.9739126806894</v>
      </c>
    </row>
    <row r="875" spans="1:4" x14ac:dyDescent="0.2">
      <c r="A875" s="4">
        <v>873</v>
      </c>
      <c r="B875" s="9">
        <f>SUMIF(Workers!$F$2:$F$1001,"&lt;="&amp;A875,Workers!$C$2:$C$1001)</f>
        <v>8960.1328399999948</v>
      </c>
      <c r="C875" s="9">
        <f>SUMIF(Workers!$F$2:$F$1001,"&gt;"&amp;A875,Workers!$D$2:$D$1001)</f>
        <v>1475.8729439999995</v>
      </c>
      <c r="D875" s="9">
        <f>IF(OR(B875&lt;=0,C875&lt;=0),0,(B875^Parameters!$B$7)*(C875^Parameters!$B$8))</f>
        <v>1601.8193618236842</v>
      </c>
    </row>
    <row r="876" spans="1:4" x14ac:dyDescent="0.2">
      <c r="A876" s="4">
        <v>874</v>
      </c>
      <c r="B876" s="9">
        <f>SUMIF(Workers!$F$2:$F$1001,"&lt;="&amp;A876,Workers!$C$2:$C$1001)</f>
        <v>8970.1445789999943</v>
      </c>
      <c r="C876" s="9">
        <f>SUMIF(Workers!$F$2:$F$1001,"&gt;"&amp;A876,Workers!$D$2:$D$1001)</f>
        <v>1462.9988949999995</v>
      </c>
      <c r="D876" s="9">
        <f>IF(OR(B876&lt;=0,C876&lt;=0),0,(B876^Parameters!$B$7)*(C876^Parameters!$B$8))</f>
        <v>1596.3185062480047</v>
      </c>
    </row>
    <row r="877" spans="1:4" x14ac:dyDescent="0.2">
      <c r="A877" s="4">
        <v>875</v>
      </c>
      <c r="B877" s="9">
        <f>SUMIF(Workers!$F$2:$F$1001,"&lt;="&amp;A877,Workers!$C$2:$C$1001)</f>
        <v>8979.0384569999951</v>
      </c>
      <c r="C877" s="9">
        <f>SUMIF(Workers!$F$2:$F$1001,"&gt;"&amp;A877,Workers!$D$2:$D$1001)</f>
        <v>1451.5389059999998</v>
      </c>
      <c r="D877" s="9">
        <f>IF(OR(B877&lt;=0,C877&lt;=0),0,(B877^Parameters!$B$7)*(C877^Parameters!$B$8))</f>
        <v>1591.388922350171</v>
      </c>
    </row>
    <row r="878" spans="1:4" x14ac:dyDescent="0.2">
      <c r="A878" s="4">
        <v>876</v>
      </c>
      <c r="B878" s="9">
        <f>SUMIF(Workers!$F$2:$F$1001,"&lt;="&amp;A878,Workers!$C$2:$C$1001)</f>
        <v>8987.7119109999949</v>
      </c>
      <c r="C878" s="9">
        <f>SUMIF(Workers!$F$2:$F$1001,"&gt;"&amp;A878,Workers!$D$2:$D$1001)</f>
        <v>1440.3454049999996</v>
      </c>
      <c r="D878" s="9">
        <f>IF(OR(B878&lt;=0,C878&lt;=0),0,(B878^Parameters!$B$7)*(C878^Parameters!$B$8))</f>
        <v>1586.5439511439308</v>
      </c>
    </row>
    <row r="879" spans="1:4" x14ac:dyDescent="0.2">
      <c r="A879" s="4">
        <v>877</v>
      </c>
      <c r="B879" s="9">
        <f>SUMIF(Workers!$F$2:$F$1001,"&lt;="&amp;A879,Workers!$C$2:$C$1001)</f>
        <v>8996.3788119999954</v>
      </c>
      <c r="C879" s="9">
        <f>SUMIF(Workers!$F$2:$F$1001,"&gt;"&amp;A879,Workers!$D$2:$D$1001)</f>
        <v>1429.1557189999999</v>
      </c>
      <c r="D879" s="9">
        <f>IF(OR(B879&lt;=0,C879&lt;=0),0,(B879^Parameters!$B$7)*(C879^Parameters!$B$8))</f>
        <v>1581.6714611854452</v>
      </c>
    </row>
    <row r="880" spans="1:4" x14ac:dyDescent="0.2">
      <c r="A880" s="4">
        <v>878</v>
      </c>
      <c r="B880" s="9">
        <f>SUMIF(Workers!$F$2:$F$1001,"&lt;="&amp;A880,Workers!$C$2:$C$1001)</f>
        <v>9005.2982259999953</v>
      </c>
      <c r="C880" s="9">
        <f>SUMIF(Workers!$F$2:$F$1001,"&gt;"&amp;A880,Workers!$D$2:$D$1001)</f>
        <v>1417.6394299999999</v>
      </c>
      <c r="D880" s="9">
        <f>IF(OR(B880&lt;=0,C880&lt;=0),0,(B880^Parameters!$B$7)*(C880^Parameters!$B$8))</f>
        <v>1576.6262307566069</v>
      </c>
    </row>
    <row r="881" spans="1:4" x14ac:dyDescent="0.2">
      <c r="A881" s="4">
        <v>879</v>
      </c>
      <c r="B881" s="9">
        <f>SUMIF(Workers!$F$2:$F$1001,"&lt;="&amp;A881,Workers!$C$2:$C$1001)</f>
        <v>9015.3975309999969</v>
      </c>
      <c r="C881" s="9">
        <f>SUMIF(Workers!$F$2:$F$1001,"&gt;"&amp;A881,Workers!$D$2:$D$1001)</f>
        <v>1404.587906</v>
      </c>
      <c r="D881" s="9">
        <f>IF(OR(B881&lt;=0,C881&lt;=0),0,(B881^Parameters!$B$7)*(C881^Parameters!$B$8))</f>
        <v>1570.8698808014146</v>
      </c>
    </row>
    <row r="882" spans="1:4" x14ac:dyDescent="0.2">
      <c r="A882" s="4">
        <v>880</v>
      </c>
      <c r="B882" s="9">
        <f>SUMIF(Workers!$F$2:$F$1001,"&lt;="&amp;A882,Workers!$C$2:$C$1001)</f>
        <v>9024.7884889999968</v>
      </c>
      <c r="C882" s="9">
        <f>SUMIF(Workers!$F$2:$F$1001,"&gt;"&amp;A882,Workers!$D$2:$D$1001)</f>
        <v>1392.4363980000001</v>
      </c>
      <c r="D882" s="9">
        <f>IF(OR(B882&lt;=0,C882&lt;=0),0,(B882^Parameters!$B$7)*(C882^Parameters!$B$8))</f>
        <v>1565.4729930538849</v>
      </c>
    </row>
    <row r="883" spans="1:4" x14ac:dyDescent="0.2">
      <c r="A883" s="4">
        <v>881</v>
      </c>
      <c r="B883" s="9">
        <f>SUMIF(Workers!$F$2:$F$1001,"&lt;="&amp;A883,Workers!$C$2:$C$1001)</f>
        <v>9033.1961839999985</v>
      </c>
      <c r="C883" s="9">
        <f>SUMIF(Workers!$F$2:$F$1001,"&gt;"&amp;A883,Workers!$D$2:$D$1001)</f>
        <v>1381.5360049999997</v>
      </c>
      <c r="D883" s="9">
        <f>IF(OR(B883&lt;=0,C883&lt;=0),0,(B883^Parameters!$B$7)*(C883^Parameters!$B$8))</f>
        <v>1560.6001437573807</v>
      </c>
    </row>
    <row r="884" spans="1:4" x14ac:dyDescent="0.2">
      <c r="A884" s="4">
        <v>882</v>
      </c>
      <c r="B884" s="9">
        <f>SUMIF(Workers!$F$2:$F$1001,"&lt;="&amp;A884,Workers!$C$2:$C$1001)</f>
        <v>9042.0913559999972</v>
      </c>
      <c r="C884" s="9">
        <f>SUMIF(Workers!$F$2:$F$1001,"&gt;"&amp;A884,Workers!$D$2:$D$1001)</f>
        <v>1369.9941009999995</v>
      </c>
      <c r="D884" s="9">
        <f>IF(OR(B884&lt;=0,C884&lt;=0),0,(B884^Parameters!$B$7)*(C884^Parameters!$B$8))</f>
        <v>1555.4083084579147</v>
      </c>
    </row>
    <row r="885" spans="1:4" x14ac:dyDescent="0.2">
      <c r="A885" s="4">
        <v>883</v>
      </c>
      <c r="B885" s="9">
        <f>SUMIF(Workers!$F$2:$F$1001,"&lt;="&amp;A885,Workers!$C$2:$C$1001)</f>
        <v>9049.3592279999957</v>
      </c>
      <c r="C885" s="9">
        <f>SUMIF(Workers!$F$2:$F$1001,"&gt;"&amp;A885,Workers!$D$2:$D$1001)</f>
        <v>1360.5596719999996</v>
      </c>
      <c r="D885" s="9">
        <f>IF(OR(B885&lt;=0,C885&lt;=0),0,(B885^Parameters!$B$7)*(C885^Parameters!$B$8))</f>
        <v>1551.1397956647609</v>
      </c>
    </row>
    <row r="886" spans="1:4" x14ac:dyDescent="0.2">
      <c r="A886" s="4">
        <v>884</v>
      </c>
      <c r="B886" s="9">
        <f>SUMIF(Workers!$F$2:$F$1001,"&lt;="&amp;A886,Workers!$C$2:$C$1001)</f>
        <v>9058.8206009999958</v>
      </c>
      <c r="C886" s="9">
        <f>SUMIF(Workers!$F$2:$F$1001,"&gt;"&amp;A886,Workers!$D$2:$D$1001)</f>
        <v>1348.2380429999996</v>
      </c>
      <c r="D886" s="9">
        <f>IF(OR(B886&lt;=0,C886&lt;=0),0,(B886^Parameters!$B$7)*(C886^Parameters!$B$8))</f>
        <v>1545.5291705073644</v>
      </c>
    </row>
    <row r="887" spans="1:4" x14ac:dyDescent="0.2">
      <c r="A887" s="4">
        <v>885</v>
      </c>
      <c r="B887" s="9">
        <f>SUMIF(Workers!$F$2:$F$1001,"&lt;="&amp;A887,Workers!$C$2:$C$1001)</f>
        <v>9067.8492949999963</v>
      </c>
      <c r="C887" s="9">
        <f>SUMIF(Workers!$F$2:$F$1001,"&gt;"&amp;A887,Workers!$D$2:$D$1001)</f>
        <v>1336.4672849999997</v>
      </c>
      <c r="D887" s="9">
        <f>IF(OR(B887&lt;=0,C887&lt;=0),0,(B887^Parameters!$B$7)*(C887^Parameters!$B$8))</f>
        <v>1540.1328411130328</v>
      </c>
    </row>
    <row r="888" spans="1:4" x14ac:dyDescent="0.2">
      <c r="A888" s="4">
        <v>886</v>
      </c>
      <c r="B888" s="9">
        <f>SUMIF(Workers!$F$2:$F$1001,"&lt;="&amp;A888,Workers!$C$2:$C$1001)</f>
        <v>9076.3013219999975</v>
      </c>
      <c r="C888" s="9">
        <f>SUMIF(Workers!$F$2:$F$1001,"&gt;"&amp;A888,Workers!$D$2:$D$1001)</f>
        <v>1325.4482089999997</v>
      </c>
      <c r="D888" s="9">
        <f>IF(OR(B888&lt;=0,C888&lt;=0),0,(B888^Parameters!$B$7)*(C888^Parameters!$B$8))</f>
        <v>1535.0490268400636</v>
      </c>
    </row>
    <row r="889" spans="1:4" x14ac:dyDescent="0.2">
      <c r="A889" s="4">
        <v>887</v>
      </c>
      <c r="B889" s="9">
        <f>SUMIF(Workers!$F$2:$F$1001,"&lt;="&amp;A889,Workers!$C$2:$C$1001)</f>
        <v>9084.4844439999979</v>
      </c>
      <c r="C889" s="9">
        <f>SUMIF(Workers!$F$2:$F$1001,"&gt;"&amp;A889,Workers!$D$2:$D$1001)</f>
        <v>1314.7021069999996</v>
      </c>
      <c r="D889" s="9">
        <f>IF(OR(B889&lt;=0,C889&lt;=0),0,(B889^Parameters!$B$7)*(C889^Parameters!$B$8))</f>
        <v>1530.0564008151662</v>
      </c>
    </row>
    <row r="890" spans="1:4" x14ac:dyDescent="0.2">
      <c r="A890" s="4">
        <v>888</v>
      </c>
      <c r="B890" s="9">
        <f>SUMIF(Workers!$F$2:$F$1001,"&lt;="&amp;A890,Workers!$C$2:$C$1001)</f>
        <v>9093.2029009999987</v>
      </c>
      <c r="C890" s="9">
        <f>SUMIF(Workers!$F$2:$F$1001,"&gt;"&amp;A890,Workers!$D$2:$D$1001)</f>
        <v>1303.2447949999998</v>
      </c>
      <c r="D890" s="9">
        <f>IF(OR(B890&lt;=0,C890&lt;=0),0,(B890^Parameters!$B$7)*(C890^Parameters!$B$8))</f>
        <v>1524.6996352570507</v>
      </c>
    </row>
    <row r="891" spans="1:4" x14ac:dyDescent="0.2">
      <c r="A891" s="4">
        <v>889</v>
      </c>
      <c r="B891" s="9">
        <f>SUMIF(Workers!$F$2:$F$1001,"&lt;="&amp;A891,Workers!$C$2:$C$1001)</f>
        <v>9101.1156249999985</v>
      </c>
      <c r="C891" s="9">
        <f>SUMIF(Workers!$F$2:$F$1001,"&gt;"&amp;A891,Workers!$D$2:$D$1001)</f>
        <v>1292.8351409999998</v>
      </c>
      <c r="D891" s="9">
        <f>IF(OR(B891&lt;=0,C891&lt;=0),0,(B891^Parameters!$B$7)*(C891^Parameters!$B$8))</f>
        <v>1519.8019628937873</v>
      </c>
    </row>
    <row r="892" spans="1:4" x14ac:dyDescent="0.2">
      <c r="A892" s="4">
        <v>890</v>
      </c>
      <c r="B892" s="9">
        <f>SUMIF(Workers!$F$2:$F$1001,"&lt;="&amp;A892,Workers!$C$2:$C$1001)</f>
        <v>9109.105964999997</v>
      </c>
      <c r="C892" s="9">
        <f>SUMIF(Workers!$F$2:$F$1001,"&gt;"&amp;A892,Workers!$D$2:$D$1001)</f>
        <v>1282.3202619999995</v>
      </c>
      <c r="D892" s="9">
        <f>IF(OR(B892&lt;=0,C892&lt;=0),0,(B892^Parameters!$B$7)*(C892^Parameters!$B$8))</f>
        <v>1514.8251833243958</v>
      </c>
    </row>
    <row r="893" spans="1:4" x14ac:dyDescent="0.2">
      <c r="A893" s="4">
        <v>891</v>
      </c>
      <c r="B893" s="9">
        <f>SUMIF(Workers!$F$2:$F$1001,"&lt;="&amp;A893,Workers!$C$2:$C$1001)</f>
        <v>9118.0602179999969</v>
      </c>
      <c r="C893" s="9">
        <f>SUMIF(Workers!$F$2:$F$1001,"&gt;"&amp;A893,Workers!$D$2:$D$1001)</f>
        <v>1270.5141689999996</v>
      </c>
      <c r="D893" s="9">
        <f>IF(OR(B893&lt;=0,C893&lt;=0),0,(B893^Parameters!$B$7)*(C893^Parameters!$B$8))</f>
        <v>1509.2003107938349</v>
      </c>
    </row>
    <row r="894" spans="1:4" x14ac:dyDescent="0.2">
      <c r="A894" s="4">
        <v>892</v>
      </c>
      <c r="B894" s="9">
        <f>SUMIF(Workers!$F$2:$F$1001,"&lt;="&amp;A894,Workers!$C$2:$C$1001)</f>
        <v>9126.6048749999973</v>
      </c>
      <c r="C894" s="9">
        <f>SUMIF(Workers!$F$2:$F$1001,"&gt;"&amp;A894,Workers!$D$2:$D$1001)</f>
        <v>1259.2380209999999</v>
      </c>
      <c r="D894" s="9">
        <f>IF(OR(B894&lt;=0,C894&lt;=0),0,(B894^Parameters!$B$7)*(C894^Parameters!$B$8))</f>
        <v>1503.79170388804</v>
      </c>
    </row>
    <row r="895" spans="1:4" x14ac:dyDescent="0.2">
      <c r="A895" s="4">
        <v>893</v>
      </c>
      <c r="B895" s="9">
        <f>SUMIF(Workers!$F$2:$F$1001,"&lt;="&amp;A895,Workers!$C$2:$C$1001)</f>
        <v>9135.0875839999972</v>
      </c>
      <c r="C895" s="9">
        <f>SUMIF(Workers!$F$2:$F$1001,"&gt;"&amp;A895,Workers!$D$2:$D$1001)</f>
        <v>1248.034371</v>
      </c>
      <c r="D895" s="9">
        <f>IF(OR(B895&lt;=0,C895&lt;=0),0,(B895^Parameters!$B$7)*(C895^Parameters!$B$8))</f>
        <v>1498.3824156818648</v>
      </c>
    </row>
    <row r="896" spans="1:4" x14ac:dyDescent="0.2">
      <c r="A896" s="4">
        <v>894</v>
      </c>
      <c r="B896" s="9">
        <f>SUMIF(Workers!$F$2:$F$1001,"&lt;="&amp;A896,Workers!$C$2:$C$1001)</f>
        <v>9144.3505099999966</v>
      </c>
      <c r="C896" s="9">
        <f>SUMIF(Workers!$F$2:$F$1001,"&gt;"&amp;A896,Workers!$D$2:$D$1001)</f>
        <v>1235.7348079999999</v>
      </c>
      <c r="D896" s="9">
        <f>IF(OR(B896&lt;=0,C896&lt;=0),0,(B896^Parameters!$B$7)*(C896^Parameters!$B$8))</f>
        <v>1492.3997411538519</v>
      </c>
    </row>
    <row r="897" spans="1:4" x14ac:dyDescent="0.2">
      <c r="A897" s="4">
        <v>895</v>
      </c>
      <c r="B897" s="9">
        <f>SUMIF(Workers!$F$2:$F$1001,"&lt;="&amp;A897,Workers!$C$2:$C$1001)</f>
        <v>9153.0441269999974</v>
      </c>
      <c r="C897" s="9">
        <f>SUMIF(Workers!$F$2:$F$1001,"&gt;"&amp;A897,Workers!$D$2:$D$1001)</f>
        <v>1224.178911</v>
      </c>
      <c r="D897" s="9">
        <f>IF(OR(B897&lt;=0,C897&lt;=0),0,(B897^Parameters!$B$7)*(C897^Parameters!$B$8))</f>
        <v>1486.7388919062644</v>
      </c>
    </row>
    <row r="898" spans="1:4" x14ac:dyDescent="0.2">
      <c r="A898" s="4">
        <v>896</v>
      </c>
      <c r="B898" s="9">
        <f>SUMIF(Workers!$F$2:$F$1001,"&lt;="&amp;A898,Workers!$C$2:$C$1001)</f>
        <v>9161.5357679999961</v>
      </c>
      <c r="C898" s="9">
        <f>SUMIF(Workers!$F$2:$F$1001,"&gt;"&amp;A898,Workers!$D$2:$D$1001)</f>
        <v>1212.8691980000001</v>
      </c>
      <c r="D898" s="9">
        <f>IF(OR(B898&lt;=0,C898&lt;=0),0,(B898^Parameters!$B$7)*(C898^Parameters!$B$8))</f>
        <v>1481.1601252279397</v>
      </c>
    </row>
    <row r="899" spans="1:4" x14ac:dyDescent="0.2">
      <c r="A899" s="4">
        <v>897</v>
      </c>
      <c r="B899" s="9">
        <f>SUMIF(Workers!$F$2:$F$1001,"&lt;="&amp;A899,Workers!$C$2:$C$1001)</f>
        <v>9169.5004219999973</v>
      </c>
      <c r="C899" s="9">
        <f>SUMIF(Workers!$F$2:$F$1001,"&gt;"&amp;A899,Workers!$D$2:$D$1001)</f>
        <v>1202.2497720000001</v>
      </c>
      <c r="D899" s="9">
        <f>IF(OR(B899&lt;=0,C899&lt;=0),0,(B899^Parameters!$B$7)*(C899^Parameters!$B$8))</f>
        <v>1475.8872134700432</v>
      </c>
    </row>
    <row r="900" spans="1:4" x14ac:dyDescent="0.2">
      <c r="A900" s="4">
        <v>898</v>
      </c>
      <c r="B900" s="9">
        <f>SUMIF(Workers!$F$2:$F$1001,"&lt;="&amp;A900,Workers!$C$2:$C$1001)</f>
        <v>9178.227235999997</v>
      </c>
      <c r="C900" s="9">
        <f>SUMIF(Workers!$F$2:$F$1001,"&gt;"&amp;A900,Workers!$D$2:$D$1001)</f>
        <v>1190.6018160000001</v>
      </c>
      <c r="D900" s="9">
        <f>IF(OR(B900&lt;=0,C900&lt;=0),0,(B900^Parameters!$B$7)*(C900^Parameters!$B$8))</f>
        <v>1470.0645534768748</v>
      </c>
    </row>
    <row r="901" spans="1:4" x14ac:dyDescent="0.2">
      <c r="A901" s="4">
        <v>899</v>
      </c>
      <c r="B901" s="9">
        <f>SUMIF(Workers!$F$2:$F$1001,"&lt;="&amp;A901,Workers!$C$2:$C$1001)</f>
        <v>9186.5716049999974</v>
      </c>
      <c r="C901" s="9">
        <f>SUMIF(Workers!$F$2:$F$1001,"&gt;"&amp;A901,Workers!$D$2:$D$1001)</f>
        <v>1179.4640740000002</v>
      </c>
      <c r="D901" s="9">
        <f>IF(OR(B901&lt;=0,C901&lt;=0),0,(B901^Parameters!$B$7)*(C901^Parameters!$B$8))</f>
        <v>1464.4588795885918</v>
      </c>
    </row>
    <row r="902" spans="1:4" x14ac:dyDescent="0.2">
      <c r="A902" s="4">
        <v>900</v>
      </c>
      <c r="B902" s="9">
        <f>SUMIF(Workers!$F$2:$F$1001,"&lt;="&amp;A902,Workers!$C$2:$C$1001)</f>
        <v>9195.3616269999984</v>
      </c>
      <c r="C902" s="9">
        <f>SUMIF(Workers!$F$2:$F$1001,"&gt;"&amp;A902,Workers!$D$2:$D$1001)</f>
        <v>1167.6993120000002</v>
      </c>
      <c r="D902" s="9">
        <f>IF(OR(B902&lt;=0,C902&lt;=0),0,(B902^Parameters!$B$7)*(C902^Parameters!$B$8))</f>
        <v>1458.4949408473735</v>
      </c>
    </row>
    <row r="903" spans="1:4" x14ac:dyDescent="0.2">
      <c r="A903" s="4">
        <v>901</v>
      </c>
      <c r="B903" s="9">
        <f>SUMIF(Workers!$F$2:$F$1001,"&lt;="&amp;A903,Workers!$C$2:$C$1001)</f>
        <v>9204.2686089999988</v>
      </c>
      <c r="C903" s="9">
        <f>SUMIF(Workers!$F$2:$F$1001,"&gt;"&amp;A903,Workers!$D$2:$D$1001)</f>
        <v>1155.7229710000001</v>
      </c>
      <c r="D903" s="9">
        <f>IF(OR(B903&lt;=0,C903&lt;=0),0,(B903^Parameters!$B$7)*(C903^Parameters!$B$8))</f>
        <v>1452.3770018406371</v>
      </c>
    </row>
    <row r="904" spans="1:4" x14ac:dyDescent="0.2">
      <c r="A904" s="4">
        <v>902</v>
      </c>
      <c r="B904" s="9">
        <f>SUMIF(Workers!$F$2:$F$1001,"&lt;="&amp;A904,Workers!$C$2:$C$1001)</f>
        <v>9212.0103539999982</v>
      </c>
      <c r="C904" s="9">
        <f>SUMIF(Workers!$F$2:$F$1001,"&gt;"&amp;A904,Workers!$D$2:$D$1001)</f>
        <v>1145.3025710000002</v>
      </c>
      <c r="D904" s="9">
        <f>IF(OR(B904&lt;=0,C904&lt;=0),0,(B904^Parameters!$B$7)*(C904^Parameters!$B$8))</f>
        <v>1447.0168683994546</v>
      </c>
    </row>
    <row r="905" spans="1:4" x14ac:dyDescent="0.2">
      <c r="A905" s="4">
        <v>903</v>
      </c>
      <c r="B905" s="9">
        <f>SUMIF(Workers!$F$2:$F$1001,"&lt;="&amp;A905,Workers!$C$2:$C$1001)</f>
        <v>9219.1111459999975</v>
      </c>
      <c r="C905" s="9">
        <f>SUMIF(Workers!$F$2:$F$1001,"&gt;"&amp;A905,Workers!$D$2:$D$1001)</f>
        <v>1135.7369630000001</v>
      </c>
      <c r="D905" s="9">
        <f>IF(OR(B905&lt;=0,C905&lt;=0),0,(B905^Parameters!$B$7)*(C905^Parameters!$B$8))</f>
        <v>1442.0657594150885</v>
      </c>
    </row>
    <row r="906" spans="1:4" x14ac:dyDescent="0.2">
      <c r="A906" s="4">
        <v>904</v>
      </c>
      <c r="B906" s="9">
        <f>SUMIF(Workers!$F$2:$F$1001,"&lt;="&amp;A906,Workers!$C$2:$C$1001)</f>
        <v>9226.0250119999982</v>
      </c>
      <c r="C906" s="9">
        <f>SUMIF(Workers!$F$2:$F$1001,"&gt;"&amp;A906,Workers!$D$2:$D$1001)</f>
        <v>1126.413006</v>
      </c>
      <c r="D906" s="9">
        <f>IF(OR(B906&lt;=0,C906&lt;=0),0,(B906^Parameters!$B$7)*(C906^Parameters!$B$8))</f>
        <v>1437.2109844364604</v>
      </c>
    </row>
    <row r="907" spans="1:4" x14ac:dyDescent="0.2">
      <c r="A907" s="4">
        <v>905</v>
      </c>
      <c r="B907" s="9">
        <f>SUMIF(Workers!$F$2:$F$1001,"&lt;="&amp;A907,Workers!$C$2:$C$1001)</f>
        <v>9235.2412999999979</v>
      </c>
      <c r="C907" s="9">
        <f>SUMIF(Workers!$F$2:$F$1001,"&gt;"&amp;A907,Workers!$D$2:$D$1001)</f>
        <v>1113.9775789999999</v>
      </c>
      <c r="D907" s="9">
        <f>IF(OR(B907&lt;=0,C907&lt;=0),0,(B907^Parameters!$B$7)*(C907^Parameters!$B$8))</f>
        <v>1430.6918846866204</v>
      </c>
    </row>
    <row r="908" spans="1:4" x14ac:dyDescent="0.2">
      <c r="A908" s="4">
        <v>906</v>
      </c>
      <c r="B908" s="9">
        <f>SUMIF(Workers!$F$2:$F$1001,"&lt;="&amp;A908,Workers!$C$2:$C$1001)</f>
        <v>9242.9730869999967</v>
      </c>
      <c r="C908" s="9">
        <f>SUMIF(Workers!$F$2:$F$1001,"&gt;"&amp;A908,Workers!$D$2:$D$1001)</f>
        <v>1103.536157</v>
      </c>
      <c r="D908" s="9">
        <f>IF(OR(B908&lt;=0,C908&lt;=0),0,(B908^Parameters!$B$7)*(C908^Parameters!$B$8))</f>
        <v>1425.1783459184664</v>
      </c>
    </row>
    <row r="909" spans="1:4" x14ac:dyDescent="0.2">
      <c r="A909" s="4">
        <v>907</v>
      </c>
      <c r="B909" s="9">
        <f>SUMIF(Workers!$F$2:$F$1001,"&lt;="&amp;A909,Workers!$C$2:$C$1001)</f>
        <v>9252.1015659999975</v>
      </c>
      <c r="C909" s="9">
        <f>SUMIF(Workers!$F$2:$F$1001,"&gt;"&amp;A909,Workers!$D$2:$D$1001)</f>
        <v>1091.1879729999998</v>
      </c>
      <c r="D909" s="9">
        <f>IF(OR(B909&lt;=0,C909&lt;=0),0,(B909^Parameters!$B$7)*(C909^Parameters!$B$8))</f>
        <v>1418.6098891538916</v>
      </c>
    </row>
    <row r="910" spans="1:4" x14ac:dyDescent="0.2">
      <c r="A910" s="4">
        <v>908</v>
      </c>
      <c r="B910" s="9">
        <f>SUMIF(Workers!$F$2:$F$1001,"&lt;="&amp;A910,Workers!$C$2:$C$1001)</f>
        <v>9259.706530999998</v>
      </c>
      <c r="C910" s="9">
        <f>SUMIF(Workers!$F$2:$F$1001,"&gt;"&amp;A910,Workers!$D$2:$D$1001)</f>
        <v>1080.8982429999999</v>
      </c>
      <c r="D910" s="9">
        <f>IF(OR(B910&lt;=0,C910&lt;=0),0,(B910^Parameters!$B$7)*(C910^Parameters!$B$8))</f>
        <v>1413.0968072264304</v>
      </c>
    </row>
    <row r="911" spans="1:4" x14ac:dyDescent="0.2">
      <c r="A911" s="4">
        <v>909</v>
      </c>
      <c r="B911" s="9">
        <f>SUMIF(Workers!$F$2:$F$1001,"&lt;="&amp;A911,Workers!$C$2:$C$1001)</f>
        <v>9266.8695669999961</v>
      </c>
      <c r="C911" s="9">
        <f>SUMIF(Workers!$F$2:$F$1001,"&gt;"&amp;A911,Workers!$D$2:$D$1001)</f>
        <v>1071.1714499999998</v>
      </c>
      <c r="D911" s="9">
        <f>IF(OR(B911&lt;=0,C911&lt;=0),0,(B911^Parameters!$B$7)*(C911^Parameters!$B$8))</f>
        <v>1407.8501051944261</v>
      </c>
    </row>
    <row r="912" spans="1:4" x14ac:dyDescent="0.2">
      <c r="A912" s="4">
        <v>910</v>
      </c>
      <c r="B912" s="9">
        <f>SUMIF(Workers!$F$2:$F$1001,"&lt;="&amp;A912,Workers!$C$2:$C$1001)</f>
        <v>9274.8407659999957</v>
      </c>
      <c r="C912" s="9">
        <f>SUMIF(Workers!$F$2:$F$1001,"&gt;"&amp;A912,Workers!$D$2:$D$1001)</f>
        <v>1060.3170559999999</v>
      </c>
      <c r="D912" s="9">
        <f>IF(OR(B912&lt;=0,C912&lt;=0),0,(B912^Parameters!$B$7)*(C912^Parameters!$B$8))</f>
        <v>1401.9547433032735</v>
      </c>
    </row>
    <row r="913" spans="1:4" x14ac:dyDescent="0.2">
      <c r="A913" s="4">
        <v>911</v>
      </c>
      <c r="B913" s="9">
        <f>SUMIF(Workers!$F$2:$F$1001,"&lt;="&amp;A913,Workers!$C$2:$C$1001)</f>
        <v>9284.7941639999954</v>
      </c>
      <c r="C913" s="9">
        <f>SUMIF(Workers!$F$2:$F$1001,"&gt;"&amp;A913,Workers!$D$2:$D$1001)</f>
        <v>1046.7505189999999</v>
      </c>
      <c r="D913" s="9">
        <f>IF(OR(B913&lt;=0,C913&lt;=0),0,(B913^Parameters!$B$7)*(C913^Parameters!$B$8))</f>
        <v>1394.5271030027554</v>
      </c>
    </row>
    <row r="914" spans="1:4" x14ac:dyDescent="0.2">
      <c r="A914" s="4">
        <v>912</v>
      </c>
      <c r="B914" s="9">
        <f>SUMIF(Workers!$F$2:$F$1001,"&lt;="&amp;A914,Workers!$C$2:$C$1001)</f>
        <v>9293.8263179999958</v>
      </c>
      <c r="C914" s="9">
        <f>SUMIF(Workers!$F$2:$F$1001,"&gt;"&amp;A914,Workers!$D$2:$D$1001)</f>
        <v>1034.435029</v>
      </c>
      <c r="D914" s="9">
        <f>IF(OR(B914&lt;=0,C914&lt;=0),0,(B914^Parameters!$B$7)*(C914^Parameters!$B$8))</f>
        <v>1387.7268681075573</v>
      </c>
    </row>
    <row r="915" spans="1:4" x14ac:dyDescent="0.2">
      <c r="A915" s="4">
        <v>913</v>
      </c>
      <c r="B915" s="9">
        <f>SUMIF(Workers!$F$2:$F$1001,"&lt;="&amp;A915,Workers!$C$2:$C$1001)</f>
        <v>9300.2062209999949</v>
      </c>
      <c r="C915" s="9">
        <f>SUMIF(Workers!$F$2:$F$1001,"&gt;"&amp;A915,Workers!$D$2:$D$1001)</f>
        <v>1025.7220810000001</v>
      </c>
      <c r="D915" s="9">
        <f>IF(OR(B915&lt;=0,C915&lt;=0),0,(B915^Parameters!$B$7)*(C915^Parameters!$B$8))</f>
        <v>1382.8816936177577</v>
      </c>
    </row>
    <row r="916" spans="1:4" x14ac:dyDescent="0.2">
      <c r="A916" s="4">
        <v>914</v>
      </c>
      <c r="B916" s="9">
        <f>SUMIF(Workers!$F$2:$F$1001,"&lt;="&amp;A916,Workers!$C$2:$C$1001)</f>
        <v>9308.460006999996</v>
      </c>
      <c r="C916" s="9">
        <f>SUMIF(Workers!$F$2:$F$1001,"&gt;"&amp;A916,Workers!$D$2:$D$1001)</f>
        <v>1014.414613</v>
      </c>
      <c r="D916" s="9">
        <f>IF(OR(B916&lt;=0,C916&lt;=0),0,(B916^Parameters!$B$7)*(C916^Parameters!$B$8))</f>
        <v>1376.5500301362736</v>
      </c>
    </row>
    <row r="917" spans="1:4" x14ac:dyDescent="0.2">
      <c r="A917" s="4">
        <v>915</v>
      </c>
      <c r="B917" s="9">
        <f>SUMIF(Workers!$F$2:$F$1001,"&lt;="&amp;A917,Workers!$C$2:$C$1001)</f>
        <v>9316.4261009999955</v>
      </c>
      <c r="C917" s="9">
        <f>SUMIF(Workers!$F$2:$F$1001,"&gt;"&amp;A917,Workers!$D$2:$D$1001)</f>
        <v>1003.486392</v>
      </c>
      <c r="D917" s="9">
        <f>IF(OR(B917&lt;=0,C917&lt;=0),0,(B917^Parameters!$B$7)*(C917^Parameters!$B$8))</f>
        <v>1370.3842984221451</v>
      </c>
    </row>
    <row r="918" spans="1:4" x14ac:dyDescent="0.2">
      <c r="A918" s="4">
        <v>916</v>
      </c>
      <c r="B918" s="9">
        <f>SUMIF(Workers!$F$2:$F$1001,"&lt;="&amp;A918,Workers!$C$2:$C$1001)</f>
        <v>9323.0987269999951</v>
      </c>
      <c r="C918" s="9">
        <f>SUMIF(Workers!$F$2:$F$1001,"&gt;"&amp;A918,Workers!$D$2:$D$1001)</f>
        <v>994.32981700000005</v>
      </c>
      <c r="D918" s="9">
        <f>IF(OR(B918&lt;=0,C918&lt;=0),0,(B918^Parameters!$B$7)*(C918^Parameters!$B$8))</f>
        <v>1365.1828872758833</v>
      </c>
    </row>
    <row r="919" spans="1:4" x14ac:dyDescent="0.2">
      <c r="A919" s="4">
        <v>917</v>
      </c>
      <c r="B919" s="9">
        <f>SUMIF(Workers!$F$2:$F$1001,"&lt;="&amp;A919,Workers!$C$2:$C$1001)</f>
        <v>9330.7782869999955</v>
      </c>
      <c r="C919" s="9">
        <f>SUMIF(Workers!$F$2:$F$1001,"&gt;"&amp;A919,Workers!$D$2:$D$1001)</f>
        <v>983.77827000000002</v>
      </c>
      <c r="D919" s="9">
        <f>IF(OR(B919&lt;=0,C919&lt;=0),0,(B919^Parameters!$B$7)*(C919^Parameters!$B$8))</f>
        <v>1359.1481333686256</v>
      </c>
    </row>
    <row r="920" spans="1:4" x14ac:dyDescent="0.2">
      <c r="A920" s="4">
        <v>918</v>
      </c>
      <c r="B920" s="9">
        <f>SUMIF(Workers!$F$2:$F$1001,"&lt;="&amp;A920,Workers!$C$2:$C$1001)</f>
        <v>9338.4690219999957</v>
      </c>
      <c r="C920" s="9">
        <f>SUMIF(Workers!$F$2:$F$1001,"&gt;"&amp;A920,Workers!$D$2:$D$1001)</f>
        <v>973.19676799999991</v>
      </c>
      <c r="D920" s="9">
        <f>IF(OR(B920&lt;=0,C920&lt;=0),0,(B920^Parameters!$B$7)*(C920^Parameters!$B$8))</f>
        <v>1353.0515813555687</v>
      </c>
    </row>
    <row r="921" spans="1:4" x14ac:dyDescent="0.2">
      <c r="A921" s="4">
        <v>919</v>
      </c>
      <c r="B921" s="9">
        <f>SUMIF(Workers!$F$2:$F$1001,"&lt;="&amp;A921,Workers!$C$2:$C$1001)</f>
        <v>9345.9712859999963</v>
      </c>
      <c r="C921" s="9">
        <f>SUMIF(Workers!$F$2:$F$1001,"&gt;"&amp;A921,Workers!$D$2:$D$1001)</f>
        <v>962.86600299999986</v>
      </c>
      <c r="D921" s="9">
        <f>IF(OR(B921&lt;=0,C921&lt;=0),0,(B921^Parameters!$B$7)*(C921^Parameters!$B$8))</f>
        <v>1347.0559448167455</v>
      </c>
    </row>
    <row r="922" spans="1:4" x14ac:dyDescent="0.2">
      <c r="A922" s="4">
        <v>920</v>
      </c>
      <c r="B922" s="9">
        <f>SUMIF(Workers!$F$2:$F$1001,"&lt;="&amp;A922,Workers!$C$2:$C$1001)</f>
        <v>9352.8819659999954</v>
      </c>
      <c r="C922" s="9">
        <f>SUMIF(Workers!$F$2:$F$1001,"&gt;"&amp;A922,Workers!$D$2:$D$1001)</f>
        <v>953.32440599999984</v>
      </c>
      <c r="D922" s="9">
        <f>IF(OR(B922&lt;=0,C922&lt;=0),0,(B922^Parameters!$B$7)*(C922^Parameters!$B$8))</f>
        <v>1341.478678207784</v>
      </c>
    </row>
    <row r="923" spans="1:4" x14ac:dyDescent="0.2">
      <c r="A923" s="4">
        <v>921</v>
      </c>
      <c r="B923" s="9">
        <f>SUMIF(Workers!$F$2:$F$1001,"&lt;="&amp;A923,Workers!$C$2:$C$1001)</f>
        <v>9362.5058969999973</v>
      </c>
      <c r="C923" s="9">
        <f>SUMIF(Workers!$F$2:$F$1001,"&gt;"&amp;A923,Workers!$D$2:$D$1001)</f>
        <v>940.03123299999993</v>
      </c>
      <c r="D923" s="9">
        <f>IF(OR(B923&lt;=0,C923&lt;=0),0,(B923^Parameters!$B$7)*(C923^Parameters!$B$8))</f>
        <v>1333.6457167345629</v>
      </c>
    </row>
    <row r="924" spans="1:4" x14ac:dyDescent="0.2">
      <c r="A924" s="4">
        <v>922</v>
      </c>
      <c r="B924" s="9">
        <f>SUMIF(Workers!$F$2:$F$1001,"&lt;="&amp;A924,Workers!$C$2:$C$1001)</f>
        <v>9370.1201549999969</v>
      </c>
      <c r="C924" s="9">
        <f>SUMIF(Workers!$F$2:$F$1001,"&gt;"&amp;A924,Workers!$D$2:$D$1001)</f>
        <v>929.49991999999997</v>
      </c>
      <c r="D924" s="9">
        <f>IF(OR(B924&lt;=0,C924&lt;=0),0,(B924^Parameters!$B$7)*(C924^Parameters!$B$8))</f>
        <v>1327.38691603609</v>
      </c>
    </row>
    <row r="925" spans="1:4" x14ac:dyDescent="0.2">
      <c r="A925" s="4">
        <v>923</v>
      </c>
      <c r="B925" s="9">
        <f>SUMIF(Workers!$F$2:$F$1001,"&lt;="&amp;A925,Workers!$C$2:$C$1001)</f>
        <v>9377.6277849999951</v>
      </c>
      <c r="C925" s="9">
        <f>SUMIF(Workers!$F$2:$F$1001,"&gt;"&amp;A925,Workers!$D$2:$D$1001)</f>
        <v>919.07624699999997</v>
      </c>
      <c r="D925" s="9">
        <f>IF(OR(B925&lt;=0,C925&lt;=0),0,(B925^Parameters!$B$7)*(C925^Parameters!$B$8))</f>
        <v>1321.1436443432099</v>
      </c>
    </row>
    <row r="926" spans="1:4" x14ac:dyDescent="0.2">
      <c r="A926" s="4">
        <v>924</v>
      </c>
      <c r="B926" s="9">
        <f>SUMIF(Workers!$F$2:$F$1001,"&lt;="&amp;A926,Workers!$C$2:$C$1001)</f>
        <v>9385.0723409999955</v>
      </c>
      <c r="C926" s="9">
        <f>SUMIF(Workers!$F$2:$F$1001,"&gt;"&amp;A926,Workers!$D$2:$D$1001)</f>
        <v>908.69534700000008</v>
      </c>
      <c r="D926" s="9">
        <f>IF(OR(B926&lt;=0,C926&lt;=0),0,(B926^Parameters!$B$7)*(C926^Parameters!$B$8))</f>
        <v>1314.8771188418048</v>
      </c>
    </row>
    <row r="927" spans="1:4" x14ac:dyDescent="0.2">
      <c r="A927" s="4">
        <v>925</v>
      </c>
      <c r="B927" s="9">
        <f>SUMIF(Workers!$F$2:$F$1001,"&lt;="&amp;A927,Workers!$C$2:$C$1001)</f>
        <v>9391.8892289999949</v>
      </c>
      <c r="C927" s="9">
        <f>SUMIF(Workers!$F$2:$F$1001,"&gt;"&amp;A927,Workers!$D$2:$D$1001)</f>
        <v>899.14317000000005</v>
      </c>
      <c r="D927" s="9">
        <f>IF(OR(B927&lt;=0,C927&lt;=0),0,(B927^Parameters!$B$7)*(C927^Parameters!$B$8))</f>
        <v>1309.0668196616218</v>
      </c>
    </row>
    <row r="928" spans="1:4" x14ac:dyDescent="0.2">
      <c r="A928" s="4">
        <v>926</v>
      </c>
      <c r="B928" s="9">
        <f>SUMIF(Workers!$F$2:$F$1001,"&lt;="&amp;A928,Workers!$C$2:$C$1001)</f>
        <v>9399.3871159999944</v>
      </c>
      <c r="C928" s="9">
        <f>SUMIF(Workers!$F$2:$F$1001,"&gt;"&amp;A928,Workers!$D$2:$D$1001)</f>
        <v>888.59965100000011</v>
      </c>
      <c r="D928" s="9">
        <f>IF(OR(B928&lt;=0,C928&lt;=0),0,(B928^Parameters!$B$7)*(C928^Parameters!$B$8))</f>
        <v>1302.6044385426881</v>
      </c>
    </row>
    <row r="929" spans="1:4" x14ac:dyDescent="0.2">
      <c r="A929" s="4">
        <v>927</v>
      </c>
      <c r="B929" s="9">
        <f>SUMIF(Workers!$F$2:$F$1001,"&lt;="&amp;A929,Workers!$C$2:$C$1001)</f>
        <v>9406.9927869999956</v>
      </c>
      <c r="C929" s="9">
        <f>SUMIF(Workers!$F$2:$F$1001,"&gt;"&amp;A929,Workers!$D$2:$D$1001)</f>
        <v>877.89954900000009</v>
      </c>
      <c r="D929" s="9">
        <f>IF(OR(B929&lt;=0,C929&lt;=0),0,(B929^Parameters!$B$7)*(C929^Parameters!$B$8))</f>
        <v>1295.9941364187619</v>
      </c>
    </row>
    <row r="930" spans="1:4" x14ac:dyDescent="0.2">
      <c r="A930" s="4">
        <v>928</v>
      </c>
      <c r="B930" s="9">
        <f>SUMIF(Workers!$F$2:$F$1001,"&lt;="&amp;A930,Workers!$C$2:$C$1001)</f>
        <v>9413.7508649999945</v>
      </c>
      <c r="C930" s="9">
        <f>SUMIF(Workers!$F$2:$F$1001,"&gt;"&amp;A930,Workers!$D$2:$D$1001)</f>
        <v>868.37042000000008</v>
      </c>
      <c r="D930" s="9">
        <f>IF(OR(B930&lt;=0,C930&lt;=0),0,(B930^Parameters!$B$7)*(C930^Parameters!$B$8))</f>
        <v>1290.0616790594911</v>
      </c>
    </row>
    <row r="931" spans="1:4" x14ac:dyDescent="0.2">
      <c r="A931" s="4">
        <v>929</v>
      </c>
      <c r="B931" s="9">
        <f>SUMIF(Workers!$F$2:$F$1001,"&lt;="&amp;A931,Workers!$C$2:$C$1001)</f>
        <v>9422.3425469999947</v>
      </c>
      <c r="C931" s="9">
        <f>SUMIF(Workers!$F$2:$F$1001,"&gt;"&amp;A931,Workers!$D$2:$D$1001)</f>
        <v>856.24396000000002</v>
      </c>
      <c r="D931" s="9">
        <f>IF(OR(B931&lt;=0,C931&lt;=0),0,(B931^Parameters!$B$7)*(C931^Parameters!$B$8))</f>
        <v>1282.4498302905226</v>
      </c>
    </row>
    <row r="932" spans="1:4" x14ac:dyDescent="0.2">
      <c r="A932" s="4">
        <v>930</v>
      </c>
      <c r="B932" s="9">
        <f>SUMIF(Workers!$F$2:$F$1001,"&lt;="&amp;A932,Workers!$C$2:$C$1001)</f>
        <v>9431.2336039999955</v>
      </c>
      <c r="C932" s="9">
        <f>SUMIF(Workers!$F$2:$F$1001,"&gt;"&amp;A932,Workers!$D$2:$D$1001)</f>
        <v>843.68643200000008</v>
      </c>
      <c r="D932" s="9">
        <f>IF(OR(B932&lt;=0,C932&lt;=0),0,(B932^Parameters!$B$7)*(C932^Parameters!$B$8))</f>
        <v>1274.4925617527153</v>
      </c>
    </row>
    <row r="933" spans="1:4" x14ac:dyDescent="0.2">
      <c r="A933" s="4">
        <v>931</v>
      </c>
      <c r="B933" s="9">
        <f>SUMIF(Workers!$F$2:$F$1001,"&lt;="&amp;A933,Workers!$C$2:$C$1001)</f>
        <v>9440.4987219999948</v>
      </c>
      <c r="C933" s="9">
        <f>SUMIF(Workers!$F$2:$F$1001,"&gt;"&amp;A933,Workers!$D$2:$D$1001)</f>
        <v>830.593932</v>
      </c>
      <c r="D933" s="9">
        <f>IF(OR(B933&lt;=0,C933&lt;=0),0,(B933^Parameters!$B$7)*(C933^Parameters!$B$8))</f>
        <v>1266.1135635566377</v>
      </c>
    </row>
    <row r="934" spans="1:4" x14ac:dyDescent="0.2">
      <c r="A934" s="4">
        <v>932</v>
      </c>
      <c r="B934" s="9">
        <f>SUMIF(Workers!$F$2:$F$1001,"&lt;="&amp;A934,Workers!$C$2:$C$1001)</f>
        <v>9448.8573229999947</v>
      </c>
      <c r="C934" s="9">
        <f>SUMIF(Workers!$F$2:$F$1001,"&gt;"&amp;A934,Workers!$D$2:$D$1001)</f>
        <v>818.74402999999995</v>
      </c>
      <c r="D934" s="9">
        <f>IF(OR(B934&lt;=0,C934&lt;=0),0,(B934^Parameters!$B$7)*(C934^Parameters!$B$8))</f>
        <v>1258.4540039964734</v>
      </c>
    </row>
    <row r="935" spans="1:4" x14ac:dyDescent="0.2">
      <c r="A935" s="4">
        <v>933</v>
      </c>
      <c r="B935" s="9">
        <f>SUMIF(Workers!$F$2:$F$1001,"&lt;="&amp;A935,Workers!$C$2:$C$1001)</f>
        <v>9457.7985579999968</v>
      </c>
      <c r="C935" s="9">
        <f>SUMIF(Workers!$F$2:$F$1001,"&gt;"&amp;A935,Workers!$D$2:$D$1001)</f>
        <v>806.05756799999995</v>
      </c>
      <c r="D935" s="9">
        <f>IF(OR(B935&lt;=0,C935&lt;=0),0,(B935^Parameters!$B$7)*(C935^Parameters!$B$8))</f>
        <v>1250.1733990307816</v>
      </c>
    </row>
    <row r="936" spans="1:4" x14ac:dyDescent="0.2">
      <c r="A936" s="4">
        <v>934</v>
      </c>
      <c r="B936" s="9">
        <f>SUMIF(Workers!$F$2:$F$1001,"&lt;="&amp;A936,Workers!$C$2:$C$1001)</f>
        <v>9468.2028919999957</v>
      </c>
      <c r="C936" s="9">
        <f>SUMIF(Workers!$F$2:$F$1001,"&gt;"&amp;A936,Workers!$D$2:$D$1001)</f>
        <v>791.25917599999991</v>
      </c>
      <c r="D936" s="9">
        <f>IF(OR(B936&lt;=0,C936&lt;=0),0,(B936^Parameters!$B$7)*(C936^Parameters!$B$8))</f>
        <v>1240.4059529614826</v>
      </c>
    </row>
    <row r="937" spans="1:4" x14ac:dyDescent="0.2">
      <c r="A937" s="4">
        <v>935</v>
      </c>
      <c r="B937" s="9">
        <f>SUMIF(Workers!$F$2:$F$1001,"&lt;="&amp;A937,Workers!$C$2:$C$1001)</f>
        <v>9476.5448299999953</v>
      </c>
      <c r="C937" s="9">
        <f>SUMIF(Workers!$F$2:$F$1001,"&gt;"&amp;A937,Workers!$D$2:$D$1001)</f>
        <v>779.37508099999991</v>
      </c>
      <c r="D937" s="9">
        <f>IF(OR(B937&lt;=0,C937&lt;=0),0,(B937^Parameters!$B$7)*(C937^Parameters!$B$8))</f>
        <v>1232.4759171593234</v>
      </c>
    </row>
    <row r="938" spans="1:4" x14ac:dyDescent="0.2">
      <c r="A938" s="4">
        <v>936</v>
      </c>
      <c r="B938" s="9">
        <f>SUMIF(Workers!$F$2:$F$1001,"&lt;="&amp;A938,Workers!$C$2:$C$1001)</f>
        <v>9484.148814999995</v>
      </c>
      <c r="C938" s="9">
        <f>SUMIF(Workers!$F$2:$F$1001,"&gt;"&amp;A938,Workers!$D$2:$D$1001)</f>
        <v>768.53577999999993</v>
      </c>
      <c r="D938" s="9">
        <f>IF(OR(B938&lt;=0,C938&lt;=0),0,(B938^Parameters!$B$7)*(C938^Parameters!$B$8))</f>
        <v>1225.1749342565797</v>
      </c>
    </row>
    <row r="939" spans="1:4" x14ac:dyDescent="0.2">
      <c r="A939" s="4">
        <v>937</v>
      </c>
      <c r="B939" s="9">
        <f>SUMIF(Workers!$F$2:$F$1001,"&lt;="&amp;A939,Workers!$C$2:$C$1001)</f>
        <v>9492.9673299999959</v>
      </c>
      <c r="C939" s="9">
        <f>SUMIF(Workers!$F$2:$F$1001,"&gt;"&amp;A939,Workers!$D$2:$D$1001)</f>
        <v>755.9201129999999</v>
      </c>
      <c r="D939" s="9">
        <f>IF(OR(B939&lt;=0,C939&lt;=0),0,(B939^Parameters!$B$7)*(C939^Parameters!$B$8))</f>
        <v>1216.5922602253872</v>
      </c>
    </row>
    <row r="940" spans="1:4" x14ac:dyDescent="0.2">
      <c r="A940" s="4">
        <v>938</v>
      </c>
      <c r="B940" s="9">
        <f>SUMIF(Workers!$F$2:$F$1001,"&lt;="&amp;A940,Workers!$C$2:$C$1001)</f>
        <v>9503.1954149999965</v>
      </c>
      <c r="C940" s="9">
        <f>SUMIF(Workers!$F$2:$F$1001,"&gt;"&amp;A940,Workers!$D$2:$D$1001)</f>
        <v>741.18878699999993</v>
      </c>
      <c r="D940" s="9">
        <f>IF(OR(B940&lt;=0,C940&lt;=0),0,(B940^Parameters!$B$7)*(C940^Parameters!$B$8))</f>
        <v>1206.449992720748</v>
      </c>
    </row>
    <row r="941" spans="1:4" x14ac:dyDescent="0.2">
      <c r="A941" s="4">
        <v>939</v>
      </c>
      <c r="B941" s="9">
        <f>SUMIF(Workers!$F$2:$F$1001,"&lt;="&amp;A941,Workers!$C$2:$C$1001)</f>
        <v>9512.2065259999981</v>
      </c>
      <c r="C941" s="9">
        <f>SUMIF(Workers!$F$2:$F$1001,"&gt;"&amp;A941,Workers!$D$2:$D$1001)</f>
        <v>728.20484199999999</v>
      </c>
      <c r="D941" s="9">
        <f>IF(OR(B941&lt;=0,C941&lt;=0),0,(B941^Parameters!$B$7)*(C941^Parameters!$B$8))</f>
        <v>1197.4039183595787</v>
      </c>
    </row>
    <row r="942" spans="1:4" x14ac:dyDescent="0.2">
      <c r="A942" s="4">
        <v>940</v>
      </c>
      <c r="B942" s="9">
        <f>SUMIF(Workers!$F$2:$F$1001,"&lt;="&amp;A942,Workers!$C$2:$C$1001)</f>
        <v>9521.9184949999981</v>
      </c>
      <c r="C942" s="9">
        <f>SUMIF(Workers!$F$2:$F$1001,"&gt;"&amp;A942,Workers!$D$2:$D$1001)</f>
        <v>714.19068599999991</v>
      </c>
      <c r="D942" s="9">
        <f>IF(OR(B942&lt;=0,C942&lt;=0),0,(B942^Parameters!$B$7)*(C942^Parameters!$B$8))</f>
        <v>1187.5239816630965</v>
      </c>
    </row>
    <row r="943" spans="1:4" x14ac:dyDescent="0.2">
      <c r="A943" s="4">
        <v>941</v>
      </c>
      <c r="B943" s="9">
        <f>SUMIF(Workers!$F$2:$F$1001,"&lt;="&amp;A943,Workers!$C$2:$C$1001)</f>
        <v>9529.8063489999986</v>
      </c>
      <c r="C943" s="9">
        <f>SUMIF(Workers!$F$2:$F$1001,"&gt;"&amp;A943,Workers!$D$2:$D$1001)</f>
        <v>702.80734499999994</v>
      </c>
      <c r="D943" s="9">
        <f>IF(OR(B943&lt;=0,C943&lt;=0),0,(B943^Parameters!$B$7)*(C943^Parameters!$B$8))</f>
        <v>1179.4082606130034</v>
      </c>
    </row>
    <row r="944" spans="1:4" x14ac:dyDescent="0.2">
      <c r="A944" s="4">
        <v>942</v>
      </c>
      <c r="B944" s="9">
        <f>SUMIF(Workers!$F$2:$F$1001,"&lt;="&amp;A944,Workers!$C$2:$C$1001)</f>
        <v>9537.5287409999983</v>
      </c>
      <c r="C944" s="9">
        <f>SUMIF(Workers!$F$2:$F$1001,"&gt;"&amp;A944,Workers!$D$2:$D$1001)</f>
        <v>691.64826399999993</v>
      </c>
      <c r="D944" s="9">
        <f>IF(OR(B944&lt;=0,C944&lt;=0),0,(B944^Parameters!$B$7)*(C944^Parameters!$B$8))</f>
        <v>1171.3711350001572</v>
      </c>
    </row>
    <row r="945" spans="1:4" x14ac:dyDescent="0.2">
      <c r="A945" s="4">
        <v>943</v>
      </c>
      <c r="B945" s="9">
        <f>SUMIF(Workers!$F$2:$F$1001,"&lt;="&amp;A945,Workers!$C$2:$C$1001)</f>
        <v>9545.0688279999977</v>
      </c>
      <c r="C945" s="9">
        <f>SUMIF(Workers!$F$2:$F$1001,"&gt;"&amp;A945,Workers!$D$2:$D$1001)</f>
        <v>680.74348999999995</v>
      </c>
      <c r="D945" s="9">
        <f>IF(OR(B945&lt;=0,C945&lt;=0),0,(B945^Parameters!$B$7)*(C945^Parameters!$B$8))</f>
        <v>1163.4377535515093</v>
      </c>
    </row>
    <row r="946" spans="1:4" x14ac:dyDescent="0.2">
      <c r="A946" s="4">
        <v>944</v>
      </c>
      <c r="B946" s="9">
        <f>SUMIF(Workers!$F$2:$F$1001,"&lt;="&amp;A946,Workers!$C$2:$C$1001)</f>
        <v>9552.714665999998</v>
      </c>
      <c r="C946" s="9">
        <f>SUMIF(Workers!$F$2:$F$1001,"&gt;"&amp;A946,Workers!$D$2:$D$1001)</f>
        <v>669.66640599999994</v>
      </c>
      <c r="D946" s="9">
        <f>IF(OR(B946&lt;=0,C946&lt;=0),0,(B946^Parameters!$B$7)*(C946^Parameters!$B$8))</f>
        <v>1155.2963292719764</v>
      </c>
    </row>
    <row r="947" spans="1:4" x14ac:dyDescent="0.2">
      <c r="A947" s="4">
        <v>945</v>
      </c>
      <c r="B947" s="9">
        <f>SUMIF(Workers!$F$2:$F$1001,"&lt;="&amp;A947,Workers!$C$2:$C$1001)</f>
        <v>9561.5336859999989</v>
      </c>
      <c r="C947" s="9">
        <f>SUMIF(Workers!$F$2:$F$1001,"&gt;"&amp;A947,Workers!$D$2:$D$1001)</f>
        <v>656.83705399999997</v>
      </c>
      <c r="D947" s="9">
        <f>IF(OR(B947&lt;=0,C947&lt;=0),0,(B947^Parameters!$B$7)*(C947^Parameters!$B$8))</f>
        <v>1145.7591700468572</v>
      </c>
    </row>
    <row r="948" spans="1:4" x14ac:dyDescent="0.2">
      <c r="A948" s="4">
        <v>946</v>
      </c>
      <c r="B948" s="9">
        <f>SUMIF(Workers!$F$2:$F$1001,"&lt;="&amp;A948,Workers!$C$2:$C$1001)</f>
        <v>9568.2088749999984</v>
      </c>
      <c r="C948" s="9">
        <f>SUMIF(Workers!$F$2:$F$1001,"&gt;"&amp;A948,Workers!$D$2:$D$1001)</f>
        <v>647.12557200000015</v>
      </c>
      <c r="D948" s="9">
        <f>IF(OR(B948&lt;=0,C948&lt;=0),0,(B948^Parameters!$B$7)*(C948^Parameters!$B$8))</f>
        <v>1138.4622753405247</v>
      </c>
    </row>
    <row r="949" spans="1:4" x14ac:dyDescent="0.2">
      <c r="A949" s="4">
        <v>947</v>
      </c>
      <c r="B949" s="9">
        <f>SUMIF(Workers!$F$2:$F$1001,"&lt;="&amp;A949,Workers!$C$2:$C$1001)</f>
        <v>9576.2750879999985</v>
      </c>
      <c r="C949" s="9">
        <f>SUMIF(Workers!$F$2:$F$1001,"&gt;"&amp;A949,Workers!$D$2:$D$1001)</f>
        <v>635.3716770000002</v>
      </c>
      <c r="D949" s="9">
        <f>IF(OR(B949&lt;=0,C949&lt;=0),0,(B949^Parameters!$B$7)*(C949^Parameters!$B$8))</f>
        <v>1129.5384237902074</v>
      </c>
    </row>
    <row r="950" spans="1:4" x14ac:dyDescent="0.2">
      <c r="A950" s="4">
        <v>948</v>
      </c>
      <c r="B950" s="9">
        <f>SUMIF(Workers!$F$2:$F$1001,"&lt;="&amp;A950,Workers!$C$2:$C$1001)</f>
        <v>9585.9048589999984</v>
      </c>
      <c r="C950" s="9">
        <f>SUMIF(Workers!$F$2:$F$1001,"&gt;"&amp;A950,Workers!$D$2:$D$1001)</f>
        <v>621.33524400000022</v>
      </c>
      <c r="D950" s="9">
        <f>IF(OR(B950&lt;=0,C950&lt;=0),0,(B950^Parameters!$B$7)*(C950^Parameters!$B$8))</f>
        <v>1118.7462597687245</v>
      </c>
    </row>
    <row r="951" spans="1:4" x14ac:dyDescent="0.2">
      <c r="A951" s="4">
        <v>949</v>
      </c>
      <c r="B951" s="9">
        <f>SUMIF(Workers!$F$2:$F$1001,"&lt;="&amp;A951,Workers!$C$2:$C$1001)</f>
        <v>9594.6463949999979</v>
      </c>
      <c r="C951" s="9">
        <f>SUMIF(Workers!$F$2:$F$1001,"&gt;"&amp;A951,Workers!$D$2:$D$1001)</f>
        <v>608.5784980000002</v>
      </c>
      <c r="D951" s="9">
        <f>IF(OR(B951&lt;=0,C951&lt;=0),0,(B951^Parameters!$B$7)*(C951^Parameters!$B$8))</f>
        <v>1108.8058535296786</v>
      </c>
    </row>
    <row r="952" spans="1:4" x14ac:dyDescent="0.2">
      <c r="A952" s="4">
        <v>950</v>
      </c>
      <c r="B952" s="9">
        <f>SUMIF(Workers!$F$2:$F$1001,"&lt;="&amp;A952,Workers!$C$2:$C$1001)</f>
        <v>9602.5206569999973</v>
      </c>
      <c r="C952" s="9">
        <f>SUMIF(Workers!$F$2:$F$1001,"&gt;"&amp;A952,Workers!$D$2:$D$1001)</f>
        <v>597.08481000000018</v>
      </c>
      <c r="D952" s="9">
        <f>IF(OR(B952&lt;=0,C952&lt;=0),0,(B952^Parameters!$B$7)*(C952^Parameters!$B$8))</f>
        <v>1099.7388634775618</v>
      </c>
    </row>
    <row r="953" spans="1:4" x14ac:dyDescent="0.2">
      <c r="A953" s="4">
        <v>951</v>
      </c>
      <c r="B953" s="9">
        <f>SUMIF(Workers!$F$2:$F$1001,"&lt;="&amp;A953,Workers!$C$2:$C$1001)</f>
        <v>9611.2260569999962</v>
      </c>
      <c r="C953" s="9">
        <f>SUMIF(Workers!$F$2:$F$1001,"&gt;"&amp;A953,Workers!$D$2:$D$1001)</f>
        <v>584.37779100000012</v>
      </c>
      <c r="D953" s="9">
        <f>IF(OR(B953&lt;=0,C953&lt;=0),0,(B953^Parameters!$B$7)*(C953^Parameters!$B$8))</f>
        <v>1089.5887800959808</v>
      </c>
    </row>
    <row r="954" spans="1:4" x14ac:dyDescent="0.2">
      <c r="A954" s="4">
        <v>952</v>
      </c>
      <c r="B954" s="9">
        <f>SUMIF(Workers!$F$2:$F$1001,"&lt;="&amp;A954,Workers!$C$2:$C$1001)</f>
        <v>9619.3162549999961</v>
      </c>
      <c r="C954" s="9">
        <f>SUMIF(Workers!$F$2:$F$1001,"&gt;"&amp;A954,Workers!$D$2:$D$1001)</f>
        <v>572.56772999999998</v>
      </c>
      <c r="D954" s="9">
        <f>IF(OR(B954&lt;=0,C954&lt;=0),0,(B954^Parameters!$B$7)*(C954^Parameters!$B$8))</f>
        <v>1080.032891713659</v>
      </c>
    </row>
    <row r="955" spans="1:4" x14ac:dyDescent="0.2">
      <c r="A955" s="4">
        <v>953</v>
      </c>
      <c r="B955" s="9">
        <f>SUMIF(Workers!$F$2:$F$1001,"&lt;="&amp;A955,Workers!$C$2:$C$1001)</f>
        <v>9625.5678699999971</v>
      </c>
      <c r="C955" s="9">
        <f>SUMIF(Workers!$F$2:$F$1001,"&gt;"&amp;A955,Workers!$D$2:$D$1001)</f>
        <v>563.41976</v>
      </c>
      <c r="D955" s="9">
        <f>IF(OR(B955&lt;=0,C955&lt;=0),0,(B955^Parameters!$B$7)*(C955^Parameters!$B$8))</f>
        <v>1072.5469091952839</v>
      </c>
    </row>
    <row r="956" spans="1:4" x14ac:dyDescent="0.2">
      <c r="A956" s="4">
        <v>954</v>
      </c>
      <c r="B956" s="9">
        <f>SUMIF(Workers!$F$2:$F$1001,"&lt;="&amp;A956,Workers!$C$2:$C$1001)</f>
        <v>9635.3234849999972</v>
      </c>
      <c r="C956" s="9">
        <f>SUMIF(Workers!$F$2:$F$1001,"&gt;"&amp;A956,Workers!$D$2:$D$1001)</f>
        <v>549.11115100000006</v>
      </c>
      <c r="D956" s="9">
        <f>IF(OR(B956&lt;=0,C956&lt;=0),0,(B956^Parameters!$B$7)*(C956^Parameters!$B$8))</f>
        <v>1060.6862849498266</v>
      </c>
    </row>
    <row r="957" spans="1:4" x14ac:dyDescent="0.2">
      <c r="A957" s="4">
        <v>955</v>
      </c>
      <c r="B957" s="9">
        <f>SUMIF(Workers!$F$2:$F$1001,"&lt;="&amp;A957,Workers!$C$2:$C$1001)</f>
        <v>9643.0738289999972</v>
      </c>
      <c r="C957" s="9">
        <f>SUMIF(Workers!$F$2:$F$1001,"&gt;"&amp;A957,Workers!$D$2:$D$1001)</f>
        <v>537.71133500000008</v>
      </c>
      <c r="D957" s="9">
        <f>IF(OR(B957&lt;=0,C957&lt;=0),0,(B957^Parameters!$B$7)*(C957^Parameters!$B$8))</f>
        <v>1051.1001728473068</v>
      </c>
    </row>
    <row r="958" spans="1:4" x14ac:dyDescent="0.2">
      <c r="A958" s="4">
        <v>956</v>
      </c>
      <c r="B958" s="9">
        <f>SUMIF(Workers!$F$2:$F$1001,"&lt;="&amp;A958,Workers!$C$2:$C$1001)</f>
        <v>9650.2059669999981</v>
      </c>
      <c r="C958" s="9">
        <f>SUMIF(Workers!$F$2:$F$1001,"&gt;"&amp;A958,Workers!$D$2:$D$1001)</f>
        <v>527.19566400000008</v>
      </c>
      <c r="D958" s="9">
        <f>IF(OR(B958&lt;=0,C958&lt;=0),0,(B958^Parameters!$B$7)*(C958^Parameters!$B$8))</f>
        <v>1042.1465270364731</v>
      </c>
    </row>
    <row r="959" spans="1:4" x14ac:dyDescent="0.2">
      <c r="A959" s="4">
        <v>957</v>
      </c>
      <c r="B959" s="9">
        <f>SUMIF(Workers!$F$2:$F$1001,"&lt;="&amp;A959,Workers!$C$2:$C$1001)</f>
        <v>9657.9501659999987</v>
      </c>
      <c r="C959" s="9">
        <f>SUMIF(Workers!$F$2:$F$1001,"&gt;"&amp;A959,Workers!$D$2:$D$1001)</f>
        <v>515.77689600000008</v>
      </c>
      <c r="D959" s="9">
        <f>IF(OR(B959&lt;=0,C959&lt;=0),0,(B959^Parameters!$B$7)*(C959^Parameters!$B$8))</f>
        <v>1032.3003627782828</v>
      </c>
    </row>
    <row r="960" spans="1:4" x14ac:dyDescent="0.2">
      <c r="A960" s="4">
        <v>958</v>
      </c>
      <c r="B960" s="9">
        <f>SUMIF(Workers!$F$2:$F$1001,"&lt;="&amp;A960,Workers!$C$2:$C$1001)</f>
        <v>9665.7287489999981</v>
      </c>
      <c r="C960" s="9">
        <f>SUMIF(Workers!$F$2:$F$1001,"&gt;"&amp;A960,Workers!$D$2:$D$1001)</f>
        <v>504.30673200000001</v>
      </c>
      <c r="D960" s="9">
        <f>IF(OR(B960&lt;=0,C960&lt;=0),0,(B960^Parameters!$B$7)*(C960^Parameters!$B$8))</f>
        <v>1022.2761201229478</v>
      </c>
    </row>
    <row r="961" spans="1:4" x14ac:dyDescent="0.2">
      <c r="A961" s="4">
        <v>959</v>
      </c>
      <c r="B961" s="9">
        <f>SUMIF(Workers!$F$2:$F$1001,"&lt;="&amp;A961,Workers!$C$2:$C$1001)</f>
        <v>9674.3431479999981</v>
      </c>
      <c r="C961" s="9">
        <f>SUMIF(Workers!$F$2:$F$1001,"&gt;"&amp;A961,Workers!$D$2:$D$1001)</f>
        <v>491.59648400000003</v>
      </c>
      <c r="D961" s="9">
        <f>IF(OR(B961&lt;=0,C961&lt;=0),0,(B961^Parameters!$B$7)*(C961^Parameters!$B$8))</f>
        <v>1011.0057255318424</v>
      </c>
    </row>
    <row r="962" spans="1:4" x14ac:dyDescent="0.2">
      <c r="A962" s="4">
        <v>960</v>
      </c>
      <c r="B962" s="9">
        <f>SUMIF(Workers!$F$2:$F$1001,"&lt;="&amp;A962,Workers!$C$2:$C$1001)</f>
        <v>9682.6474309999976</v>
      </c>
      <c r="C962" s="9">
        <f>SUMIF(Workers!$F$2:$F$1001,"&gt;"&amp;A962,Workers!$D$2:$D$1001)</f>
        <v>479.33312100000001</v>
      </c>
      <c r="D962" s="9">
        <f>IF(OR(B962&lt;=0,C962&lt;=0),0,(B962^Parameters!$B$7)*(C962^Parameters!$B$8))</f>
        <v>999.96362168303426</v>
      </c>
    </row>
    <row r="963" spans="1:4" x14ac:dyDescent="0.2">
      <c r="A963" s="4">
        <v>961</v>
      </c>
      <c r="B963" s="9">
        <f>SUMIF(Workers!$F$2:$F$1001,"&lt;="&amp;A963,Workers!$C$2:$C$1001)</f>
        <v>9690.835952999998</v>
      </c>
      <c r="C963" s="9">
        <f>SUMIF(Workers!$F$2:$F$1001,"&gt;"&amp;A963,Workers!$D$2:$D$1001)</f>
        <v>467.23287299999998</v>
      </c>
      <c r="D963" s="9">
        <f>IF(OR(B963&lt;=0,C963&lt;=0),0,(B963^Parameters!$B$7)*(C963^Parameters!$B$8))</f>
        <v>988.90047312962952</v>
      </c>
    </row>
    <row r="964" spans="1:4" x14ac:dyDescent="0.2">
      <c r="A964" s="4">
        <v>962</v>
      </c>
      <c r="B964" s="9">
        <f>SUMIF(Workers!$F$2:$F$1001,"&lt;="&amp;A964,Workers!$C$2:$C$1001)</f>
        <v>9697.7295949999971</v>
      </c>
      <c r="C964" s="9">
        <f>SUMIF(Workers!$F$2:$F$1001,"&gt;"&amp;A964,Workers!$D$2:$D$1001)</f>
        <v>457.04442599999999</v>
      </c>
      <c r="D964" s="9">
        <f>IF(OR(B964&lt;=0,C964&lt;=0),0,(B964^Parameters!$B$7)*(C964^Parameters!$B$8))</f>
        <v>979.45123732684578</v>
      </c>
    </row>
    <row r="965" spans="1:4" x14ac:dyDescent="0.2">
      <c r="A965" s="4">
        <v>963</v>
      </c>
      <c r="B965" s="9">
        <f>SUMIF(Workers!$F$2:$F$1001,"&lt;="&amp;A965,Workers!$C$2:$C$1001)</f>
        <v>9705.4292239999977</v>
      </c>
      <c r="C965" s="9">
        <f>SUMIF(Workers!$F$2:$F$1001,"&gt;"&amp;A965,Workers!$D$2:$D$1001)</f>
        <v>445.64651499999997</v>
      </c>
      <c r="D965" s="9">
        <f>IF(OR(B965&lt;=0,C965&lt;=0),0,(B965^Parameters!$B$7)*(C965^Parameters!$B$8))</f>
        <v>968.72914869158956</v>
      </c>
    </row>
    <row r="966" spans="1:4" x14ac:dyDescent="0.2">
      <c r="A966" s="4">
        <v>964</v>
      </c>
      <c r="B966" s="9">
        <f>SUMIF(Workers!$F$2:$F$1001,"&lt;="&amp;A966,Workers!$C$2:$C$1001)</f>
        <v>9712.5662809999976</v>
      </c>
      <c r="C966" s="9">
        <f>SUMIF(Workers!$F$2:$F$1001,"&gt;"&amp;A966,Workers!$D$2:$D$1001)</f>
        <v>435.077832</v>
      </c>
      <c r="D966" s="9">
        <f>IF(OR(B966&lt;=0,C966&lt;=0),0,(B966^Parameters!$B$7)*(C966^Parameters!$B$8))</f>
        <v>958.63973906158299</v>
      </c>
    </row>
    <row r="967" spans="1:4" x14ac:dyDescent="0.2">
      <c r="A967" s="4">
        <v>965</v>
      </c>
      <c r="B967" s="9">
        <f>SUMIF(Workers!$F$2:$F$1001,"&lt;="&amp;A967,Workers!$C$2:$C$1001)</f>
        <v>9719.1755709999979</v>
      </c>
      <c r="C967" s="9">
        <f>SUMIF(Workers!$F$2:$F$1001,"&gt;"&amp;A967,Workers!$D$2:$D$1001)</f>
        <v>425.20219200000003</v>
      </c>
      <c r="D967" s="9">
        <f>IF(OR(B967&lt;=0,C967&lt;=0),0,(B967^Parameters!$B$7)*(C967^Parameters!$B$8))</f>
        <v>949.07648903801351</v>
      </c>
    </row>
    <row r="968" spans="1:4" x14ac:dyDescent="0.2">
      <c r="A968" s="4">
        <v>966</v>
      </c>
      <c r="B968" s="9">
        <f>SUMIF(Workers!$F$2:$F$1001,"&lt;="&amp;A968,Workers!$C$2:$C$1001)</f>
        <v>9726.5340329999981</v>
      </c>
      <c r="C968" s="9">
        <f>SUMIF(Workers!$F$2:$F$1001,"&gt;"&amp;A968,Workers!$D$2:$D$1001)</f>
        <v>414.15130099999993</v>
      </c>
      <c r="D968" s="9">
        <f>IF(OR(B968&lt;=0,C968&lt;=0),0,(B968^Parameters!$B$7)*(C968^Parameters!$B$8))</f>
        <v>938.21573716553496</v>
      </c>
    </row>
    <row r="969" spans="1:4" x14ac:dyDescent="0.2">
      <c r="A969" s="4">
        <v>967</v>
      </c>
      <c r="B969" s="9">
        <f>SUMIF(Workers!$F$2:$F$1001,"&lt;="&amp;A969,Workers!$C$2:$C$1001)</f>
        <v>9734.1565379999975</v>
      </c>
      <c r="C969" s="9">
        <f>SUMIF(Workers!$F$2:$F$1001,"&gt;"&amp;A969,Workers!$D$2:$D$1001)</f>
        <v>402.62203699999992</v>
      </c>
      <c r="D969" s="9">
        <f>IF(OR(B969&lt;=0,C969&lt;=0),0,(B969^Parameters!$B$7)*(C969^Parameters!$B$8))</f>
        <v>926.69781810703375</v>
      </c>
    </row>
    <row r="970" spans="1:4" x14ac:dyDescent="0.2">
      <c r="A970" s="4">
        <v>968</v>
      </c>
      <c r="B970" s="9">
        <f>SUMIF(Workers!$F$2:$F$1001,"&lt;="&amp;A970,Workers!$C$2:$C$1001)</f>
        <v>9741.5787759999967</v>
      </c>
      <c r="C970" s="9">
        <f>SUMIF(Workers!$F$2:$F$1001,"&gt;"&amp;A970,Workers!$D$2:$D$1001)</f>
        <v>391.38125999999994</v>
      </c>
      <c r="D970" s="9">
        <f>IF(OR(B970&lt;=0,C970&lt;=0),0,(B970^Parameters!$B$7)*(C970^Parameters!$B$8))</f>
        <v>915.27841021760685</v>
      </c>
    </row>
    <row r="971" spans="1:4" x14ac:dyDescent="0.2">
      <c r="A971" s="4">
        <v>969</v>
      </c>
      <c r="B971" s="9">
        <f>SUMIF(Workers!$F$2:$F$1001,"&lt;="&amp;A971,Workers!$C$2:$C$1001)</f>
        <v>9750.6477149999973</v>
      </c>
      <c r="C971" s="9">
        <f>SUMIF(Workers!$F$2:$F$1001,"&gt;"&amp;A971,Workers!$D$2:$D$1001)</f>
        <v>377.63654999999994</v>
      </c>
      <c r="D971" s="9">
        <f>IF(OR(B971&lt;=0,C971&lt;=0),0,(B971^Parameters!$B$7)*(C971^Parameters!$B$8))</f>
        <v>901.04891755992173</v>
      </c>
    </row>
    <row r="972" spans="1:4" x14ac:dyDescent="0.2">
      <c r="A972" s="4">
        <v>970</v>
      </c>
      <c r="B972" s="9">
        <f>SUMIF(Workers!$F$2:$F$1001,"&lt;="&amp;A972,Workers!$C$2:$C$1001)</f>
        <v>9759.7025499999963</v>
      </c>
      <c r="C972" s="9">
        <f>SUMIF(Workers!$F$2:$F$1001,"&gt;"&amp;A972,Workers!$D$2:$D$1001)</f>
        <v>363.88966600000003</v>
      </c>
      <c r="D972" s="9">
        <f>IF(OR(B972&lt;=0,C972&lt;=0),0,(B972^Parameters!$B$7)*(C972^Parameters!$B$8))</f>
        <v>886.50836279374619</v>
      </c>
    </row>
    <row r="973" spans="1:4" x14ac:dyDescent="0.2">
      <c r="A973" s="4">
        <v>971</v>
      </c>
      <c r="B973" s="9">
        <f>SUMIF(Workers!$F$2:$F$1001,"&lt;="&amp;A973,Workers!$C$2:$C$1001)</f>
        <v>9767.3647699999965</v>
      </c>
      <c r="C973" s="9">
        <f>SUMIF(Workers!$F$2:$F$1001,"&gt;"&amp;A973,Workers!$D$2:$D$1001)</f>
        <v>352.14904899999999</v>
      </c>
      <c r="D973" s="9">
        <f>IF(OR(B973&lt;=0,C973&lt;=0),0,(B973^Parameters!$B$7)*(C973^Parameters!$B$8))</f>
        <v>873.82963074651263</v>
      </c>
    </row>
    <row r="974" spans="1:4" x14ac:dyDescent="0.2">
      <c r="A974" s="4">
        <v>972</v>
      </c>
      <c r="B974" s="9">
        <f>SUMIF(Workers!$F$2:$F$1001,"&lt;="&amp;A974,Workers!$C$2:$C$1001)</f>
        <v>9774.3323859999964</v>
      </c>
      <c r="C974" s="9">
        <f>SUMIF(Workers!$F$2:$F$1001,"&gt;"&amp;A974,Workers!$D$2:$D$1001)</f>
        <v>341.45819599999999</v>
      </c>
      <c r="D974" s="9">
        <f>IF(OR(B974&lt;=0,C974&lt;=0),0,(B974^Parameters!$B$7)*(C974^Parameters!$B$8))</f>
        <v>862.06713837035227</v>
      </c>
    </row>
    <row r="975" spans="1:4" x14ac:dyDescent="0.2">
      <c r="A975" s="4">
        <v>973</v>
      </c>
      <c r="B975" s="9">
        <f>SUMIF(Workers!$F$2:$F$1001,"&lt;="&amp;A975,Workers!$C$2:$C$1001)</f>
        <v>9783.5438429999958</v>
      </c>
      <c r="C975" s="9">
        <f>SUMIF(Workers!$F$2:$F$1001,"&gt;"&amp;A975,Workers!$D$2:$D$1001)</f>
        <v>327.21482700000007</v>
      </c>
      <c r="D975" s="9">
        <f>IF(OR(B975&lt;=0,C975&lt;=0),0,(B975^Parameters!$B$7)*(C975^Parameters!$B$8))</f>
        <v>846.0540846509482</v>
      </c>
    </row>
    <row r="976" spans="1:4" x14ac:dyDescent="0.2">
      <c r="A976" s="4">
        <v>974</v>
      </c>
      <c r="B976" s="9">
        <f>SUMIF(Workers!$F$2:$F$1001,"&lt;="&amp;A976,Workers!$C$2:$C$1001)</f>
        <v>9792.183194999996</v>
      </c>
      <c r="C976" s="9">
        <f>SUMIF(Workers!$F$2:$F$1001,"&gt;"&amp;A976,Workers!$D$2:$D$1001)</f>
        <v>313.75946100000004</v>
      </c>
      <c r="D976" s="9">
        <f>IF(OR(B976&lt;=0,C976&lt;=0),0,(B976^Parameters!$B$7)*(C976^Parameters!$B$8))</f>
        <v>830.54728333215314</v>
      </c>
    </row>
    <row r="977" spans="1:4" x14ac:dyDescent="0.2">
      <c r="A977" s="4">
        <v>975</v>
      </c>
      <c r="B977" s="9">
        <f>SUMIF(Workers!$F$2:$F$1001,"&lt;="&amp;A977,Workers!$C$2:$C$1001)</f>
        <v>9797.5018939999954</v>
      </c>
      <c r="C977" s="9">
        <f>SUMIF(Workers!$F$2:$F$1001,"&gt;"&amp;A977,Workers!$D$2:$D$1001)</f>
        <v>305.47329300000007</v>
      </c>
      <c r="D977" s="9">
        <f>IF(OR(B977&lt;=0,C977&lt;=0),0,(B977^Parameters!$B$7)*(C977^Parameters!$B$8))</f>
        <v>820.8047692591324</v>
      </c>
    </row>
    <row r="978" spans="1:4" x14ac:dyDescent="0.2">
      <c r="A978" s="4">
        <v>976</v>
      </c>
      <c r="B978" s="9">
        <f>SUMIF(Workers!$F$2:$F$1001,"&lt;="&amp;A978,Workers!$C$2:$C$1001)</f>
        <v>9805.1031909999947</v>
      </c>
      <c r="C978" s="9">
        <f>SUMIF(Workers!$F$2:$F$1001,"&gt;"&amp;A978,Workers!$D$2:$D$1001)</f>
        <v>293.56874500000004</v>
      </c>
      <c r="D978" s="9">
        <f>IF(OR(B978&lt;=0,C978&lt;=0),0,(B978^Parameters!$B$7)*(C978^Parameters!$B$8))</f>
        <v>806.53439574924892</v>
      </c>
    </row>
    <row r="979" spans="1:4" x14ac:dyDescent="0.2">
      <c r="A979" s="4">
        <v>977</v>
      </c>
      <c r="B979" s="9">
        <f>SUMIF(Workers!$F$2:$F$1001,"&lt;="&amp;A979,Workers!$C$2:$C$1001)</f>
        <v>9813.2424739999951</v>
      </c>
      <c r="C979" s="9">
        <f>SUMIF(Workers!$F$2:$F$1001,"&gt;"&amp;A979,Workers!$D$2:$D$1001)</f>
        <v>280.72639400000003</v>
      </c>
      <c r="D979" s="9">
        <f>IF(OR(B979&lt;=0,C979&lt;=0),0,(B979^Parameters!$B$7)*(C979^Parameters!$B$8))</f>
        <v>790.7570993078582</v>
      </c>
    </row>
    <row r="980" spans="1:4" x14ac:dyDescent="0.2">
      <c r="A980" s="4">
        <v>978</v>
      </c>
      <c r="B980" s="9">
        <f>SUMIF(Workers!$F$2:$F$1001,"&lt;="&amp;A980,Workers!$C$2:$C$1001)</f>
        <v>9821.3332329999957</v>
      </c>
      <c r="C980" s="9">
        <f>SUMIF(Workers!$F$2:$F$1001,"&gt;"&amp;A980,Workers!$D$2:$D$1001)</f>
        <v>267.90700600000002</v>
      </c>
      <c r="D980" s="9">
        <f>IF(OR(B980&lt;=0,C980&lt;=0),0,(B980^Parameters!$B$7)*(C980^Parameters!$B$8))</f>
        <v>774.58580331454095</v>
      </c>
    </row>
    <row r="981" spans="1:4" x14ac:dyDescent="0.2">
      <c r="A981" s="4">
        <v>979</v>
      </c>
      <c r="B981" s="9">
        <f>SUMIF(Workers!$F$2:$F$1001,"&lt;="&amp;A981,Workers!$C$2:$C$1001)</f>
        <v>9829.3791809999948</v>
      </c>
      <c r="C981" s="9">
        <f>SUMIF(Workers!$F$2:$F$1001,"&gt;"&amp;A981,Workers!$D$2:$D$1001)</f>
        <v>255.03955400000004</v>
      </c>
      <c r="D981" s="9">
        <f>IF(OR(B981&lt;=0,C981&lt;=0),0,(B981^Parameters!$B$7)*(C981^Parameters!$B$8))</f>
        <v>757.89690420304669</v>
      </c>
    </row>
    <row r="982" spans="1:4" x14ac:dyDescent="0.2">
      <c r="A982" s="4">
        <v>980</v>
      </c>
      <c r="B982" s="9">
        <f>SUMIF(Workers!$F$2:$F$1001,"&lt;="&amp;A982,Workers!$C$2:$C$1001)</f>
        <v>9837.1160029999937</v>
      </c>
      <c r="C982" s="9">
        <f>SUMIF(Workers!$F$2:$F$1001,"&gt;"&amp;A982,Workers!$D$2:$D$1001)</f>
        <v>242.60596300000003</v>
      </c>
      <c r="D982" s="9">
        <f>IF(OR(B982&lt;=0,C982&lt;=0),0,(B982^Parameters!$B$7)*(C982^Parameters!$B$8))</f>
        <v>741.30370170051344</v>
      </c>
    </row>
    <row r="983" spans="1:4" x14ac:dyDescent="0.2">
      <c r="A983" s="4">
        <v>981</v>
      </c>
      <c r="B983" s="9">
        <f>SUMIF(Workers!$F$2:$F$1001,"&lt;="&amp;A983,Workers!$C$2:$C$1001)</f>
        <v>9844.9124549999942</v>
      </c>
      <c r="C983" s="9">
        <f>SUMIF(Workers!$F$2:$F$1001,"&gt;"&amp;A983,Workers!$D$2:$D$1001)</f>
        <v>230.03458600000002</v>
      </c>
      <c r="D983" s="9">
        <f>IF(OR(B983&lt;=0,C983&lt;=0),0,(B983^Parameters!$B$7)*(C983^Parameters!$B$8))</f>
        <v>724.0228094141986</v>
      </c>
    </row>
    <row r="984" spans="1:4" x14ac:dyDescent="0.2">
      <c r="A984" s="4">
        <v>982</v>
      </c>
      <c r="B984" s="9">
        <f>SUMIF(Workers!$F$2:$F$1001,"&lt;="&amp;A984,Workers!$C$2:$C$1001)</f>
        <v>9852.1949899999945</v>
      </c>
      <c r="C984" s="9">
        <f>SUMIF(Workers!$F$2:$F$1001,"&gt;"&amp;A984,Workers!$D$2:$D$1001)</f>
        <v>218.24274500000001</v>
      </c>
      <c r="D984" s="9">
        <f>IF(OR(B984&lt;=0,C984&lt;=0),0,(B984^Parameters!$B$7)*(C984^Parameters!$B$8))</f>
        <v>707.31483400809361</v>
      </c>
    </row>
    <row r="985" spans="1:4" x14ac:dyDescent="0.2">
      <c r="A985" s="4">
        <v>983</v>
      </c>
      <c r="B985" s="9">
        <f>SUMIF(Workers!$F$2:$F$1001,"&lt;="&amp;A985,Workers!$C$2:$C$1001)</f>
        <v>9858.9417339999927</v>
      </c>
      <c r="C985" s="9">
        <f>SUMIF(Workers!$F$2:$F$1001,"&gt;"&amp;A985,Workers!$D$2:$D$1001)</f>
        <v>207.29858899999999</v>
      </c>
      <c r="D985" s="9">
        <f>IF(OR(B985&lt;=0,C985&lt;=0),0,(B985^Parameters!$B$7)*(C985^Parameters!$B$8))</f>
        <v>691.34048614500182</v>
      </c>
    </row>
    <row r="986" spans="1:4" x14ac:dyDescent="0.2">
      <c r="A986" s="4">
        <v>984</v>
      </c>
      <c r="B986" s="9">
        <f>SUMIF(Workers!$F$2:$F$1001,"&lt;="&amp;A986,Workers!$C$2:$C$1001)</f>
        <v>9867.3949319999938</v>
      </c>
      <c r="C986" s="9">
        <f>SUMIF(Workers!$F$2:$F$1001,"&gt;"&amp;A986,Workers!$D$2:$D$1001)</f>
        <v>193.58284400000002</v>
      </c>
      <c r="D986" s="9">
        <f>IF(OR(B986&lt;=0,C986&lt;=0),0,(B986^Parameters!$B$7)*(C986^Parameters!$B$8))</f>
        <v>670.62728568112925</v>
      </c>
    </row>
    <row r="987" spans="1:4" x14ac:dyDescent="0.2">
      <c r="A987" s="4">
        <v>985</v>
      </c>
      <c r="B987" s="9">
        <f>SUMIF(Workers!$F$2:$F$1001,"&lt;="&amp;A987,Workers!$C$2:$C$1001)</f>
        <v>9874.9453139999932</v>
      </c>
      <c r="C987" s="9">
        <f>SUMIF(Workers!$F$2:$F$1001,"&gt;"&amp;A987,Workers!$D$2:$D$1001)</f>
        <v>181.32901100000001</v>
      </c>
      <c r="D987" s="9">
        <f>IF(OR(B987&lt;=0,C987&lt;=0),0,(B987^Parameters!$B$7)*(C987^Parameters!$B$8))</f>
        <v>651.40471302953165</v>
      </c>
    </row>
    <row r="988" spans="1:4" x14ac:dyDescent="0.2">
      <c r="A988" s="4">
        <v>986</v>
      </c>
      <c r="B988" s="9">
        <f>SUMIF(Workers!$F$2:$F$1001,"&lt;="&amp;A988,Workers!$C$2:$C$1001)</f>
        <v>9881.9890249999935</v>
      </c>
      <c r="C988" s="9">
        <f>SUMIF(Workers!$F$2:$F$1001,"&gt;"&amp;A988,Workers!$D$2:$D$1001)</f>
        <v>169.78188600000001</v>
      </c>
      <c r="D988" s="9">
        <f>IF(OR(B988&lt;=0,C988&lt;=0),0,(B988^Parameters!$B$7)*(C988^Parameters!$B$8))</f>
        <v>632.6027483190104</v>
      </c>
    </row>
    <row r="989" spans="1:4" x14ac:dyDescent="0.2">
      <c r="A989" s="4">
        <v>987</v>
      </c>
      <c r="B989" s="9">
        <f>SUMIF(Workers!$F$2:$F$1001,"&lt;="&amp;A989,Workers!$C$2:$C$1001)</f>
        <v>9890.3114139999925</v>
      </c>
      <c r="C989" s="9">
        <f>SUMIF(Workers!$F$2:$F$1001,"&gt;"&amp;A989,Workers!$D$2:$D$1001)</f>
        <v>156.03467900000001</v>
      </c>
      <c r="D989" s="9">
        <f>IF(OR(B989&lt;=0,C989&lt;=0),0,(B989^Parameters!$B$7)*(C989^Parameters!$B$8))</f>
        <v>609.24783446458696</v>
      </c>
    </row>
    <row r="990" spans="1:4" x14ac:dyDescent="0.2">
      <c r="A990" s="4">
        <v>988</v>
      </c>
      <c r="B990" s="9">
        <f>SUMIF(Workers!$F$2:$F$1001,"&lt;="&amp;A990,Workers!$C$2:$C$1001)</f>
        <v>9896.4571979999928</v>
      </c>
      <c r="C990" s="9">
        <f>SUMIF(Workers!$F$2:$F$1001,"&gt;"&amp;A990,Workers!$D$2:$D$1001)</f>
        <v>145.74117100000001</v>
      </c>
      <c r="D990" s="9">
        <f>IF(OR(B990&lt;=0,C990&lt;=0),0,(B990^Parameters!$B$7)*(C990^Parameters!$B$8))</f>
        <v>590.98696549301962</v>
      </c>
    </row>
    <row r="991" spans="1:4" x14ac:dyDescent="0.2">
      <c r="A991" s="4">
        <v>989</v>
      </c>
      <c r="B991" s="9">
        <f>SUMIF(Workers!$F$2:$F$1001,"&lt;="&amp;A991,Workers!$C$2:$C$1001)</f>
        <v>9902.0115399999941</v>
      </c>
      <c r="C991" s="9">
        <f>SUMIF(Workers!$F$2:$F$1001,"&gt;"&amp;A991,Workers!$D$2:$D$1001)</f>
        <v>136.437757</v>
      </c>
      <c r="D991" s="9">
        <f>IF(OR(B991&lt;=0,C991&lt;=0),0,(B991^Parameters!$B$7)*(C991^Parameters!$B$8))</f>
        <v>573.84697900720789</v>
      </c>
    </row>
    <row r="992" spans="1:4" x14ac:dyDescent="0.2">
      <c r="A992" s="4">
        <v>990</v>
      </c>
      <c r="B992" s="9">
        <f>SUMIF(Workers!$F$2:$F$1001,"&lt;="&amp;A992,Workers!$C$2:$C$1001)</f>
        <v>9910.0513029999929</v>
      </c>
      <c r="C992" s="9">
        <f>SUMIF(Workers!$F$2:$F$1001,"&gt;"&amp;A992,Workers!$D$2:$D$1001)</f>
        <v>122.77128599999999</v>
      </c>
      <c r="D992" s="9">
        <f>IF(OR(B992&lt;=0,C992&lt;=0),0,(B992^Parameters!$B$7)*(C992^Parameters!$B$8))</f>
        <v>547.42889677098572</v>
      </c>
    </row>
    <row r="993" spans="1:4" x14ac:dyDescent="0.2">
      <c r="A993" s="4">
        <v>991</v>
      </c>
      <c r="B993" s="9">
        <f>SUMIF(Workers!$F$2:$F$1001,"&lt;="&amp;A993,Workers!$C$2:$C$1001)</f>
        <v>9916.0138729999908</v>
      </c>
      <c r="C993" s="9">
        <f>SUMIF(Workers!$F$2:$F$1001,"&gt;"&amp;A993,Workers!$D$2:$D$1001)</f>
        <v>112.35151</v>
      </c>
      <c r="D993" s="9">
        <f>IF(OR(B993&lt;=0,C993&lt;=0),0,(B993^Parameters!$B$7)*(C993^Parameters!$B$8))</f>
        <v>526.15320200789404</v>
      </c>
    </row>
    <row r="994" spans="1:4" x14ac:dyDescent="0.2">
      <c r="A994" s="4">
        <v>992</v>
      </c>
      <c r="B994" s="9">
        <f>SUMIF(Workers!$F$2:$F$1001,"&lt;="&amp;A994,Workers!$C$2:$C$1001)</f>
        <v>9923.0192639999914</v>
      </c>
      <c r="C994" s="9">
        <f>SUMIF(Workers!$F$2:$F$1001,"&gt;"&amp;A994,Workers!$D$2:$D$1001)</f>
        <v>100.00722300000001</v>
      </c>
      <c r="D994" s="9">
        <f>IF(OR(B994&lt;=0,C994&lt;=0),0,(B994^Parameters!$B$7)*(C994^Parameters!$B$8))</f>
        <v>499.46359766640029</v>
      </c>
    </row>
    <row r="995" spans="1:4" x14ac:dyDescent="0.2">
      <c r="A995" s="4">
        <v>993</v>
      </c>
      <c r="B995" s="9">
        <f>SUMIF(Workers!$F$2:$F$1001,"&lt;="&amp;A995,Workers!$C$2:$C$1001)</f>
        <v>9930.2939329999917</v>
      </c>
      <c r="C995" s="9">
        <f>SUMIF(Workers!$F$2:$F$1001,"&gt;"&amp;A995,Workers!$D$2:$D$1001)</f>
        <v>86.798147999999998</v>
      </c>
      <c r="D995" s="9">
        <f>IF(OR(B995&lt;=0,C995&lt;=0),0,(B995^Parameters!$B$7)*(C995^Parameters!$B$8))</f>
        <v>468.77306854139385</v>
      </c>
    </row>
    <row r="996" spans="1:4" x14ac:dyDescent="0.2">
      <c r="A996" s="4">
        <v>994</v>
      </c>
      <c r="B996" s="9">
        <f>SUMIF(Workers!$F$2:$F$1001,"&lt;="&amp;A996,Workers!$C$2:$C$1001)</f>
        <v>9936.9215969999932</v>
      </c>
      <c r="C996" s="9">
        <f>SUMIF(Workers!$F$2:$F$1001,"&gt;"&amp;A996,Workers!$D$2:$D$1001)</f>
        <v>74.746899999999997</v>
      </c>
      <c r="D996" s="9">
        <f>IF(OR(B996&lt;=0,C996&lt;=0),0,(B996^Parameters!$B$7)*(C996^Parameters!$B$8))</f>
        <v>438.40981861746405</v>
      </c>
    </row>
    <row r="997" spans="1:4" x14ac:dyDescent="0.2">
      <c r="A997" s="4">
        <v>995</v>
      </c>
      <c r="B997" s="9">
        <f>SUMIF(Workers!$F$2:$F$1001,"&lt;="&amp;A997,Workers!$C$2:$C$1001)</f>
        <v>9943.5884579999929</v>
      </c>
      <c r="C997" s="9">
        <f>SUMIF(Workers!$F$2:$F$1001,"&gt;"&amp;A997,Workers!$D$2:$D$1001)</f>
        <v>62.363915999999996</v>
      </c>
      <c r="D997" s="9">
        <f>IF(OR(B997&lt;=0,C997&lt;=0),0,(B997^Parameters!$B$7)*(C997^Parameters!$B$8))</f>
        <v>404.21686899038895</v>
      </c>
    </row>
    <row r="998" spans="1:4" x14ac:dyDescent="0.2">
      <c r="A998" s="4">
        <v>996</v>
      </c>
      <c r="B998" s="9">
        <f>SUMIF(Workers!$F$2:$F$1001,"&lt;="&amp;A998,Workers!$C$2:$C$1001)</f>
        <v>9948.9730989999935</v>
      </c>
      <c r="C998" s="9">
        <f>SUMIF(Workers!$F$2:$F$1001,"&gt;"&amp;A998,Workers!$D$2:$D$1001)</f>
        <v>51.431286999999998</v>
      </c>
      <c r="D998" s="9">
        <f>IF(OR(B998&lt;=0,C998&lt;=0),0,(B998^Parameters!$B$7)*(C998^Parameters!$B$8))</f>
        <v>370.7255702690515</v>
      </c>
    </row>
    <row r="999" spans="1:4" x14ac:dyDescent="0.2">
      <c r="A999" s="4">
        <v>997</v>
      </c>
      <c r="B999" s="9">
        <f>SUMIF(Workers!$F$2:$F$1001,"&lt;="&amp;A999,Workers!$C$2:$C$1001)</f>
        <v>9954.0464149999934</v>
      </c>
      <c r="C999" s="9">
        <f>SUMIF(Workers!$F$2:$F$1001,"&gt;"&amp;A999,Workers!$D$2:$D$1001)</f>
        <v>40.847816000000002</v>
      </c>
      <c r="D999" s="9">
        <f>IF(OR(B999&lt;=0,C999&lt;=0),0,(B999^Parameters!$B$7)*(C999^Parameters!$B$8))</f>
        <v>334.29187889114445</v>
      </c>
    </row>
    <row r="1000" spans="1:4" x14ac:dyDescent="0.2">
      <c r="A1000" s="4">
        <v>998</v>
      </c>
      <c r="B1000" s="9">
        <f>SUMIF(Workers!$F$2:$F$1001,"&lt;="&amp;A1000,Workers!$C$2:$C$1001)</f>
        <v>9960.6606709999942</v>
      </c>
      <c r="C1000" s="9">
        <f>SUMIF(Workers!$F$2:$F$1001,"&gt;"&amp;A1000,Workers!$D$2:$D$1001)</f>
        <v>26.841501000000001</v>
      </c>
      <c r="D1000" s="9">
        <f>IF(OR(B1000&lt;=0,C1000&lt;=0),0,(B1000^Parameters!$B$7)*(C1000^Parameters!$B$8))</f>
        <v>276.81697892355425</v>
      </c>
    </row>
    <row r="1001" spans="1:4" x14ac:dyDescent="0.2">
      <c r="A1001" s="4">
        <v>999</v>
      </c>
      <c r="B1001" s="9">
        <f>SUMIF(Workers!$F$2:$F$1001,"&lt;="&amp;A1001,Workers!$C$2:$C$1001)</f>
        <v>9967.5915699999932</v>
      </c>
      <c r="C1001" s="9">
        <f>SUMIF(Workers!$F$2:$F$1001,"&gt;"&amp;A1001,Workers!$D$2:$D$1001)</f>
        <v>12.052578</v>
      </c>
      <c r="D1001" s="9">
        <f>IF(OR(B1001&lt;=0,C1001&lt;=0),0,(B1001^Parameters!$B$7)*(C1001^Parameters!$B$8))</f>
        <v>193.13081944858993</v>
      </c>
    </row>
    <row r="1002" spans="1:4" x14ac:dyDescent="0.2">
      <c r="A1002" s="4">
        <v>1000</v>
      </c>
      <c r="B1002" s="9">
        <f>SUMIF(Workers!$F$2:$F$1001,"&lt;="&amp;A1002,Workers!$C$2:$C$1001)</f>
        <v>9972.214379999994</v>
      </c>
      <c r="C1002" s="9">
        <f>SUMIF(Workers!$F$2:$F$1001,"&gt;"&amp;A1002,Workers!$D$2:$D$1001)</f>
        <v>0</v>
      </c>
      <c r="D1002" s="9">
        <f>IF(OR(B1002&lt;=0,C1002&lt;=0),0,(B1002^Parameters!$B$7)*(C1002^Parameters!$B$8))</f>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30290-17F7-4161-AEB2-5CF873B43BB4}">
  <dimension ref="A1:D1002"/>
  <sheetViews>
    <sheetView workbookViewId="0"/>
  </sheetViews>
  <sheetFormatPr baseColWidth="10" defaultColWidth="8.83203125" defaultRowHeight="15" x14ac:dyDescent="0.2"/>
  <cols>
    <col min="1" max="1" width="25.6640625" customWidth="1"/>
    <col min="2" max="3" width="22.6640625" customWidth="1"/>
    <col min="4" max="4" width="25.6640625" customWidth="1"/>
  </cols>
  <sheetData>
    <row r="1" spans="1:4" ht="15" customHeight="1" x14ac:dyDescent="0.2">
      <c r="A1" s="14" t="s">
        <v>26</v>
      </c>
      <c r="B1" s="14" t="s">
        <v>27</v>
      </c>
      <c r="C1" s="14" t="s">
        <v>28</v>
      </c>
      <c r="D1" s="14" t="s">
        <v>29</v>
      </c>
    </row>
    <row r="2" spans="1:4" x14ac:dyDescent="0.2">
      <c r="A2" s="4">
        <v>0</v>
      </c>
      <c r="B2" s="9">
        <f>SUMIF(Workers!$Q$2:$Q$1001,"&lt;="&amp;A2,Workers!$N$2:$N$1001)</f>
        <v>0</v>
      </c>
      <c r="C2" s="9">
        <f>SUMIF(Workers!$Q$2:$Q$1001,"&gt;"&amp;A2,Workers!$O$2:$O$1001)</f>
        <v>10026.093529999989</v>
      </c>
      <c r="D2" s="9">
        <f>IF(OR(B2&lt;=0,C2&lt;=0),0,(B2^Parameters!$B$7)*(C2^Parameters!$B$8))</f>
        <v>0</v>
      </c>
    </row>
    <row r="3" spans="1:4" x14ac:dyDescent="0.2">
      <c r="A3" s="4">
        <v>1</v>
      </c>
      <c r="B3" s="9">
        <f>SUMIF(Workers!$Q$2:$Q$1001,"&lt;="&amp;A3,Workers!$N$2:$N$1001)</f>
        <v>10.371954000000001</v>
      </c>
      <c r="C3" s="9">
        <f>SUMIF(Workers!$Q$2:$Q$1001,"&gt;"&amp;A3,Workers!$O$2:$O$1001)</f>
        <v>10021.06299299999</v>
      </c>
      <c r="D3" s="9">
        <f>IF(OR(B3&lt;=0,C3&lt;=0),0,(B3^Parameters!$B$7)*(C3^Parameters!$B$8))</f>
        <v>180.94578390405596</v>
      </c>
    </row>
    <row r="4" spans="1:4" x14ac:dyDescent="0.2">
      <c r="A4" s="4">
        <v>2</v>
      </c>
      <c r="B4" s="9">
        <f>SUMIF(Workers!$Q$2:$Q$1001,"&lt;="&amp;A4,Workers!$N$2:$N$1001)</f>
        <v>21.116318</v>
      </c>
      <c r="C4" s="9">
        <f>SUMIF(Workers!$Q$2:$Q$1001,"&gt;"&amp;A4,Workers!$O$2:$O$1001)</f>
        <v>10015.53625999999</v>
      </c>
      <c r="D4" s="9">
        <f>IF(OR(B4&lt;=0,C4&lt;=0),0,(B4^Parameters!$B$7)*(C4^Parameters!$B$8))</f>
        <v>249.10450432214307</v>
      </c>
    </row>
    <row r="5" spans="1:4" x14ac:dyDescent="0.2">
      <c r="A5" s="4">
        <v>3</v>
      </c>
      <c r="B5" s="9">
        <f>SUMIF(Workers!$Q$2:$Q$1001,"&lt;="&amp;A5,Workers!$N$2:$N$1001)</f>
        <v>32.756195999999996</v>
      </c>
      <c r="C5" s="9">
        <f>SUMIF(Workers!$Q$2:$Q$1001,"&gt;"&amp;A5,Workers!$O$2:$O$1001)</f>
        <v>10009.21715599999</v>
      </c>
      <c r="D5" s="9">
        <f>IF(OR(B5&lt;=0,C5&lt;=0),0,(B5^Parameters!$B$7)*(C5^Parameters!$B$8))</f>
        <v>303.43250869204121</v>
      </c>
    </row>
    <row r="6" spans="1:4" x14ac:dyDescent="0.2">
      <c r="A6" s="4">
        <v>4</v>
      </c>
      <c r="B6" s="9">
        <f>SUMIF(Workers!$Q$2:$Q$1001,"&lt;="&amp;A6,Workers!$N$2:$N$1001)</f>
        <v>44.991304999999997</v>
      </c>
      <c r="C6" s="9">
        <f>SUMIF(Workers!$Q$2:$Q$1001,"&gt;"&amp;A6,Workers!$O$2:$O$1001)</f>
        <v>10002.557798999989</v>
      </c>
      <c r="D6" s="9">
        <f>IF(OR(B6&lt;=0,C6&lt;=0),0,(B6^Parameters!$B$7)*(C6^Parameters!$B$8))</f>
        <v>349.91120266454982</v>
      </c>
    </row>
    <row r="7" spans="1:4" x14ac:dyDescent="0.2">
      <c r="A7" s="4">
        <v>5</v>
      </c>
      <c r="B7" s="9">
        <f>SUMIF(Workers!$Q$2:$Q$1001,"&lt;="&amp;A7,Workers!$N$2:$N$1001)</f>
        <v>58.301578999999997</v>
      </c>
      <c r="C7" s="9">
        <f>SUMIF(Workers!$Q$2:$Q$1001,"&gt;"&amp;A7,Workers!$O$2:$O$1001)</f>
        <v>9995.0075919999908</v>
      </c>
      <c r="D7" s="9">
        <f>IF(OR(B7&lt;=0,C7&lt;=0),0,(B7^Parameters!$B$7)*(C7^Parameters!$B$8))</f>
        <v>393.05972903491767</v>
      </c>
    </row>
    <row r="8" spans="1:4" x14ac:dyDescent="0.2">
      <c r="A8" s="4">
        <v>6</v>
      </c>
      <c r="B8" s="9">
        <f>SUMIF(Workers!$Q$2:$Q$1001,"&lt;="&amp;A8,Workers!$N$2:$N$1001)</f>
        <v>69.164015000000006</v>
      </c>
      <c r="C8" s="9">
        <f>SUMIF(Workers!$Q$2:$Q$1001,"&gt;"&amp;A8,Workers!$O$2:$O$1001)</f>
        <v>9988.7443349999903</v>
      </c>
      <c r="D8" s="9">
        <f>IF(OR(B8&lt;=0,C8&lt;=0),0,(B8^Parameters!$B$7)*(C8^Parameters!$B$8))</f>
        <v>424.35174475904739</v>
      </c>
    </row>
    <row r="9" spans="1:4" x14ac:dyDescent="0.2">
      <c r="A9" s="4">
        <v>7</v>
      </c>
      <c r="B9" s="9">
        <f>SUMIF(Workers!$Q$2:$Q$1001,"&lt;="&amp;A9,Workers!$N$2:$N$1001)</f>
        <v>80.31528200000001</v>
      </c>
      <c r="C9" s="9">
        <f>SUMIF(Workers!$Q$2:$Q$1001,"&gt;"&amp;A9,Workers!$O$2:$O$1001)</f>
        <v>9982.2722859999903</v>
      </c>
      <c r="D9" s="9">
        <f>IF(OR(B9&lt;=0,C9&lt;=0),0,(B9^Parameters!$B$7)*(C9^Parameters!$B$8))</f>
        <v>453.74559325222089</v>
      </c>
    </row>
    <row r="10" spans="1:4" x14ac:dyDescent="0.2">
      <c r="A10" s="4">
        <v>8</v>
      </c>
      <c r="B10" s="9">
        <f>SUMIF(Workers!$Q$2:$Q$1001,"&lt;="&amp;A10,Workers!$N$2:$N$1001)</f>
        <v>92.441080000000014</v>
      </c>
      <c r="C10" s="9">
        <f>SUMIF(Workers!$Q$2:$Q$1001,"&gt;"&amp;A10,Workers!$O$2:$O$1001)</f>
        <v>9975.2133989999911</v>
      </c>
      <c r="D10" s="9">
        <f>IF(OR(B10&lt;=0,C10&lt;=0),0,(B10^Parameters!$B$7)*(C10^Parameters!$B$8))</f>
        <v>483.23039421485595</v>
      </c>
    </row>
    <row r="11" spans="1:4" x14ac:dyDescent="0.2">
      <c r="A11" s="4">
        <v>9</v>
      </c>
      <c r="B11" s="9">
        <f>SUMIF(Workers!$Q$2:$Q$1001,"&lt;="&amp;A11,Workers!$N$2:$N$1001)</f>
        <v>101.99440900000002</v>
      </c>
      <c r="C11" s="9">
        <f>SUMIF(Workers!$Q$2:$Q$1001,"&gt;"&amp;A11,Workers!$O$2:$O$1001)</f>
        <v>9969.60321999999</v>
      </c>
      <c r="D11" s="9">
        <f>IF(OR(B11&lt;=0,C11&lt;=0),0,(B11^Parameters!$B$7)*(C11^Parameters!$B$8))</f>
        <v>504.96863996741183</v>
      </c>
    </row>
    <row r="12" spans="1:4" x14ac:dyDescent="0.2">
      <c r="A12" s="4">
        <v>10</v>
      </c>
      <c r="B12" s="9">
        <f>SUMIF(Workers!$Q$2:$Q$1001,"&lt;="&amp;A12,Workers!$N$2:$N$1001)</f>
        <v>117.00978800000001</v>
      </c>
      <c r="C12" s="9">
        <f>SUMIF(Workers!$Q$2:$Q$1001,"&gt;"&amp;A12,Workers!$O$2:$O$1001)</f>
        <v>9960.5575519999911</v>
      </c>
      <c r="D12" s="9">
        <f>IF(OR(B12&lt;=0,C12&lt;=0),0,(B12^Parameters!$B$7)*(C12^Parameters!$B$8))</f>
        <v>536.94231232267248</v>
      </c>
    </row>
    <row r="13" spans="1:4" x14ac:dyDescent="0.2">
      <c r="A13" s="4">
        <v>11</v>
      </c>
      <c r="B13" s="9">
        <f>SUMIF(Workers!$Q$2:$Q$1001,"&lt;="&amp;A13,Workers!$N$2:$N$1001)</f>
        <v>128.19683800000001</v>
      </c>
      <c r="C13" s="9">
        <f>SUMIF(Workers!$Q$2:$Q$1001,"&gt;"&amp;A13,Workers!$O$2:$O$1001)</f>
        <v>9953.8173619999907</v>
      </c>
      <c r="D13" s="9">
        <f>IF(OR(B13&lt;=0,C13&lt;=0),0,(B13^Parameters!$B$7)*(C13^Parameters!$B$8))</f>
        <v>559.29397579109741</v>
      </c>
    </row>
    <row r="14" spans="1:4" x14ac:dyDescent="0.2">
      <c r="A14" s="4">
        <v>12</v>
      </c>
      <c r="B14" s="9">
        <f>SUMIF(Workers!$Q$2:$Q$1001,"&lt;="&amp;A14,Workers!$N$2:$N$1001)</f>
        <v>140.34740499999998</v>
      </c>
      <c r="C14" s="9">
        <f>SUMIF(Workers!$Q$2:$Q$1001,"&gt;"&amp;A14,Workers!$O$2:$O$1001)</f>
        <v>9946.4949939999915</v>
      </c>
      <c r="D14" s="9">
        <f>IF(OR(B14&lt;=0,C14&lt;=0),0,(B14^Parameters!$B$7)*(C14^Parameters!$B$8))</f>
        <v>582.36263838427851</v>
      </c>
    </row>
    <row r="15" spans="1:4" x14ac:dyDescent="0.2">
      <c r="A15" s="4">
        <v>13</v>
      </c>
      <c r="B15" s="9">
        <f>SUMIF(Workers!$Q$2:$Q$1001,"&lt;="&amp;A15,Workers!$N$2:$N$1001)</f>
        <v>150.364521</v>
      </c>
      <c r="C15" s="9">
        <f>SUMIF(Workers!$Q$2:$Q$1001,"&gt;"&amp;A15,Workers!$O$2:$O$1001)</f>
        <v>9940.4470459999902</v>
      </c>
      <c r="D15" s="9">
        <f>IF(OR(B15&lt;=0,C15&lt;=0),0,(B15^Parameters!$B$7)*(C15^Parameters!$B$8))</f>
        <v>600.54849239600799</v>
      </c>
    </row>
    <row r="16" spans="1:4" x14ac:dyDescent="0.2">
      <c r="A16" s="4">
        <v>14</v>
      </c>
      <c r="B16" s="9">
        <f>SUMIF(Workers!$Q$2:$Q$1001,"&lt;="&amp;A16,Workers!$N$2:$N$1001)</f>
        <v>162.55339099999998</v>
      </c>
      <c r="C16" s="9">
        <f>SUMIF(Workers!$Q$2:$Q$1001,"&gt;"&amp;A16,Workers!$O$2:$O$1001)</f>
        <v>9933.0006299999914</v>
      </c>
      <c r="D16" s="9">
        <f>IF(OR(B16&lt;=0,C16&lt;=0),0,(B16^Parameters!$B$7)*(C16^Parameters!$B$8))</f>
        <v>621.77667126401263</v>
      </c>
    </row>
    <row r="17" spans="1:4" x14ac:dyDescent="0.2">
      <c r="A17" s="4">
        <v>15</v>
      </c>
      <c r="B17" s="9">
        <f>SUMIF(Workers!$Q$2:$Q$1001,"&lt;="&amp;A17,Workers!$N$2:$N$1001)</f>
        <v>175.18680099999997</v>
      </c>
      <c r="C17" s="9">
        <f>SUMIF(Workers!$Q$2:$Q$1001,"&gt;"&amp;A17,Workers!$O$2:$O$1001)</f>
        <v>9925.2512779999925</v>
      </c>
      <c r="D17" s="9">
        <f>IF(OR(B17&lt;=0,C17&lt;=0),0,(B17^Parameters!$B$7)*(C17^Parameters!$B$8))</f>
        <v>642.84948719264082</v>
      </c>
    </row>
    <row r="18" spans="1:4" x14ac:dyDescent="0.2">
      <c r="A18" s="4">
        <v>16</v>
      </c>
      <c r="B18" s="9">
        <f>SUMIF(Workers!$Q$2:$Q$1001,"&lt;="&amp;A18,Workers!$N$2:$N$1001)</f>
        <v>186.39326799999998</v>
      </c>
      <c r="C18" s="9">
        <f>SUMIF(Workers!$Q$2:$Q$1001,"&gt;"&amp;A18,Workers!$O$2:$O$1001)</f>
        <v>9918.2796309999922</v>
      </c>
      <c r="D18" s="9">
        <f>IF(OR(B18&lt;=0,C18&lt;=0),0,(B18^Parameters!$B$7)*(C18^Parameters!$B$8))</f>
        <v>660.83031409716978</v>
      </c>
    </row>
    <row r="19" spans="1:4" x14ac:dyDescent="0.2">
      <c r="A19" s="4">
        <v>17</v>
      </c>
      <c r="B19" s="9">
        <f>SUMIF(Workers!$Q$2:$Q$1001,"&lt;="&amp;A19,Workers!$N$2:$N$1001)</f>
        <v>198.34730799999997</v>
      </c>
      <c r="C19" s="9">
        <f>SUMIF(Workers!$Q$2:$Q$1001,"&gt;"&amp;A19,Workers!$O$2:$O$1001)</f>
        <v>9910.8232529999914</v>
      </c>
      <c r="D19" s="9">
        <f>IF(OR(B19&lt;=0,C19&lt;=0),0,(B19^Parameters!$B$7)*(C19^Parameters!$B$8))</f>
        <v>679.34630679717793</v>
      </c>
    </row>
    <row r="20" spans="1:4" x14ac:dyDescent="0.2">
      <c r="A20" s="4">
        <v>18</v>
      </c>
      <c r="B20" s="9">
        <f>SUMIF(Workers!$Q$2:$Q$1001,"&lt;="&amp;A20,Workers!$N$2:$N$1001)</f>
        <v>210.75838699999994</v>
      </c>
      <c r="C20" s="9">
        <f>SUMIF(Workers!$Q$2:$Q$1001,"&gt;"&amp;A20,Workers!$O$2:$O$1001)</f>
        <v>9903.0433399999911</v>
      </c>
      <c r="D20" s="9">
        <f>IF(OR(B20&lt;=0,C20&lt;=0),0,(B20^Parameters!$B$7)*(C20^Parameters!$B$8))</f>
        <v>697.9094768735614</v>
      </c>
    </row>
    <row r="21" spans="1:4" x14ac:dyDescent="0.2">
      <c r="A21" s="4">
        <v>19</v>
      </c>
      <c r="B21" s="9">
        <f>SUMIF(Workers!$Q$2:$Q$1001,"&lt;="&amp;A21,Workers!$N$2:$N$1001)</f>
        <v>221.23767499999994</v>
      </c>
      <c r="C21" s="9">
        <f>SUMIF(Workers!$Q$2:$Q$1001,"&gt;"&amp;A21,Workers!$O$2:$O$1001)</f>
        <v>9896.4515469999915</v>
      </c>
      <c r="D21" s="9">
        <f>IF(OR(B21&lt;=0,C21&lt;=0),0,(B21^Parameters!$B$7)*(C21^Parameters!$B$8))</f>
        <v>713.10316634536343</v>
      </c>
    </row>
    <row r="22" spans="1:4" x14ac:dyDescent="0.2">
      <c r="A22" s="4">
        <v>20</v>
      </c>
      <c r="B22" s="9">
        <f>SUMIF(Workers!$Q$2:$Q$1001,"&lt;="&amp;A22,Workers!$N$2:$N$1001)</f>
        <v>231.42717499999995</v>
      </c>
      <c r="C22" s="9">
        <f>SUMIF(Workers!$Q$2:$Q$1001,"&gt;"&amp;A22,Workers!$O$2:$O$1001)</f>
        <v>9890.0180099999907</v>
      </c>
      <c r="D22" s="9">
        <f>IF(OR(B22&lt;=0,C22&lt;=0),0,(B22^Parameters!$B$7)*(C22^Parameters!$B$8))</f>
        <v>727.4868482547771</v>
      </c>
    </row>
    <row r="23" spans="1:4" x14ac:dyDescent="0.2">
      <c r="A23" s="4">
        <v>21</v>
      </c>
      <c r="B23" s="9">
        <f>SUMIF(Workers!$Q$2:$Q$1001,"&lt;="&amp;A23,Workers!$N$2:$N$1001)</f>
        <v>243.46348499999996</v>
      </c>
      <c r="C23" s="9">
        <f>SUMIF(Workers!$Q$2:$Q$1001,"&gt;"&amp;A23,Workers!$O$2:$O$1001)</f>
        <v>9882.4146159999909</v>
      </c>
      <c r="D23" s="9">
        <f>IF(OR(B23&lt;=0,C23&lt;=0),0,(B23^Parameters!$B$7)*(C23^Parameters!$B$8))</f>
        <v>744.01828221585652</v>
      </c>
    </row>
    <row r="24" spans="1:4" x14ac:dyDescent="0.2">
      <c r="A24" s="4">
        <v>22</v>
      </c>
      <c r="B24" s="9">
        <f>SUMIF(Workers!$Q$2:$Q$1001,"&lt;="&amp;A24,Workers!$N$2:$N$1001)</f>
        <v>253.74039799999994</v>
      </c>
      <c r="C24" s="9">
        <f>SUMIF(Workers!$Q$2:$Q$1001,"&gt;"&amp;A24,Workers!$O$2:$O$1001)</f>
        <v>9875.9197599999916</v>
      </c>
      <c r="D24" s="9">
        <f>IF(OR(B24&lt;=0,C24&lt;=0),0,(B24^Parameters!$B$7)*(C24^Parameters!$B$8))</f>
        <v>757.76619388241761</v>
      </c>
    </row>
    <row r="25" spans="1:4" x14ac:dyDescent="0.2">
      <c r="A25" s="4">
        <v>23</v>
      </c>
      <c r="B25" s="9">
        <f>SUMIF(Workers!$Q$2:$Q$1001,"&lt;="&amp;A25,Workers!$N$2:$N$1001)</f>
        <v>263.37218699999988</v>
      </c>
      <c r="C25" s="9">
        <f>SUMIF(Workers!$Q$2:$Q$1001,"&gt;"&amp;A25,Workers!$O$2:$O$1001)</f>
        <v>9869.7947549999917</v>
      </c>
      <c r="D25" s="9">
        <f>IF(OR(B25&lt;=0,C25&lt;=0),0,(B25^Parameters!$B$7)*(C25^Parameters!$B$8))</f>
        <v>770.36246510183923</v>
      </c>
    </row>
    <row r="26" spans="1:4" x14ac:dyDescent="0.2">
      <c r="A26" s="4">
        <v>24</v>
      </c>
      <c r="B26" s="9">
        <f>SUMIF(Workers!$Q$2:$Q$1001,"&lt;="&amp;A26,Workers!$N$2:$N$1001)</f>
        <v>273.78420299999988</v>
      </c>
      <c r="C26" s="9">
        <f>SUMIF(Workers!$Q$2:$Q$1001,"&gt;"&amp;A26,Workers!$O$2:$O$1001)</f>
        <v>9863.1525449999917</v>
      </c>
      <c r="D26" s="9">
        <f>IF(OR(B26&lt;=0,C26&lt;=0),0,(B26^Parameters!$B$7)*(C26^Parameters!$B$8))</f>
        <v>783.68378564848183</v>
      </c>
    </row>
    <row r="27" spans="1:4" x14ac:dyDescent="0.2">
      <c r="A27" s="4">
        <v>25</v>
      </c>
      <c r="B27" s="9">
        <f>SUMIF(Workers!$Q$2:$Q$1001,"&lt;="&amp;A27,Workers!$N$2:$N$1001)</f>
        <v>285.03019799999987</v>
      </c>
      <c r="C27" s="9">
        <f>SUMIF(Workers!$Q$2:$Q$1001,"&gt;"&amp;A27,Workers!$O$2:$O$1001)</f>
        <v>9855.9680359999911</v>
      </c>
      <c r="D27" s="9">
        <f>IF(OR(B27&lt;=0,C27&lt;=0),0,(B27^Parameters!$B$7)*(C27^Parameters!$B$8))</f>
        <v>797.74772138161961</v>
      </c>
    </row>
    <row r="28" spans="1:4" x14ac:dyDescent="0.2">
      <c r="A28" s="4">
        <v>26</v>
      </c>
      <c r="B28" s="9">
        <f>SUMIF(Workers!$Q$2:$Q$1001,"&lt;="&amp;A28,Workers!$N$2:$N$1001)</f>
        <v>296.4351089999999</v>
      </c>
      <c r="C28" s="9">
        <f>SUMIF(Workers!$Q$2:$Q$1001,"&gt;"&amp;A28,Workers!$O$2:$O$1001)</f>
        <v>9848.6815329999899</v>
      </c>
      <c r="D28" s="9">
        <f>IF(OR(B28&lt;=0,C28&lt;=0),0,(B28^Parameters!$B$7)*(C28^Parameters!$B$8))</f>
        <v>811.68679380021717</v>
      </c>
    </row>
    <row r="29" spans="1:4" x14ac:dyDescent="0.2">
      <c r="A29" s="4">
        <v>27</v>
      </c>
      <c r="B29" s="9">
        <f>SUMIF(Workers!$Q$2:$Q$1001,"&lt;="&amp;A29,Workers!$N$2:$N$1001)</f>
        <v>307.06608099999988</v>
      </c>
      <c r="C29" s="9">
        <f>SUMIF(Workers!$Q$2:$Q$1001,"&gt;"&amp;A29,Workers!$O$2:$O$1001)</f>
        <v>9841.8882329999906</v>
      </c>
      <c r="D29" s="9">
        <f>IF(OR(B29&lt;=0,C29&lt;=0),0,(B29^Parameters!$B$7)*(C29^Parameters!$B$8))</f>
        <v>824.40311436738386</v>
      </c>
    </row>
    <row r="30" spans="1:4" x14ac:dyDescent="0.2">
      <c r="A30" s="4">
        <v>28</v>
      </c>
      <c r="B30" s="9">
        <f>SUMIF(Workers!$Q$2:$Q$1001,"&lt;="&amp;A30,Workers!$N$2:$N$1001)</f>
        <v>318.86243799999988</v>
      </c>
      <c r="C30" s="9">
        <f>SUMIF(Workers!$Q$2:$Q$1001,"&gt;"&amp;A30,Workers!$O$2:$O$1001)</f>
        <v>9834.3468649999904</v>
      </c>
      <c r="D30" s="9">
        <f>IF(OR(B30&lt;=0,C30&lt;=0),0,(B30^Parameters!$B$7)*(C30^Parameters!$B$8))</f>
        <v>838.21802957908358</v>
      </c>
    </row>
    <row r="31" spans="1:4" x14ac:dyDescent="0.2">
      <c r="A31" s="4">
        <v>29</v>
      </c>
      <c r="B31" s="9">
        <f>SUMIF(Workers!$Q$2:$Q$1001,"&lt;="&amp;A31,Workers!$N$2:$N$1001)</f>
        <v>330.20219499999996</v>
      </c>
      <c r="C31" s="9">
        <f>SUMIF(Workers!$Q$2:$Q$1001,"&gt;"&amp;A31,Workers!$O$2:$O$1001)</f>
        <v>9827.0203549999896</v>
      </c>
      <c r="D31" s="9">
        <f>IF(OR(B31&lt;=0,C31&lt;=0),0,(B31^Parameters!$B$7)*(C31^Parameters!$B$8))</f>
        <v>851.21803226947497</v>
      </c>
    </row>
    <row r="32" spans="1:4" x14ac:dyDescent="0.2">
      <c r="A32" s="4">
        <v>30</v>
      </c>
      <c r="B32" s="9">
        <f>SUMIF(Workers!$Q$2:$Q$1001,"&lt;="&amp;A32,Workers!$N$2:$N$1001)</f>
        <v>341.60272599999996</v>
      </c>
      <c r="C32" s="9">
        <f>SUMIF(Workers!$Q$2:$Q$1001,"&gt;"&amp;A32,Workers!$O$2:$O$1001)</f>
        <v>9819.6404599999878</v>
      </c>
      <c r="D32" s="9">
        <f>IF(OR(B32&lt;=0,C32&lt;=0),0,(B32^Parameters!$B$7)*(C32^Parameters!$B$8))</f>
        <v>864.02759187006336</v>
      </c>
    </row>
    <row r="33" spans="1:4" x14ac:dyDescent="0.2">
      <c r="A33" s="4">
        <v>31</v>
      </c>
      <c r="B33" s="9">
        <f>SUMIF(Workers!$Q$2:$Q$1001,"&lt;="&amp;A33,Workers!$N$2:$N$1001)</f>
        <v>352.820043</v>
      </c>
      <c r="C33" s="9">
        <f>SUMIF(Workers!$Q$2:$Q$1001,"&gt;"&amp;A33,Workers!$O$2:$O$1001)</f>
        <v>9812.3729959999891</v>
      </c>
      <c r="D33" s="9">
        <f>IF(OR(B33&lt;=0,C33&lt;=0),0,(B33^Parameters!$B$7)*(C33^Parameters!$B$8))</f>
        <v>876.38973827413997</v>
      </c>
    </row>
    <row r="34" spans="1:4" x14ac:dyDescent="0.2">
      <c r="A34" s="4">
        <v>32</v>
      </c>
      <c r="B34" s="9">
        <f>SUMIF(Workers!$Q$2:$Q$1001,"&lt;="&amp;A34,Workers!$N$2:$N$1001)</f>
        <v>363.64015000000001</v>
      </c>
      <c r="C34" s="9">
        <f>SUMIF(Workers!$Q$2:$Q$1001,"&gt;"&amp;A34,Workers!$O$2:$O$1001)</f>
        <v>9805.347507999988</v>
      </c>
      <c r="D34" s="9">
        <f>IF(OR(B34&lt;=0,C34&lt;=0),0,(B34^Parameters!$B$7)*(C34^Parameters!$B$8))</f>
        <v>888.09754226364532</v>
      </c>
    </row>
    <row r="35" spans="1:4" x14ac:dyDescent="0.2">
      <c r="A35" s="4">
        <v>33</v>
      </c>
      <c r="B35" s="9">
        <f>SUMIF(Workers!$Q$2:$Q$1001,"&lt;="&amp;A35,Workers!$N$2:$N$1001)</f>
        <v>376.28845200000001</v>
      </c>
      <c r="C35" s="9">
        <f>SUMIF(Workers!$Q$2:$Q$1001,"&gt;"&amp;A35,Workers!$O$2:$O$1001)</f>
        <v>9797.0707369999873</v>
      </c>
      <c r="D35" s="9">
        <f>IF(OR(B35&lt;=0,C35&lt;=0),0,(B35^Parameters!$B$7)*(C35^Parameters!$B$8))</f>
        <v>901.52486673632063</v>
      </c>
    </row>
    <row r="36" spans="1:4" x14ac:dyDescent="0.2">
      <c r="A36" s="4">
        <v>34</v>
      </c>
      <c r="B36" s="9">
        <f>SUMIF(Workers!$Q$2:$Q$1001,"&lt;="&amp;A36,Workers!$N$2:$N$1001)</f>
        <v>388.36610300000001</v>
      </c>
      <c r="C36" s="9">
        <f>SUMIF(Workers!$Q$2:$Q$1001,"&gt;"&amp;A36,Workers!$O$2:$O$1001)</f>
        <v>9789.1476049999874</v>
      </c>
      <c r="D36" s="9">
        <f>IF(OR(B36&lt;=0,C36&lt;=0),0,(B36^Parameters!$B$7)*(C36^Parameters!$B$8))</f>
        <v>914.10016516345377</v>
      </c>
    </row>
    <row r="37" spans="1:4" x14ac:dyDescent="0.2">
      <c r="A37" s="4">
        <v>35</v>
      </c>
      <c r="B37" s="9">
        <f>SUMIF(Workers!$Q$2:$Q$1001,"&lt;="&amp;A37,Workers!$N$2:$N$1001)</f>
        <v>398.77427900000004</v>
      </c>
      <c r="C37" s="9">
        <f>SUMIF(Workers!$Q$2:$Q$1001,"&gt;"&amp;A37,Workers!$O$2:$O$1001)</f>
        <v>9782.3087139999861</v>
      </c>
      <c r="D37" s="9">
        <f>IF(OR(B37&lt;=0,C37&lt;=0),0,(B37^Parameters!$B$7)*(C37^Parameters!$B$8))</f>
        <v>924.75316477233298</v>
      </c>
    </row>
    <row r="38" spans="1:4" x14ac:dyDescent="0.2">
      <c r="A38" s="4">
        <v>36</v>
      </c>
      <c r="B38" s="9">
        <f>SUMIF(Workers!$Q$2:$Q$1001,"&lt;="&amp;A38,Workers!$N$2:$N$1001)</f>
        <v>409.74926800000003</v>
      </c>
      <c r="C38" s="9">
        <f>SUMIF(Workers!$Q$2:$Q$1001,"&gt;"&amp;A38,Workers!$O$2:$O$1001)</f>
        <v>9775.0765379999866</v>
      </c>
      <c r="D38" s="9">
        <f>IF(OR(B38&lt;=0,C38&lt;=0),0,(B38^Parameters!$B$7)*(C38^Parameters!$B$8))</f>
        <v>935.80908876948251</v>
      </c>
    </row>
    <row r="39" spans="1:4" x14ac:dyDescent="0.2">
      <c r="A39" s="4">
        <v>37</v>
      </c>
      <c r="B39" s="9">
        <f>SUMIF(Workers!$Q$2:$Q$1001,"&lt;="&amp;A39,Workers!$N$2:$N$1001)</f>
        <v>420.86356700000005</v>
      </c>
      <c r="C39" s="9">
        <f>SUMIF(Workers!$Q$2:$Q$1001,"&gt;"&amp;A39,Workers!$O$2:$O$1001)</f>
        <v>9767.7232529999856</v>
      </c>
      <c r="D39" s="9">
        <f>IF(OR(B39&lt;=0,C39&lt;=0),0,(B39^Parameters!$B$7)*(C39^Parameters!$B$8))</f>
        <v>946.82693723032605</v>
      </c>
    </row>
    <row r="40" spans="1:4" x14ac:dyDescent="0.2">
      <c r="A40" s="4">
        <v>38</v>
      </c>
      <c r="B40" s="9">
        <f>SUMIF(Workers!$Q$2:$Q$1001,"&lt;="&amp;A40,Workers!$N$2:$N$1001)</f>
        <v>434.12243400000006</v>
      </c>
      <c r="C40" s="9">
        <f>SUMIF(Workers!$Q$2:$Q$1001,"&gt;"&amp;A40,Workers!$O$2:$O$1001)</f>
        <v>9758.9126359999864</v>
      </c>
      <c r="D40" s="9">
        <f>IF(OR(B40&lt;=0,C40&lt;=0),0,(B40^Parameters!$B$7)*(C40^Parameters!$B$8))</f>
        <v>959.74563754953465</v>
      </c>
    </row>
    <row r="41" spans="1:4" x14ac:dyDescent="0.2">
      <c r="A41" s="4">
        <v>39</v>
      </c>
      <c r="B41" s="9">
        <f>SUMIF(Workers!$Q$2:$Q$1001,"&lt;="&amp;A41,Workers!$N$2:$N$1001)</f>
        <v>447.62169900000004</v>
      </c>
      <c r="C41" s="9">
        <f>SUMIF(Workers!$Q$2:$Q$1001,"&gt;"&amp;A41,Workers!$O$2:$O$1001)</f>
        <v>9749.9194399999851</v>
      </c>
      <c r="D41" s="9">
        <f>IF(OR(B41&lt;=0,C41&lt;=0),0,(B41^Parameters!$B$7)*(C41^Parameters!$B$8))</f>
        <v>972.65869027757958</v>
      </c>
    </row>
    <row r="42" spans="1:4" x14ac:dyDescent="0.2">
      <c r="A42" s="4">
        <v>40</v>
      </c>
      <c r="B42" s="9">
        <f>SUMIF(Workers!$Q$2:$Q$1001,"&lt;="&amp;A42,Workers!$N$2:$N$1001)</f>
        <v>460.97724100000005</v>
      </c>
      <c r="C42" s="9">
        <f>SUMIF(Workers!$Q$2:$Q$1001,"&gt;"&amp;A42,Workers!$O$2:$O$1001)</f>
        <v>9740.9730909999853</v>
      </c>
      <c r="D42" s="9">
        <f>IF(OR(B42&lt;=0,C42&lt;=0),0,(B42^Parameters!$B$7)*(C42^Parameters!$B$8))</f>
        <v>985.20548842063977</v>
      </c>
    </row>
    <row r="43" spans="1:4" x14ac:dyDescent="0.2">
      <c r="A43" s="4">
        <v>41</v>
      </c>
      <c r="B43" s="9">
        <f>SUMIF(Workers!$Q$2:$Q$1001,"&lt;="&amp;A43,Workers!$N$2:$N$1001)</f>
        <v>472.41395100000005</v>
      </c>
      <c r="C43" s="9">
        <f>SUMIF(Workers!$Q$2:$Q$1001,"&gt;"&amp;A43,Workers!$O$2:$O$1001)</f>
        <v>9733.3101009999864</v>
      </c>
      <c r="D43" s="9">
        <f>IF(OR(B43&lt;=0,C43&lt;=0),0,(B43^Parameters!$B$7)*(C43^Parameters!$B$8))</f>
        <v>995.77787729026966</v>
      </c>
    </row>
    <row r="44" spans="1:4" x14ac:dyDescent="0.2">
      <c r="A44" s="4">
        <v>42</v>
      </c>
      <c r="B44" s="9">
        <f>SUMIF(Workers!$Q$2:$Q$1001,"&lt;="&amp;A44,Workers!$N$2:$N$1001)</f>
        <v>484.428246</v>
      </c>
      <c r="C44" s="9">
        <f>SUMIF(Workers!$Q$2:$Q$1001,"&gt;"&amp;A44,Workers!$O$2:$O$1001)</f>
        <v>9725.2147429999859</v>
      </c>
      <c r="D44" s="9">
        <f>IF(OR(B44&lt;=0,C44&lt;=0),0,(B44^Parameters!$B$7)*(C44^Parameters!$B$8))</f>
        <v>1006.7181441686106</v>
      </c>
    </row>
    <row r="45" spans="1:4" x14ac:dyDescent="0.2">
      <c r="A45" s="4">
        <v>43</v>
      </c>
      <c r="B45" s="9">
        <f>SUMIF(Workers!$Q$2:$Q$1001,"&lt;="&amp;A45,Workers!$N$2:$N$1001)</f>
        <v>495.24446700000004</v>
      </c>
      <c r="C45" s="9">
        <f>SUMIF(Workers!$Q$2:$Q$1001,"&gt;"&amp;A45,Workers!$O$2:$O$1001)</f>
        <v>9717.9236779999865</v>
      </c>
      <c r="D45" s="9">
        <f>IF(OR(B45&lt;=0,C45&lt;=0),0,(B45^Parameters!$B$7)*(C45^Parameters!$B$8))</f>
        <v>1016.4286599802703</v>
      </c>
    </row>
    <row r="46" spans="1:4" x14ac:dyDescent="0.2">
      <c r="A46" s="4">
        <v>44</v>
      </c>
      <c r="B46" s="9">
        <f>SUMIF(Workers!$Q$2:$Q$1001,"&lt;="&amp;A46,Workers!$N$2:$N$1001)</f>
        <v>507.93534000000005</v>
      </c>
      <c r="C46" s="9">
        <f>SUMIF(Workers!$Q$2:$Q$1001,"&gt;"&amp;A46,Workers!$O$2:$O$1001)</f>
        <v>9709.3579009999867</v>
      </c>
      <c r="D46" s="9">
        <f>IF(OR(B46&lt;=0,C46&lt;=0),0,(B46^Parameters!$B$7)*(C46^Parameters!$B$8))</f>
        <v>1027.6601668619987</v>
      </c>
    </row>
    <row r="47" spans="1:4" x14ac:dyDescent="0.2">
      <c r="A47" s="4">
        <v>45</v>
      </c>
      <c r="B47" s="9">
        <f>SUMIF(Workers!$Q$2:$Q$1001,"&lt;="&amp;A47,Workers!$N$2:$N$1001)</f>
        <v>518.71865600000012</v>
      </c>
      <c r="C47" s="9">
        <f>SUMIF(Workers!$Q$2:$Q$1001,"&gt;"&amp;A47,Workers!$O$2:$O$1001)</f>
        <v>9702.0593379999882</v>
      </c>
      <c r="D47" s="9">
        <f>IF(OR(B47&lt;=0,C47&lt;=0),0,(B47^Parameters!$B$7)*(C47^Parameters!$B$8))</f>
        <v>1037.0700863007617</v>
      </c>
    </row>
    <row r="48" spans="1:4" x14ac:dyDescent="0.2">
      <c r="A48" s="4">
        <v>46</v>
      </c>
      <c r="B48" s="9">
        <f>SUMIF(Workers!$Q$2:$Q$1001,"&lt;="&amp;A48,Workers!$N$2:$N$1001)</f>
        <v>530.16769800000009</v>
      </c>
      <c r="C48" s="9">
        <f>SUMIF(Workers!$Q$2:$Q$1001,"&gt;"&amp;A48,Workers!$O$2:$O$1001)</f>
        <v>9694.3093059999883</v>
      </c>
      <c r="D48" s="9">
        <f>IF(OR(B48&lt;=0,C48&lt;=0),0,(B48^Parameters!$B$7)*(C48^Parameters!$B$8))</f>
        <v>1046.9322088717643</v>
      </c>
    </row>
    <row r="49" spans="1:4" x14ac:dyDescent="0.2">
      <c r="A49" s="4">
        <v>47</v>
      </c>
      <c r="B49" s="9">
        <f>SUMIF(Workers!$Q$2:$Q$1001,"&lt;="&amp;A49,Workers!$N$2:$N$1001)</f>
        <v>541.49349300000006</v>
      </c>
      <c r="C49" s="9">
        <f>SUMIF(Workers!$Q$2:$Q$1001,"&gt;"&amp;A49,Workers!$O$2:$O$1001)</f>
        <v>9686.6332619999866</v>
      </c>
      <c r="D49" s="9">
        <f>IF(OR(B49&lt;=0,C49&lt;=0),0,(B49^Parameters!$B$7)*(C49^Parameters!$B$8))</f>
        <v>1056.5614111632599</v>
      </c>
    </row>
    <row r="50" spans="1:4" x14ac:dyDescent="0.2">
      <c r="A50" s="4">
        <v>48</v>
      </c>
      <c r="B50" s="9">
        <f>SUMIF(Workers!$Q$2:$Q$1001,"&lt;="&amp;A50,Workers!$N$2:$N$1001)</f>
        <v>552.23692600000004</v>
      </c>
      <c r="C50" s="9">
        <f>SUMIF(Workers!$Q$2:$Q$1001,"&gt;"&amp;A50,Workers!$O$2:$O$1001)</f>
        <v>9679.3189539999876</v>
      </c>
      <c r="D50" s="9">
        <f>IF(OR(B50&lt;=0,C50&lt;=0),0,(B50^Parameters!$B$7)*(C50^Parameters!$B$8))</f>
        <v>1065.5813474823672</v>
      </c>
    </row>
    <row r="51" spans="1:4" x14ac:dyDescent="0.2">
      <c r="A51" s="4">
        <v>49</v>
      </c>
      <c r="B51" s="9">
        <f>SUMIF(Workers!$Q$2:$Q$1001,"&lt;="&amp;A51,Workers!$N$2:$N$1001)</f>
        <v>565.971543</v>
      </c>
      <c r="C51" s="9">
        <f>SUMIF(Workers!$Q$2:$Q$1001,"&gt;"&amp;A51,Workers!$O$2:$O$1001)</f>
        <v>9669.9096849999878</v>
      </c>
      <c r="D51" s="9">
        <f>IF(OR(B51&lt;=0,C51&lt;=0),0,(B51^Parameters!$B$7)*(C51^Parameters!$B$8))</f>
        <v>1076.9552457155478</v>
      </c>
    </row>
    <row r="52" spans="1:4" x14ac:dyDescent="0.2">
      <c r="A52" s="4">
        <v>50</v>
      </c>
      <c r="B52" s="9">
        <f>SUMIF(Workers!$Q$2:$Q$1001,"&lt;="&amp;A52,Workers!$N$2:$N$1001)</f>
        <v>577.22055699999999</v>
      </c>
      <c r="C52" s="9">
        <f>SUMIF(Workers!$Q$2:$Q$1001,"&gt;"&amp;A52,Workers!$O$2:$O$1001)</f>
        <v>9662.1888179999878</v>
      </c>
      <c r="D52" s="9">
        <f>IF(OR(B52&lt;=0,C52&lt;=0),0,(B52^Parameters!$B$7)*(C52^Parameters!$B$8))</f>
        <v>1086.1449552230297</v>
      </c>
    </row>
    <row r="53" spans="1:4" x14ac:dyDescent="0.2">
      <c r="A53" s="4">
        <v>51</v>
      </c>
      <c r="B53" s="9">
        <f>SUMIF(Workers!$Q$2:$Q$1001,"&lt;="&amp;A53,Workers!$N$2:$N$1001)</f>
        <v>588.21666699999992</v>
      </c>
      <c r="C53" s="9">
        <f>SUMIF(Workers!$Q$2:$Q$1001,"&gt;"&amp;A53,Workers!$O$2:$O$1001)</f>
        <v>9654.6344849999859</v>
      </c>
      <c r="D53" s="9">
        <f>IF(OR(B53&lt;=0,C53&lt;=0),0,(B53^Parameters!$B$7)*(C53^Parameters!$B$8))</f>
        <v>1095.0221978398911</v>
      </c>
    </row>
    <row r="54" spans="1:4" x14ac:dyDescent="0.2">
      <c r="A54" s="4">
        <v>52</v>
      </c>
      <c r="B54" s="9">
        <f>SUMIF(Workers!$Q$2:$Q$1001,"&lt;="&amp;A54,Workers!$N$2:$N$1001)</f>
        <v>600.49130500000001</v>
      </c>
      <c r="C54" s="9">
        <f>SUMIF(Workers!$Q$2:$Q$1001,"&gt;"&amp;A54,Workers!$O$2:$O$1001)</f>
        <v>9646.1434709999867</v>
      </c>
      <c r="D54" s="9">
        <f>IF(OR(B54&lt;=0,C54&lt;=0),0,(B54^Parameters!$B$7)*(C54^Parameters!$B$8))</f>
        <v>1104.8089865755537</v>
      </c>
    </row>
    <row r="55" spans="1:4" x14ac:dyDescent="0.2">
      <c r="A55" s="4">
        <v>53</v>
      </c>
      <c r="B55" s="9">
        <f>SUMIF(Workers!$Q$2:$Q$1001,"&lt;="&amp;A55,Workers!$N$2:$N$1001)</f>
        <v>611.02286800000002</v>
      </c>
      <c r="C55" s="9">
        <f>SUMIF(Workers!$Q$2:$Q$1001,"&gt;"&amp;A55,Workers!$O$2:$O$1001)</f>
        <v>9638.8408119999858</v>
      </c>
      <c r="D55" s="9">
        <f>IF(OR(B55&lt;=0,C55&lt;=0),0,(B55^Parameters!$B$7)*(C55^Parameters!$B$8))</f>
        <v>1113.1072782887352</v>
      </c>
    </row>
    <row r="56" spans="1:4" x14ac:dyDescent="0.2">
      <c r="A56" s="4">
        <v>54</v>
      </c>
      <c r="B56" s="9">
        <f>SUMIF(Workers!$Q$2:$Q$1001,"&lt;="&amp;A56,Workers!$N$2:$N$1001)</f>
        <v>624.18049599999995</v>
      </c>
      <c r="C56" s="9">
        <f>SUMIF(Workers!$Q$2:$Q$1001,"&gt;"&amp;A56,Workers!$O$2:$O$1001)</f>
        <v>9629.6824279999855</v>
      </c>
      <c r="D56" s="9">
        <f>IF(OR(B56&lt;=0,C56&lt;=0),0,(B56^Parameters!$B$7)*(C56^Parameters!$B$8))</f>
        <v>1123.3496945208633</v>
      </c>
    </row>
    <row r="57" spans="1:4" x14ac:dyDescent="0.2">
      <c r="A57" s="4">
        <v>55</v>
      </c>
      <c r="B57" s="9">
        <f>SUMIF(Workers!$Q$2:$Q$1001,"&lt;="&amp;A57,Workers!$N$2:$N$1001)</f>
        <v>636.84960799999999</v>
      </c>
      <c r="C57" s="9">
        <f>SUMIF(Workers!$Q$2:$Q$1001,"&gt;"&amp;A57,Workers!$O$2:$O$1001)</f>
        <v>9620.8606849999851</v>
      </c>
      <c r="D57" s="9">
        <f>IF(OR(B57&lt;=0,C57&lt;=0),0,(B57^Parameters!$B$7)*(C57^Parameters!$B$8))</f>
        <v>1133.085978280197</v>
      </c>
    </row>
    <row r="58" spans="1:4" x14ac:dyDescent="0.2">
      <c r="A58" s="4">
        <v>56</v>
      </c>
      <c r="B58" s="9">
        <f>SUMIF(Workers!$Q$2:$Q$1001,"&lt;="&amp;A58,Workers!$N$2:$N$1001)</f>
        <v>647.86877700000002</v>
      </c>
      <c r="C58" s="9">
        <f>SUMIF(Workers!$Q$2:$Q$1001,"&gt;"&amp;A58,Workers!$O$2:$O$1001)</f>
        <v>9613.1634789999844</v>
      </c>
      <c r="D58" s="9">
        <f>IF(OR(B58&lt;=0,C58&lt;=0),0,(B58^Parameters!$B$7)*(C58^Parameters!$B$8))</f>
        <v>1141.4555923552009</v>
      </c>
    </row>
    <row r="59" spans="1:4" x14ac:dyDescent="0.2">
      <c r="A59" s="4">
        <v>57</v>
      </c>
      <c r="B59" s="9">
        <f>SUMIF(Workers!$Q$2:$Q$1001,"&lt;="&amp;A59,Workers!$N$2:$N$1001)</f>
        <v>660.537509</v>
      </c>
      <c r="C59" s="9">
        <f>SUMIF(Workers!$Q$2:$Q$1001,"&gt;"&amp;A59,Workers!$O$2:$O$1001)</f>
        <v>9604.2924059999841</v>
      </c>
      <c r="D59" s="9">
        <f>IF(OR(B59&lt;=0,C59&lt;=0),0,(B59^Parameters!$B$7)*(C59^Parameters!$B$8))</f>
        <v>1150.9680978430426</v>
      </c>
    </row>
    <row r="60" spans="1:4" x14ac:dyDescent="0.2">
      <c r="A60" s="4">
        <v>58</v>
      </c>
      <c r="B60" s="9">
        <f>SUMIF(Workers!$Q$2:$Q$1001,"&lt;="&amp;A60,Workers!$N$2:$N$1001)</f>
        <v>674.25830999999994</v>
      </c>
      <c r="C60" s="9">
        <f>SUMIF(Workers!$Q$2:$Q$1001,"&gt;"&amp;A60,Workers!$O$2:$O$1001)</f>
        <v>9594.6684759999844</v>
      </c>
      <c r="D60" s="9">
        <f>IF(OR(B60&lt;=0,C60&lt;=0),0,(B60^Parameters!$B$7)*(C60^Parameters!$B$8))</f>
        <v>1161.1419787604834</v>
      </c>
    </row>
    <row r="61" spans="1:4" x14ac:dyDescent="0.2">
      <c r="A61" s="4">
        <v>59</v>
      </c>
      <c r="B61" s="9">
        <f>SUMIF(Workers!$Q$2:$Q$1001,"&lt;="&amp;A61,Workers!$N$2:$N$1001)</f>
        <v>685.77891299999987</v>
      </c>
      <c r="C61" s="9">
        <f>SUMIF(Workers!$Q$2:$Q$1001,"&gt;"&amp;A61,Workers!$O$2:$O$1001)</f>
        <v>9586.5729609999835</v>
      </c>
      <c r="D61" s="9">
        <f>IF(OR(B61&lt;=0,C61&lt;=0),0,(B61^Parameters!$B$7)*(C61^Parameters!$B$8))</f>
        <v>1169.5838935866213</v>
      </c>
    </row>
    <row r="62" spans="1:4" x14ac:dyDescent="0.2">
      <c r="A62" s="4">
        <v>60</v>
      </c>
      <c r="B62" s="9">
        <f>SUMIF(Workers!$Q$2:$Q$1001,"&lt;="&amp;A62,Workers!$N$2:$N$1001)</f>
        <v>697.07033199999989</v>
      </c>
      <c r="C62" s="9">
        <f>SUMIF(Workers!$Q$2:$Q$1001,"&gt;"&amp;A62,Workers!$O$2:$O$1001)</f>
        <v>9578.6368809999822</v>
      </c>
      <c r="D62" s="9">
        <f>IF(OR(B62&lt;=0,C62&lt;=0),0,(B62^Parameters!$B$7)*(C62^Parameters!$B$8))</f>
        <v>1177.7717659468553</v>
      </c>
    </row>
    <row r="63" spans="1:4" x14ac:dyDescent="0.2">
      <c r="A63" s="4">
        <v>61</v>
      </c>
      <c r="B63" s="9">
        <f>SUMIF(Workers!$Q$2:$Q$1001,"&lt;="&amp;A63,Workers!$N$2:$N$1001)</f>
        <v>708.24682699999983</v>
      </c>
      <c r="C63" s="9">
        <f>SUMIF(Workers!$Q$2:$Q$1001,"&gt;"&amp;A63,Workers!$O$2:$O$1001)</f>
        <v>9570.7621749999817</v>
      </c>
      <c r="D63" s="9">
        <f>IF(OR(B63&lt;=0,C63&lt;=0),0,(B63^Parameters!$B$7)*(C63^Parameters!$B$8))</f>
        <v>1185.7933840139692</v>
      </c>
    </row>
    <row r="64" spans="1:4" x14ac:dyDescent="0.2">
      <c r="A64" s="4">
        <v>62</v>
      </c>
      <c r="B64" s="9">
        <f>SUMIF(Workers!$Q$2:$Q$1001,"&lt;="&amp;A64,Workers!$N$2:$N$1001)</f>
        <v>720.32858999999985</v>
      </c>
      <c r="C64" s="9">
        <f>SUMIF(Workers!$Q$2:$Q$1001,"&gt;"&amp;A64,Workers!$O$2:$O$1001)</f>
        <v>9562.2431349999824</v>
      </c>
      <c r="D64" s="9">
        <f>IF(OR(B64&lt;=0,C64&lt;=0),0,(B64^Parameters!$B$7)*(C64^Parameters!$B$8))</f>
        <v>1194.3749755693896</v>
      </c>
    </row>
    <row r="65" spans="1:4" x14ac:dyDescent="0.2">
      <c r="A65" s="4">
        <v>63</v>
      </c>
      <c r="B65" s="9">
        <f>SUMIF(Workers!$Q$2:$Q$1001,"&lt;="&amp;A65,Workers!$N$2:$N$1001)</f>
        <v>731.68066199999987</v>
      </c>
      <c r="C65" s="9">
        <f>SUMIF(Workers!$Q$2:$Q$1001,"&gt;"&amp;A65,Workers!$O$2:$O$1001)</f>
        <v>9554.2220699999816</v>
      </c>
      <c r="D65" s="9">
        <f>IF(OR(B65&lt;=0,C65&lt;=0),0,(B65^Parameters!$B$7)*(C65^Parameters!$B$8))</f>
        <v>1202.3547094172623</v>
      </c>
    </row>
    <row r="66" spans="1:4" x14ac:dyDescent="0.2">
      <c r="A66" s="4">
        <v>64</v>
      </c>
      <c r="B66" s="9">
        <f>SUMIF(Workers!$Q$2:$Q$1001,"&lt;="&amp;A66,Workers!$N$2:$N$1001)</f>
        <v>743.99841399999991</v>
      </c>
      <c r="C66" s="9">
        <f>SUMIF(Workers!$Q$2:$Q$1001,"&gt;"&amp;A66,Workers!$O$2:$O$1001)</f>
        <v>9545.4592379999813</v>
      </c>
      <c r="D66" s="9">
        <f>IF(OR(B66&lt;=0,C66&lt;=0),0,(B66^Parameters!$B$7)*(C66^Parameters!$B$8))</f>
        <v>1210.9214624395779</v>
      </c>
    </row>
    <row r="67" spans="1:4" x14ac:dyDescent="0.2">
      <c r="A67" s="4">
        <v>65</v>
      </c>
      <c r="B67" s="9">
        <f>SUMIF(Workers!$Q$2:$Q$1001,"&lt;="&amp;A67,Workers!$N$2:$N$1001)</f>
        <v>754.89213699999982</v>
      </c>
      <c r="C67" s="9">
        <f>SUMIF(Workers!$Q$2:$Q$1001,"&gt;"&amp;A67,Workers!$O$2:$O$1001)</f>
        <v>9537.7043189999822</v>
      </c>
      <c r="D67" s="9">
        <f>IF(OR(B67&lt;=0,C67&lt;=0),0,(B67^Parameters!$B$7)*(C67^Parameters!$B$8))</f>
        <v>1218.4225843638103</v>
      </c>
    </row>
    <row r="68" spans="1:4" x14ac:dyDescent="0.2">
      <c r="A68" s="4">
        <v>66</v>
      </c>
      <c r="B68" s="9">
        <f>SUMIF(Workers!$Q$2:$Q$1001,"&lt;="&amp;A68,Workers!$N$2:$N$1001)</f>
        <v>766.14639099999977</v>
      </c>
      <c r="C68" s="9">
        <f>SUMIF(Workers!$Q$2:$Q$1001,"&gt;"&amp;A68,Workers!$O$2:$O$1001)</f>
        <v>9529.6923369999822</v>
      </c>
      <c r="D68" s="9">
        <f>IF(OR(B68&lt;=0,C68&lt;=0),0,(B68^Parameters!$B$7)*(C68^Parameters!$B$8))</f>
        <v>1226.0997051062459</v>
      </c>
    </row>
    <row r="69" spans="1:4" x14ac:dyDescent="0.2">
      <c r="A69" s="4">
        <v>67</v>
      </c>
      <c r="B69" s="9">
        <f>SUMIF(Workers!$Q$2:$Q$1001,"&lt;="&amp;A69,Workers!$N$2:$N$1001)</f>
        <v>776.83560399999976</v>
      </c>
      <c r="C69" s="9">
        <f>SUMIF(Workers!$Q$2:$Q$1001,"&gt;"&amp;A69,Workers!$O$2:$O$1001)</f>
        <v>9522.0734409999841</v>
      </c>
      <c r="D69" s="9">
        <f>IF(OR(B69&lt;=0,C69&lt;=0),0,(B69^Parameters!$B$7)*(C69^Parameters!$B$8))</f>
        <v>1233.3243099442927</v>
      </c>
    </row>
    <row r="70" spans="1:4" x14ac:dyDescent="0.2">
      <c r="A70" s="4">
        <v>68</v>
      </c>
      <c r="B70" s="9">
        <f>SUMIF(Workers!$Q$2:$Q$1001,"&lt;="&amp;A70,Workers!$N$2:$N$1001)</f>
        <v>789.54859199999976</v>
      </c>
      <c r="C70" s="9">
        <f>SUMIF(Workers!$Q$2:$Q$1001,"&gt;"&amp;A70,Workers!$O$2:$O$1001)</f>
        <v>9512.9662449999832</v>
      </c>
      <c r="D70" s="9">
        <f>IF(OR(B70&lt;=0,C70&lt;=0),0,(B70^Parameters!$B$7)*(C70^Parameters!$B$8))</f>
        <v>1241.831490709734</v>
      </c>
    </row>
    <row r="71" spans="1:4" x14ac:dyDescent="0.2">
      <c r="A71" s="4">
        <v>69</v>
      </c>
      <c r="B71" s="9">
        <f>SUMIF(Workers!$Q$2:$Q$1001,"&lt;="&amp;A71,Workers!$N$2:$N$1001)</f>
        <v>801.73500999999976</v>
      </c>
      <c r="C71" s="9">
        <f>SUMIF(Workers!$Q$2:$Q$1001,"&gt;"&amp;A71,Workers!$O$2:$O$1001)</f>
        <v>9504.218473999983</v>
      </c>
      <c r="D71" s="9">
        <f>IF(OR(B71&lt;=0,C71&lt;=0),0,(B71^Parameters!$B$7)*(C71^Parameters!$B$8))</f>
        <v>1249.9028744329348</v>
      </c>
    </row>
    <row r="72" spans="1:4" x14ac:dyDescent="0.2">
      <c r="A72" s="4">
        <v>70</v>
      </c>
      <c r="B72" s="9">
        <f>SUMIF(Workers!$Q$2:$Q$1001,"&lt;="&amp;A72,Workers!$N$2:$N$1001)</f>
        <v>814.10126399999979</v>
      </c>
      <c r="C72" s="9">
        <f>SUMIF(Workers!$Q$2:$Q$1001,"&gt;"&amp;A72,Workers!$O$2:$O$1001)</f>
        <v>9495.3358649999827</v>
      </c>
      <c r="D72" s="9">
        <f>IF(OR(B72&lt;=0,C72&lt;=0),0,(B72^Parameters!$B$7)*(C72^Parameters!$B$8))</f>
        <v>1258.0124583345516</v>
      </c>
    </row>
    <row r="73" spans="1:4" x14ac:dyDescent="0.2">
      <c r="A73" s="4">
        <v>71</v>
      </c>
      <c r="B73" s="9">
        <f>SUMIF(Workers!$Q$2:$Q$1001,"&lt;="&amp;A73,Workers!$N$2:$N$1001)</f>
        <v>825.40752999999984</v>
      </c>
      <c r="C73" s="9">
        <f>SUMIF(Workers!$Q$2:$Q$1001,"&gt;"&amp;A73,Workers!$O$2:$O$1001)</f>
        <v>9487.206263999984</v>
      </c>
      <c r="D73" s="9">
        <f>IF(OR(B73&lt;=0,C73&lt;=0),0,(B73^Parameters!$B$7)*(C73^Parameters!$B$8))</f>
        <v>1265.3569249390546</v>
      </c>
    </row>
    <row r="74" spans="1:4" x14ac:dyDescent="0.2">
      <c r="A74" s="4">
        <v>72</v>
      </c>
      <c r="B74" s="9">
        <f>SUMIF(Workers!$Q$2:$Q$1001,"&lt;="&amp;A74,Workers!$N$2:$N$1001)</f>
        <v>835.7550769999998</v>
      </c>
      <c r="C74" s="9">
        <f>SUMIF(Workers!$Q$2:$Q$1001,"&gt;"&amp;A74,Workers!$O$2:$O$1001)</f>
        <v>9479.7398579999845</v>
      </c>
      <c r="D74" s="9">
        <f>IF(OR(B74&lt;=0,C74&lt;=0),0,(B74^Parameters!$B$7)*(C74^Parameters!$B$8))</f>
        <v>1272.0200281908767</v>
      </c>
    </row>
    <row r="75" spans="1:4" x14ac:dyDescent="0.2">
      <c r="A75" s="4">
        <v>73</v>
      </c>
      <c r="B75" s="9">
        <f>SUMIF(Workers!$Q$2:$Q$1001,"&lt;="&amp;A75,Workers!$N$2:$N$1001)</f>
        <v>846.45540299999982</v>
      </c>
      <c r="C75" s="9">
        <f>SUMIF(Workers!$Q$2:$Q$1001,"&gt;"&amp;A75,Workers!$O$2:$O$1001)</f>
        <v>9472.0154429999839</v>
      </c>
      <c r="D75" s="9">
        <f>IF(OR(B75&lt;=0,C75&lt;=0),0,(B75^Parameters!$B$7)*(C75^Parameters!$B$8))</f>
        <v>1278.8538507354758</v>
      </c>
    </row>
    <row r="76" spans="1:4" x14ac:dyDescent="0.2">
      <c r="A76" s="4">
        <v>74</v>
      </c>
      <c r="B76" s="9">
        <f>SUMIF(Workers!$Q$2:$Q$1001,"&lt;="&amp;A76,Workers!$N$2:$N$1001)</f>
        <v>858.06225499999994</v>
      </c>
      <c r="C76" s="9">
        <f>SUMIF(Workers!$Q$2:$Q$1001,"&gt;"&amp;A76,Workers!$O$2:$O$1001)</f>
        <v>9463.6252909999839</v>
      </c>
      <c r="D76" s="9">
        <f>IF(OR(B76&lt;=0,C76&lt;=0),0,(B76^Parameters!$B$7)*(C76^Parameters!$B$8))</f>
        <v>1286.2025034765875</v>
      </c>
    </row>
    <row r="77" spans="1:4" x14ac:dyDescent="0.2">
      <c r="A77" s="4">
        <v>75</v>
      </c>
      <c r="B77" s="9">
        <f>SUMIF(Workers!$Q$2:$Q$1001,"&lt;="&amp;A77,Workers!$N$2:$N$1001)</f>
        <v>870.71948599999996</v>
      </c>
      <c r="C77" s="9">
        <f>SUMIF(Workers!$Q$2:$Q$1001,"&gt;"&amp;A77,Workers!$O$2:$O$1001)</f>
        <v>9454.4594869999855</v>
      </c>
      <c r="D77" s="9">
        <f>IF(OR(B77&lt;=0,C77&lt;=0),0,(B77^Parameters!$B$7)*(C77^Parameters!$B$8))</f>
        <v>1294.1414160050776</v>
      </c>
    </row>
    <row r="78" spans="1:4" x14ac:dyDescent="0.2">
      <c r="A78" s="4">
        <v>76</v>
      </c>
      <c r="B78" s="9">
        <f>SUMIF(Workers!$Q$2:$Q$1001,"&lt;="&amp;A78,Workers!$N$2:$N$1001)</f>
        <v>885.59414499999991</v>
      </c>
      <c r="C78" s="9">
        <f>SUMIF(Workers!$Q$2:$Q$1001,"&gt;"&amp;A78,Workers!$O$2:$O$1001)</f>
        <v>9443.6196729999847</v>
      </c>
      <c r="D78" s="9">
        <f>IF(OR(B78&lt;=0,C78&lt;=0),0,(B78^Parameters!$B$7)*(C78^Parameters!$B$8))</f>
        <v>1303.3706922459064</v>
      </c>
    </row>
    <row r="79" spans="1:4" x14ac:dyDescent="0.2">
      <c r="A79" s="4">
        <v>77</v>
      </c>
      <c r="B79" s="9">
        <f>SUMIF(Workers!$Q$2:$Q$1001,"&lt;="&amp;A79,Workers!$N$2:$N$1001)</f>
        <v>896.05442599999992</v>
      </c>
      <c r="C79" s="9">
        <f>SUMIF(Workers!$Q$2:$Q$1001,"&gt;"&amp;A79,Workers!$O$2:$O$1001)</f>
        <v>9435.985058999986</v>
      </c>
      <c r="D79" s="9">
        <f>IF(OR(B79&lt;=0,C79&lt;=0),0,(B79^Parameters!$B$7)*(C79^Parameters!$B$8))</f>
        <v>1309.7992434810365</v>
      </c>
    </row>
    <row r="80" spans="1:4" x14ac:dyDescent="0.2">
      <c r="A80" s="4">
        <v>78</v>
      </c>
      <c r="B80" s="9">
        <f>SUMIF(Workers!$Q$2:$Q$1001,"&lt;="&amp;A80,Workers!$N$2:$N$1001)</f>
        <v>907.75318299999992</v>
      </c>
      <c r="C80" s="9">
        <f>SUMIF(Workers!$Q$2:$Q$1001,"&gt;"&amp;A80,Workers!$O$2:$O$1001)</f>
        <v>9427.427875999987</v>
      </c>
      <c r="D80" s="9">
        <f>IF(OR(B80&lt;=0,C80&lt;=0),0,(B80^Parameters!$B$7)*(C80^Parameters!$B$8))</f>
        <v>1316.9292674392705</v>
      </c>
    </row>
    <row r="81" spans="1:4" x14ac:dyDescent="0.2">
      <c r="A81" s="4">
        <v>79</v>
      </c>
      <c r="B81" s="9">
        <f>SUMIF(Workers!$Q$2:$Q$1001,"&lt;="&amp;A81,Workers!$N$2:$N$1001)</f>
        <v>919.92728599999998</v>
      </c>
      <c r="C81" s="9">
        <f>SUMIF(Workers!$Q$2:$Q$1001,"&gt;"&amp;A81,Workers!$O$2:$O$1001)</f>
        <v>9418.5171449999889</v>
      </c>
      <c r="D81" s="9">
        <f>IF(OR(B81&lt;=0,C81&lt;=0),0,(B81^Parameters!$B$7)*(C81^Parameters!$B$8))</f>
        <v>1324.2842533174794</v>
      </c>
    </row>
    <row r="82" spans="1:4" x14ac:dyDescent="0.2">
      <c r="A82" s="4">
        <v>80</v>
      </c>
      <c r="B82" s="9">
        <f>SUMIF(Workers!$Q$2:$Q$1001,"&lt;="&amp;A82,Workers!$N$2:$N$1001)</f>
        <v>929.91674499999999</v>
      </c>
      <c r="C82" s="9">
        <f>SUMIF(Workers!$Q$2:$Q$1001,"&gt;"&amp;A82,Workers!$O$2:$O$1001)</f>
        <v>9411.2004379999889</v>
      </c>
      <c r="D82" s="9">
        <f>IF(OR(B82&lt;=0,C82&lt;=0),0,(B82^Parameters!$B$7)*(C82^Parameters!$B$8))</f>
        <v>1330.2709004058097</v>
      </c>
    </row>
    <row r="83" spans="1:4" x14ac:dyDescent="0.2">
      <c r="A83" s="4">
        <v>81</v>
      </c>
      <c r="B83" s="9">
        <f>SUMIF(Workers!$Q$2:$Q$1001,"&lt;="&amp;A83,Workers!$N$2:$N$1001)</f>
        <v>943.09655699999996</v>
      </c>
      <c r="C83" s="9">
        <f>SUMIF(Workers!$Q$2:$Q$1001,"&gt;"&amp;A83,Workers!$O$2:$O$1001)</f>
        <v>9401.5400339999887</v>
      </c>
      <c r="D83" s="9">
        <f>IF(OR(B83&lt;=0,C83&lt;=0),0,(B83^Parameters!$B$7)*(C83^Parameters!$B$8))</f>
        <v>1338.1038540895429</v>
      </c>
    </row>
    <row r="84" spans="1:4" x14ac:dyDescent="0.2">
      <c r="A84" s="4">
        <v>82</v>
      </c>
      <c r="B84" s="9">
        <f>SUMIF(Workers!$Q$2:$Q$1001,"&lt;="&amp;A84,Workers!$N$2:$N$1001)</f>
        <v>953.36533699999995</v>
      </c>
      <c r="C84" s="9">
        <f>SUMIF(Workers!$Q$2:$Q$1001,"&gt;"&amp;A84,Workers!$O$2:$O$1001)</f>
        <v>9393.980486999988</v>
      </c>
      <c r="D84" s="9">
        <f>IF(OR(B84&lt;=0,C84&lt;=0),0,(B84^Parameters!$B$7)*(C84^Parameters!$B$8))</f>
        <v>1344.1540814143286</v>
      </c>
    </row>
    <row r="85" spans="1:4" x14ac:dyDescent="0.2">
      <c r="A85" s="4">
        <v>83</v>
      </c>
      <c r="B85" s="9">
        <f>SUMIF(Workers!$Q$2:$Q$1001,"&lt;="&amp;A85,Workers!$N$2:$N$1001)</f>
        <v>964.60768099999996</v>
      </c>
      <c r="C85" s="9">
        <f>SUMIF(Workers!$Q$2:$Q$1001,"&gt;"&amp;A85,Workers!$O$2:$O$1001)</f>
        <v>9385.6909909999868</v>
      </c>
      <c r="D85" s="9">
        <f>IF(OR(B85&lt;=0,C85&lt;=0),0,(B85^Parameters!$B$7)*(C85^Parameters!$B$8))</f>
        <v>1350.7271685502699</v>
      </c>
    </row>
    <row r="86" spans="1:4" x14ac:dyDescent="0.2">
      <c r="A86" s="4">
        <v>84</v>
      </c>
      <c r="B86" s="9">
        <f>SUMIF(Workers!$Q$2:$Q$1001,"&lt;="&amp;A86,Workers!$N$2:$N$1001)</f>
        <v>974.85773499999993</v>
      </c>
      <c r="C86" s="9">
        <f>SUMIF(Workers!$Q$2:$Q$1001,"&gt;"&amp;A86,Workers!$O$2:$O$1001)</f>
        <v>9378.070281999986</v>
      </c>
      <c r="D86" s="9">
        <f>IF(OR(B86&lt;=0,C86&lt;=0),0,(B86^Parameters!$B$7)*(C86^Parameters!$B$8))</f>
        <v>1356.6712642914774</v>
      </c>
    </row>
    <row r="87" spans="1:4" x14ac:dyDescent="0.2">
      <c r="A87" s="4">
        <v>85</v>
      </c>
      <c r="B87" s="9">
        <f>SUMIF(Workers!$Q$2:$Q$1001,"&lt;="&amp;A87,Workers!$N$2:$N$1001)</f>
        <v>986.20607299999995</v>
      </c>
      <c r="C87" s="9">
        <f>SUMIF(Workers!$Q$2:$Q$1001,"&gt;"&amp;A87,Workers!$O$2:$O$1001)</f>
        <v>9369.6165939999864</v>
      </c>
      <c r="D87" s="9">
        <f>IF(OR(B87&lt;=0,C87&lt;=0),0,(B87^Parameters!$B$7)*(C87^Parameters!$B$8))</f>
        <v>1363.2021789166713</v>
      </c>
    </row>
    <row r="88" spans="1:4" x14ac:dyDescent="0.2">
      <c r="A88" s="4">
        <v>86</v>
      </c>
      <c r="B88" s="9">
        <f>SUMIF(Workers!$Q$2:$Q$1001,"&lt;="&amp;A88,Workers!$N$2:$N$1001)</f>
        <v>997.58896299999992</v>
      </c>
      <c r="C88" s="9">
        <f>SUMIF(Workers!$Q$2:$Q$1001,"&gt;"&amp;A88,Workers!$O$2:$O$1001)</f>
        <v>9361.1361779999861</v>
      </c>
      <c r="D88" s="9">
        <f>IF(OR(B88&lt;=0,C88&lt;=0),0,(B88^Parameters!$B$7)*(C88^Parameters!$B$8))</f>
        <v>1369.7019983761934</v>
      </c>
    </row>
    <row r="89" spans="1:4" x14ac:dyDescent="0.2">
      <c r="A89" s="4">
        <v>87</v>
      </c>
      <c r="B89" s="9">
        <f>SUMIF(Workers!$Q$2:$Q$1001,"&lt;="&amp;A89,Workers!$N$2:$N$1001)</f>
        <v>1010.1070650000001</v>
      </c>
      <c r="C89" s="9">
        <f>SUMIF(Workers!$Q$2:$Q$1001,"&gt;"&amp;A89,Workers!$O$2:$O$1001)</f>
        <v>9351.7989599999873</v>
      </c>
      <c r="D89" s="9">
        <f>IF(OR(B89&lt;=0,C89&lt;=0),0,(B89^Parameters!$B$7)*(C89^Parameters!$B$8))</f>
        <v>1376.7914389325013</v>
      </c>
    </row>
    <row r="90" spans="1:4" x14ac:dyDescent="0.2">
      <c r="A90" s="4">
        <v>88</v>
      </c>
      <c r="B90" s="9">
        <f>SUMIF(Workers!$Q$2:$Q$1001,"&lt;="&amp;A90,Workers!$N$2:$N$1001)</f>
        <v>1022.5729620000002</v>
      </c>
      <c r="C90" s="9">
        <f>SUMIF(Workers!$Q$2:$Q$1001,"&gt;"&amp;A90,Workers!$O$2:$O$1001)</f>
        <v>9342.4941149999886</v>
      </c>
      <c r="D90" s="9">
        <f>IF(OR(B90&lt;=0,C90&lt;=0),0,(B90^Parameters!$B$7)*(C90^Parameters!$B$8))</f>
        <v>1383.791670818089</v>
      </c>
    </row>
    <row r="91" spans="1:4" x14ac:dyDescent="0.2">
      <c r="A91" s="4">
        <v>89</v>
      </c>
      <c r="B91" s="9">
        <f>SUMIF(Workers!$Q$2:$Q$1001,"&lt;="&amp;A91,Workers!$N$2:$N$1001)</f>
        <v>1032.4197360000001</v>
      </c>
      <c r="C91" s="9">
        <f>SUMIF(Workers!$Q$2:$Q$1001,"&gt;"&amp;A91,Workers!$O$2:$O$1001)</f>
        <v>9335.1387559999876</v>
      </c>
      <c r="D91" s="9">
        <f>IF(OR(B91&lt;=0,C91&lt;=0),0,(B91^Parameters!$B$7)*(C91^Parameters!$B$8))</f>
        <v>1389.2796812735169</v>
      </c>
    </row>
    <row r="92" spans="1:4" x14ac:dyDescent="0.2">
      <c r="A92" s="4">
        <v>90</v>
      </c>
      <c r="B92" s="9">
        <f>SUMIF(Workers!$Q$2:$Q$1001,"&lt;="&amp;A92,Workers!$N$2:$N$1001)</f>
        <v>1043.4159040000002</v>
      </c>
      <c r="C92" s="9">
        <f>SUMIF(Workers!$Q$2:$Q$1001,"&gt;"&amp;A92,Workers!$O$2:$O$1001)</f>
        <v>9326.9196249999877</v>
      </c>
      <c r="D92" s="9">
        <f>IF(OR(B92&lt;=0,C92&lt;=0),0,(B92^Parameters!$B$7)*(C92^Parameters!$B$8))</f>
        <v>1395.3657501564244</v>
      </c>
    </row>
    <row r="93" spans="1:4" x14ac:dyDescent="0.2">
      <c r="A93" s="4">
        <v>91</v>
      </c>
      <c r="B93" s="9">
        <f>SUMIF(Workers!$Q$2:$Q$1001,"&lt;="&amp;A93,Workers!$N$2:$N$1001)</f>
        <v>1055.149658</v>
      </c>
      <c r="C93" s="9">
        <f>SUMIF(Workers!$Q$2:$Q$1001,"&gt;"&amp;A93,Workers!$O$2:$O$1001)</f>
        <v>9318.1338109999888</v>
      </c>
      <c r="D93" s="9">
        <f>IF(OR(B93&lt;=0,C93&lt;=0),0,(B93^Parameters!$B$7)*(C93^Parameters!$B$8))</f>
        <v>1401.8106410668695</v>
      </c>
    </row>
    <row r="94" spans="1:4" x14ac:dyDescent="0.2">
      <c r="A94" s="4">
        <v>92</v>
      </c>
      <c r="B94" s="9">
        <f>SUMIF(Workers!$Q$2:$Q$1001,"&lt;="&amp;A94,Workers!$N$2:$N$1001)</f>
        <v>1065.7096910000002</v>
      </c>
      <c r="C94" s="9">
        <f>SUMIF(Workers!$Q$2:$Q$1001,"&gt;"&amp;A94,Workers!$O$2:$O$1001)</f>
        <v>9310.2186349999884</v>
      </c>
      <c r="D94" s="9">
        <f>IF(OR(B94&lt;=0,C94&lt;=0),0,(B94^Parameters!$B$7)*(C94^Parameters!$B$8))</f>
        <v>1407.5682357991905</v>
      </c>
    </row>
    <row r="95" spans="1:4" x14ac:dyDescent="0.2">
      <c r="A95" s="4">
        <v>93</v>
      </c>
      <c r="B95" s="9">
        <f>SUMIF(Workers!$Q$2:$Q$1001,"&lt;="&amp;A95,Workers!$N$2:$N$1001)</f>
        <v>1076.052363</v>
      </c>
      <c r="C95" s="9">
        <f>SUMIF(Workers!$Q$2:$Q$1001,"&gt;"&amp;A95,Workers!$O$2:$O$1001)</f>
        <v>9302.4534139999887</v>
      </c>
      <c r="D95" s="9">
        <f>IF(OR(B95&lt;=0,C95&lt;=0),0,(B95^Parameters!$B$7)*(C95^Parameters!$B$8))</f>
        <v>1413.1683727532452</v>
      </c>
    </row>
    <row r="96" spans="1:4" x14ac:dyDescent="0.2">
      <c r="A96" s="4">
        <v>94</v>
      </c>
      <c r="B96" s="9">
        <f>SUMIF(Workers!$Q$2:$Q$1001,"&lt;="&amp;A96,Workers!$N$2:$N$1001)</f>
        <v>1087.186798</v>
      </c>
      <c r="C96" s="9">
        <f>SUMIF(Workers!$Q$2:$Q$1001,"&gt;"&amp;A96,Workers!$O$2:$O$1001)</f>
        <v>9294.083873999989</v>
      </c>
      <c r="D96" s="9">
        <f>IF(OR(B96&lt;=0,C96&lt;=0),0,(B96^Parameters!$B$7)*(C96^Parameters!$B$8))</f>
        <v>1419.1550300188801</v>
      </c>
    </row>
    <row r="97" spans="1:4" x14ac:dyDescent="0.2">
      <c r="A97" s="4">
        <v>95</v>
      </c>
      <c r="B97" s="9">
        <f>SUMIF(Workers!$Q$2:$Q$1001,"&lt;="&amp;A97,Workers!$N$2:$N$1001)</f>
        <v>1098.605084</v>
      </c>
      <c r="C97" s="9">
        <f>SUMIF(Workers!$Q$2:$Q$1001,"&gt;"&amp;A97,Workers!$O$2:$O$1001)</f>
        <v>9285.4982419999906</v>
      </c>
      <c r="D97" s="9">
        <f>IF(OR(B97&lt;=0,C97&lt;=0),0,(B97^Parameters!$B$7)*(C97^Parameters!$B$8))</f>
        <v>1425.2500583617934</v>
      </c>
    </row>
    <row r="98" spans="1:4" x14ac:dyDescent="0.2">
      <c r="A98" s="4">
        <v>96</v>
      </c>
      <c r="B98" s="9">
        <f>SUMIF(Workers!$Q$2:$Q$1001,"&lt;="&amp;A98,Workers!$N$2:$N$1001)</f>
        <v>1108.4493439999999</v>
      </c>
      <c r="C98" s="9">
        <f>SUMIF(Workers!$Q$2:$Q$1001,"&gt;"&amp;A98,Workers!$O$2:$O$1001)</f>
        <v>9278.0813719999896</v>
      </c>
      <c r="D98" s="9">
        <f>IF(OR(B98&lt;=0,C98&lt;=0),0,(B98^Parameters!$B$7)*(C98^Parameters!$B$8))</f>
        <v>1430.4685453301745</v>
      </c>
    </row>
    <row r="99" spans="1:4" x14ac:dyDescent="0.2">
      <c r="A99" s="4">
        <v>97</v>
      </c>
      <c r="B99" s="9">
        <f>SUMIF(Workers!$Q$2:$Q$1001,"&lt;="&amp;A99,Workers!$N$2:$N$1001)</f>
        <v>1119.0013860000001</v>
      </c>
      <c r="C99" s="9">
        <f>SUMIF(Workers!$Q$2:$Q$1001,"&gt;"&amp;A99,Workers!$O$2:$O$1001)</f>
        <v>9270.1312399999897</v>
      </c>
      <c r="D99" s="9">
        <f>IF(OR(B99&lt;=0,C99&lt;=0),0,(B99^Parameters!$B$7)*(C99^Parameters!$B$8))</f>
        <v>1436.0264135747962</v>
      </c>
    </row>
    <row r="100" spans="1:4" x14ac:dyDescent="0.2">
      <c r="A100" s="4">
        <v>98</v>
      </c>
      <c r="B100" s="9">
        <f>SUMIF(Workers!$Q$2:$Q$1001,"&lt;="&amp;A100,Workers!$N$2:$N$1001)</f>
        <v>1130.4562640000001</v>
      </c>
      <c r="C100" s="9">
        <f>SUMIF(Workers!$Q$2:$Q$1001,"&gt;"&amp;A100,Workers!$O$2:$O$1001)</f>
        <v>9261.4984309999891</v>
      </c>
      <c r="D100" s="9">
        <f>IF(OR(B100&lt;=0,C100&lt;=0),0,(B100^Parameters!$B$7)*(C100^Parameters!$B$8))</f>
        <v>1442.018260553577</v>
      </c>
    </row>
    <row r="101" spans="1:4" x14ac:dyDescent="0.2">
      <c r="A101" s="4">
        <v>99</v>
      </c>
      <c r="B101" s="9">
        <f>SUMIF(Workers!$Q$2:$Q$1001,"&lt;="&amp;A101,Workers!$N$2:$N$1001)</f>
        <v>1141.4425280000003</v>
      </c>
      <c r="C101" s="9">
        <f>SUMIF(Workers!$Q$2:$Q$1001,"&gt;"&amp;A101,Workers!$O$2:$O$1001)</f>
        <v>9253.2180439999902</v>
      </c>
      <c r="D101" s="9">
        <f>IF(OR(B101&lt;=0,C101&lt;=0),0,(B101^Parameters!$B$7)*(C101^Parameters!$B$8))</f>
        <v>1447.7250214600817</v>
      </c>
    </row>
    <row r="102" spans="1:4" x14ac:dyDescent="0.2">
      <c r="A102" s="4">
        <v>100</v>
      </c>
      <c r="B102" s="9">
        <f>SUMIF(Workers!$Q$2:$Q$1001,"&lt;="&amp;A102,Workers!$N$2:$N$1001)</f>
        <v>1153.0299120000002</v>
      </c>
      <c r="C102" s="9">
        <f>SUMIF(Workers!$Q$2:$Q$1001,"&gt;"&amp;A102,Workers!$O$2:$O$1001)</f>
        <v>9244.4707659999913</v>
      </c>
      <c r="D102" s="9">
        <f>IF(OR(B102&lt;=0,C102&lt;=0),0,(B102^Parameters!$B$7)*(C102^Parameters!$B$8))</f>
        <v>1453.7013116990838</v>
      </c>
    </row>
    <row r="103" spans="1:4" x14ac:dyDescent="0.2">
      <c r="A103" s="4">
        <v>101</v>
      </c>
      <c r="B103" s="9">
        <f>SUMIF(Workers!$Q$2:$Q$1001,"&lt;="&amp;A103,Workers!$N$2:$N$1001)</f>
        <v>1163.4327570000003</v>
      </c>
      <c r="C103" s="9">
        <f>SUMIF(Workers!$Q$2:$Q$1001,"&gt;"&amp;A103,Workers!$O$2:$O$1001)</f>
        <v>9236.606798999992</v>
      </c>
      <c r="D103" s="9">
        <f>IF(OR(B103&lt;=0,C103&lt;=0),0,(B103^Parameters!$B$7)*(C103^Parameters!$B$8))</f>
        <v>1459.0298751157175</v>
      </c>
    </row>
    <row r="104" spans="1:4" x14ac:dyDescent="0.2">
      <c r="A104" s="4">
        <v>102</v>
      </c>
      <c r="B104" s="9">
        <f>SUMIF(Workers!$Q$2:$Q$1001,"&lt;="&amp;A104,Workers!$N$2:$N$1001)</f>
        <v>1176.21199</v>
      </c>
      <c r="C104" s="9">
        <f>SUMIF(Workers!$Q$2:$Q$1001,"&gt;"&amp;A104,Workers!$O$2:$O$1001)</f>
        <v>9226.9376299999913</v>
      </c>
      <c r="D104" s="9">
        <f>IF(OR(B104&lt;=0,C104&lt;=0),0,(B104^Parameters!$B$7)*(C104^Parameters!$B$8))</f>
        <v>1465.5290590836366</v>
      </c>
    </row>
    <row r="105" spans="1:4" x14ac:dyDescent="0.2">
      <c r="A105" s="4">
        <v>103</v>
      </c>
      <c r="B105" s="9">
        <f>SUMIF(Workers!$Q$2:$Q$1001,"&lt;="&amp;A105,Workers!$N$2:$N$1001)</f>
        <v>1187.3311340000002</v>
      </c>
      <c r="C105" s="9">
        <f>SUMIF(Workers!$Q$2:$Q$1001,"&gt;"&amp;A105,Workers!$O$2:$O$1001)</f>
        <v>9218.4961389999899</v>
      </c>
      <c r="D105" s="9">
        <f>IF(OR(B105&lt;=0,C105&lt;=0),0,(B105^Parameters!$B$7)*(C105^Parameters!$B$8))</f>
        <v>1471.141240853457</v>
      </c>
    </row>
    <row r="106" spans="1:4" x14ac:dyDescent="0.2">
      <c r="A106" s="4">
        <v>104</v>
      </c>
      <c r="B106" s="9">
        <f>SUMIF(Workers!$Q$2:$Q$1001,"&lt;="&amp;A106,Workers!$N$2:$N$1001)</f>
        <v>1199.9764950000001</v>
      </c>
      <c r="C106" s="9">
        <f>SUMIF(Workers!$Q$2:$Q$1001,"&gt;"&amp;A106,Workers!$O$2:$O$1001)</f>
        <v>9208.8857199999911</v>
      </c>
      <c r="D106" s="9">
        <f>IF(OR(B106&lt;=0,C106&lt;=0),0,(B106^Parameters!$B$7)*(C106^Parameters!$B$8))</f>
        <v>1477.4776508804359</v>
      </c>
    </row>
    <row r="107" spans="1:4" x14ac:dyDescent="0.2">
      <c r="A107" s="4">
        <v>105</v>
      </c>
      <c r="B107" s="9">
        <f>SUMIF(Workers!$Q$2:$Q$1001,"&lt;="&amp;A107,Workers!$N$2:$N$1001)</f>
        <v>1211.281637</v>
      </c>
      <c r="C107" s="9">
        <f>SUMIF(Workers!$Q$2:$Q$1001,"&gt;"&amp;A107,Workers!$O$2:$O$1001)</f>
        <v>9200.2891119999913</v>
      </c>
      <c r="D107" s="9">
        <f>IF(OR(B107&lt;=0,C107&lt;=0),0,(B107^Parameters!$B$7)*(C107^Parameters!$B$8))</f>
        <v>1483.1018401090869</v>
      </c>
    </row>
    <row r="108" spans="1:4" x14ac:dyDescent="0.2">
      <c r="A108" s="4">
        <v>106</v>
      </c>
      <c r="B108" s="9">
        <f>SUMIF(Workers!$Q$2:$Q$1001,"&lt;="&amp;A108,Workers!$N$2:$N$1001)</f>
        <v>1221.1939300000001</v>
      </c>
      <c r="C108" s="9">
        <f>SUMIF(Workers!$Q$2:$Q$1001,"&gt;"&amp;A108,Workers!$O$2:$O$1001)</f>
        <v>9192.7414439999902</v>
      </c>
      <c r="D108" s="9">
        <f>IF(OR(B108&lt;=0,C108&lt;=0),0,(B108^Parameters!$B$7)*(C108^Parameters!$B$8))</f>
        <v>1488.0014588721349</v>
      </c>
    </row>
    <row r="109" spans="1:4" x14ac:dyDescent="0.2">
      <c r="A109" s="4">
        <v>107</v>
      </c>
      <c r="B109" s="9">
        <f>SUMIF(Workers!$Q$2:$Q$1001,"&lt;="&amp;A109,Workers!$N$2:$N$1001)</f>
        <v>1232.0341850000002</v>
      </c>
      <c r="C109" s="9">
        <f>SUMIF(Workers!$Q$2:$Q$1001,"&gt;"&amp;A109,Workers!$O$2:$O$1001)</f>
        <v>9184.47794599999</v>
      </c>
      <c r="D109" s="9">
        <f>IF(OR(B109&lt;=0,C109&lt;=0),0,(B109^Parameters!$B$7)*(C109^Parameters!$B$8))</f>
        <v>1493.3264425056761</v>
      </c>
    </row>
    <row r="110" spans="1:4" x14ac:dyDescent="0.2">
      <c r="A110" s="4">
        <v>108</v>
      </c>
      <c r="B110" s="9">
        <f>SUMIF(Workers!$Q$2:$Q$1001,"&lt;="&amp;A110,Workers!$N$2:$N$1001)</f>
        <v>1244.0097450000003</v>
      </c>
      <c r="C110" s="9">
        <f>SUMIF(Workers!$Q$2:$Q$1001,"&gt;"&amp;A110,Workers!$O$2:$O$1001)</f>
        <v>9175.3141409999898</v>
      </c>
      <c r="D110" s="9">
        <f>IF(OR(B110&lt;=0,C110&lt;=0),0,(B110^Parameters!$B$7)*(C110^Parameters!$B$8))</f>
        <v>1499.1673876862149</v>
      </c>
    </row>
    <row r="111" spans="1:4" x14ac:dyDescent="0.2">
      <c r="A111" s="4">
        <v>109</v>
      </c>
      <c r="B111" s="9">
        <f>SUMIF(Workers!$Q$2:$Q$1001,"&lt;="&amp;A111,Workers!$N$2:$N$1001)</f>
        <v>1257.9808520000006</v>
      </c>
      <c r="C111" s="9">
        <f>SUMIF(Workers!$Q$2:$Q$1001,"&gt;"&amp;A111,Workers!$O$2:$O$1001)</f>
        <v>9164.6089909999937</v>
      </c>
      <c r="D111" s="9">
        <f>IF(OR(B111&lt;=0,C111&lt;=0),0,(B111^Parameters!$B$7)*(C111^Parameters!$B$8))</f>
        <v>1505.9293132529478</v>
      </c>
    </row>
    <row r="112" spans="1:4" x14ac:dyDescent="0.2">
      <c r="A112" s="4">
        <v>110</v>
      </c>
      <c r="B112" s="9">
        <f>SUMIF(Workers!$Q$2:$Q$1001,"&lt;="&amp;A112,Workers!$N$2:$N$1001)</f>
        <v>1268.3160740000005</v>
      </c>
      <c r="C112" s="9">
        <f>SUMIF(Workers!$Q$2:$Q$1001,"&gt;"&amp;A112,Workers!$O$2:$O$1001)</f>
        <v>9156.6867439999933</v>
      </c>
      <c r="D112" s="9">
        <f>IF(OR(B112&lt;=0,C112&lt;=0),0,(B112^Parameters!$B$7)*(C112^Parameters!$B$8))</f>
        <v>1510.8962178842414</v>
      </c>
    </row>
    <row r="113" spans="1:4" x14ac:dyDescent="0.2">
      <c r="A113" s="4">
        <v>111</v>
      </c>
      <c r="B113" s="9">
        <f>SUMIF(Workers!$Q$2:$Q$1001,"&lt;="&amp;A113,Workers!$N$2:$N$1001)</f>
        <v>1279.4421530000004</v>
      </c>
      <c r="C113" s="9">
        <f>SUMIF(Workers!$Q$2:$Q$1001,"&gt;"&amp;A113,Workers!$O$2:$O$1001)</f>
        <v>9148.1570269999938</v>
      </c>
      <c r="D113" s="9">
        <f>IF(OR(B113&lt;=0,C113&lt;=0),0,(B113^Parameters!$B$7)*(C113^Parameters!$B$8))</f>
        <v>1516.2102195716577</v>
      </c>
    </row>
    <row r="114" spans="1:4" x14ac:dyDescent="0.2">
      <c r="A114" s="4">
        <v>112</v>
      </c>
      <c r="B114" s="9">
        <f>SUMIF(Workers!$Q$2:$Q$1001,"&lt;="&amp;A114,Workers!$N$2:$N$1001)</f>
        <v>1290.7367170000005</v>
      </c>
      <c r="C114" s="9">
        <f>SUMIF(Workers!$Q$2:$Q$1001,"&gt;"&amp;A114,Workers!$O$2:$O$1001)</f>
        <v>9139.4837699999935</v>
      </c>
      <c r="D114" s="9">
        <f>IF(OR(B114&lt;=0,C114&lt;=0),0,(B114^Parameters!$B$7)*(C114^Parameters!$B$8))</f>
        <v>1521.5691652569144</v>
      </c>
    </row>
    <row r="115" spans="1:4" x14ac:dyDescent="0.2">
      <c r="A115" s="4">
        <v>113</v>
      </c>
      <c r="B115" s="9">
        <f>SUMIF(Workers!$Q$2:$Q$1001,"&lt;="&amp;A115,Workers!$N$2:$N$1001)</f>
        <v>1303.5685040000008</v>
      </c>
      <c r="C115" s="9">
        <f>SUMIF(Workers!$Q$2:$Q$1001,"&gt;"&amp;A115,Workers!$O$2:$O$1001)</f>
        <v>9129.5969259999929</v>
      </c>
      <c r="D115" s="9">
        <f>IF(OR(B115&lt;=0,C115&lt;=0),0,(B115^Parameters!$B$7)*(C115^Parameters!$B$8))</f>
        <v>1527.6133959464178</v>
      </c>
    </row>
    <row r="116" spans="1:4" x14ac:dyDescent="0.2">
      <c r="A116" s="4">
        <v>114</v>
      </c>
      <c r="B116" s="9">
        <f>SUMIF(Workers!$Q$2:$Q$1001,"&lt;="&amp;A116,Workers!$N$2:$N$1001)</f>
        <v>1314.0432270000008</v>
      </c>
      <c r="C116" s="9">
        <f>SUMIF(Workers!$Q$2:$Q$1001,"&gt;"&amp;A116,Workers!$O$2:$O$1001)</f>
        <v>9121.491083999992</v>
      </c>
      <c r="D116" s="9">
        <f>IF(OR(B116&lt;=0,C116&lt;=0),0,(B116^Parameters!$B$7)*(C116^Parameters!$B$8))</f>
        <v>1532.5123058312422</v>
      </c>
    </row>
    <row r="117" spans="1:4" x14ac:dyDescent="0.2">
      <c r="A117" s="4">
        <v>115</v>
      </c>
      <c r="B117" s="9">
        <f>SUMIF(Workers!$Q$2:$Q$1001,"&lt;="&amp;A117,Workers!$N$2:$N$1001)</f>
        <v>1325.7538750000008</v>
      </c>
      <c r="C117" s="9">
        <f>SUMIF(Workers!$Q$2:$Q$1001,"&gt;"&amp;A117,Workers!$O$2:$O$1001)</f>
        <v>9112.4236289999917</v>
      </c>
      <c r="D117" s="9">
        <f>IF(OR(B117&lt;=0,C117&lt;=0),0,(B117^Parameters!$B$7)*(C117^Parameters!$B$8))</f>
        <v>1537.9547686278454</v>
      </c>
    </row>
    <row r="118" spans="1:4" x14ac:dyDescent="0.2">
      <c r="A118" s="4">
        <v>116</v>
      </c>
      <c r="B118" s="9">
        <f>SUMIF(Workers!$Q$2:$Q$1001,"&lt;="&amp;A118,Workers!$N$2:$N$1001)</f>
        <v>1337.4246330000008</v>
      </c>
      <c r="C118" s="9">
        <f>SUMIF(Workers!$Q$2:$Q$1001,"&gt;"&amp;A118,Workers!$O$2:$O$1001)</f>
        <v>9103.383825999992</v>
      </c>
      <c r="D118" s="9">
        <f>IF(OR(B118&lt;=0,C118&lt;=0),0,(B118^Parameters!$B$7)*(C118^Parameters!$B$8))</f>
        <v>1543.3430745402268</v>
      </c>
    </row>
    <row r="119" spans="1:4" x14ac:dyDescent="0.2">
      <c r="A119" s="4">
        <v>117</v>
      </c>
      <c r="B119" s="9">
        <f>SUMIF(Workers!$Q$2:$Q$1001,"&lt;="&amp;A119,Workers!$N$2:$N$1001)</f>
        <v>1348.3826780000009</v>
      </c>
      <c r="C119" s="9">
        <f>SUMIF(Workers!$Q$2:$Q$1001,"&gt;"&amp;A119,Workers!$O$2:$O$1001)</f>
        <v>9094.8895489999923</v>
      </c>
      <c r="D119" s="9">
        <f>IF(OR(B119&lt;=0,C119&lt;=0),0,(B119^Parameters!$B$7)*(C119^Parameters!$B$8))</f>
        <v>1548.370068091426</v>
      </c>
    </row>
    <row r="120" spans="1:4" x14ac:dyDescent="0.2">
      <c r="A120" s="4">
        <v>118</v>
      </c>
      <c r="B120" s="9">
        <f>SUMIF(Workers!$Q$2:$Q$1001,"&lt;="&amp;A120,Workers!$N$2:$N$1001)</f>
        <v>1361.2282420000008</v>
      </c>
      <c r="C120" s="9">
        <f>SUMIF(Workers!$Q$2:$Q$1001,"&gt;"&amp;A120,Workers!$O$2:$O$1001)</f>
        <v>9084.9134289999929</v>
      </c>
      <c r="D120" s="9">
        <f>IF(OR(B120&lt;=0,C120&lt;=0),0,(B120^Parameters!$B$7)*(C120^Parameters!$B$8))</f>
        <v>1554.2228331573829</v>
      </c>
    </row>
    <row r="121" spans="1:4" x14ac:dyDescent="0.2">
      <c r="A121" s="4">
        <v>119</v>
      </c>
      <c r="B121" s="9">
        <f>SUMIF(Workers!$Q$2:$Q$1001,"&lt;="&amp;A121,Workers!$N$2:$N$1001)</f>
        <v>1374.9645500000008</v>
      </c>
      <c r="C121" s="9">
        <f>SUMIF(Workers!$Q$2:$Q$1001,"&gt;"&amp;A121,Workers!$O$2:$O$1001)</f>
        <v>9074.2249639999918</v>
      </c>
      <c r="D121" s="9">
        <f>IF(OR(B121&lt;=0,C121&lt;=0),0,(B121^Parameters!$B$7)*(C121^Parameters!$B$8))</f>
        <v>1560.4342330182844</v>
      </c>
    </row>
    <row r="122" spans="1:4" x14ac:dyDescent="0.2">
      <c r="A122" s="4">
        <v>120</v>
      </c>
      <c r="B122" s="9">
        <f>SUMIF(Workers!$Q$2:$Q$1001,"&lt;="&amp;A122,Workers!$N$2:$N$1001)</f>
        <v>1386.9497560000009</v>
      </c>
      <c r="C122" s="9">
        <f>SUMIF(Workers!$Q$2:$Q$1001,"&gt;"&amp;A122,Workers!$O$2:$O$1001)</f>
        <v>9064.8781569999937</v>
      </c>
      <c r="D122" s="9">
        <f>IF(OR(B122&lt;=0,C122&lt;=0),0,(B122^Parameters!$B$7)*(C122^Parameters!$B$8))</f>
        <v>1565.8141550129153</v>
      </c>
    </row>
    <row r="123" spans="1:4" x14ac:dyDescent="0.2">
      <c r="A123" s="4">
        <v>121</v>
      </c>
      <c r="B123" s="9">
        <f>SUMIF(Workers!$Q$2:$Q$1001,"&lt;="&amp;A123,Workers!$N$2:$N$1001)</f>
        <v>1398.6312680000008</v>
      </c>
      <c r="C123" s="9">
        <f>SUMIF(Workers!$Q$2:$Q$1001,"&gt;"&amp;A123,Workers!$O$2:$O$1001)</f>
        <v>9055.7629969999925</v>
      </c>
      <c r="D123" s="9">
        <f>IF(OR(B123&lt;=0,C123&lt;=0),0,(B123^Parameters!$B$7)*(C123^Parameters!$B$8))</f>
        <v>1571.0236628408595</v>
      </c>
    </row>
    <row r="124" spans="1:4" x14ac:dyDescent="0.2">
      <c r="A124" s="4">
        <v>122</v>
      </c>
      <c r="B124" s="9">
        <f>SUMIF(Workers!$Q$2:$Q$1001,"&lt;="&amp;A124,Workers!$N$2:$N$1001)</f>
        <v>1409.6265540000006</v>
      </c>
      <c r="C124" s="9">
        <f>SUMIF(Workers!$Q$2:$Q$1001,"&gt;"&amp;A124,Workers!$O$2:$O$1001)</f>
        <v>9047.1816069999913</v>
      </c>
      <c r="D124" s="9">
        <f>IF(OR(B124&lt;=0,C124&lt;=0),0,(B124^Parameters!$B$7)*(C124^Parameters!$B$8))</f>
        <v>1575.8969723954178</v>
      </c>
    </row>
    <row r="125" spans="1:4" x14ac:dyDescent="0.2">
      <c r="A125" s="4">
        <v>123</v>
      </c>
      <c r="B125" s="9">
        <f>SUMIF(Workers!$Q$2:$Q$1001,"&lt;="&amp;A125,Workers!$N$2:$N$1001)</f>
        <v>1422.5155310000007</v>
      </c>
      <c r="C125" s="9">
        <f>SUMIF(Workers!$Q$2:$Q$1001,"&gt;"&amp;A125,Workers!$O$2:$O$1001)</f>
        <v>9037.1202739999917</v>
      </c>
      <c r="D125" s="9">
        <f>IF(OR(B125&lt;=0,C125&lt;=0),0,(B125^Parameters!$B$7)*(C125^Parameters!$B$8))</f>
        <v>1581.5727934829868</v>
      </c>
    </row>
    <row r="126" spans="1:4" x14ac:dyDescent="0.2">
      <c r="A126" s="4">
        <v>124</v>
      </c>
      <c r="B126" s="9">
        <f>SUMIF(Workers!$Q$2:$Q$1001,"&lt;="&amp;A126,Workers!$N$2:$N$1001)</f>
        <v>1433.1702000000007</v>
      </c>
      <c r="C126" s="9">
        <f>SUMIF(Workers!$Q$2:$Q$1001,"&gt;"&amp;A126,Workers!$O$2:$O$1001)</f>
        <v>9028.771124999992</v>
      </c>
      <c r="D126" s="9">
        <f>IF(OR(B126&lt;=0,C126&lt;=0),0,(B126^Parameters!$B$7)*(C126^Parameters!$B$8))</f>
        <v>1586.232654028036</v>
      </c>
    </row>
    <row r="127" spans="1:4" x14ac:dyDescent="0.2">
      <c r="A127" s="4">
        <v>125</v>
      </c>
      <c r="B127" s="9">
        <f>SUMIF(Workers!$Q$2:$Q$1001,"&lt;="&amp;A127,Workers!$N$2:$N$1001)</f>
        <v>1445.3903680000008</v>
      </c>
      <c r="C127" s="9">
        <f>SUMIF(Workers!$Q$2:$Q$1001,"&gt;"&amp;A127,Workers!$O$2:$O$1001)</f>
        <v>9019.154383999994</v>
      </c>
      <c r="D127" s="9">
        <f>IF(OR(B127&lt;=0,C127&lt;=0),0,(B127^Parameters!$B$7)*(C127^Parameters!$B$8))</f>
        <v>1591.5413983850763</v>
      </c>
    </row>
    <row r="128" spans="1:4" x14ac:dyDescent="0.2">
      <c r="A128" s="4">
        <v>126</v>
      </c>
      <c r="B128" s="9">
        <f>SUMIF(Workers!$Q$2:$Q$1001,"&lt;="&amp;A128,Workers!$N$2:$N$1001)</f>
        <v>1457.8273240000008</v>
      </c>
      <c r="C128" s="9">
        <f>SUMIF(Workers!$Q$2:$Q$1001,"&gt;"&amp;A128,Workers!$O$2:$O$1001)</f>
        <v>9009.3659179999922</v>
      </c>
      <c r="D128" s="9">
        <f>IF(OR(B128&lt;=0,C128&lt;=0),0,(B128^Parameters!$B$7)*(C128^Parameters!$B$8))</f>
        <v>1596.908896890377</v>
      </c>
    </row>
    <row r="129" spans="1:4" x14ac:dyDescent="0.2">
      <c r="A129" s="4">
        <v>127</v>
      </c>
      <c r="B129" s="9">
        <f>SUMIF(Workers!$Q$2:$Q$1001,"&lt;="&amp;A129,Workers!$N$2:$N$1001)</f>
        <v>1470.4637380000006</v>
      </c>
      <c r="C129" s="9">
        <f>SUMIF(Workers!$Q$2:$Q$1001,"&gt;"&amp;A129,Workers!$O$2:$O$1001)</f>
        <v>8999.4108289999931</v>
      </c>
      <c r="D129" s="9">
        <f>IF(OR(B129&lt;=0,C129&lt;=0),0,(B129^Parameters!$B$7)*(C129^Parameters!$B$8))</f>
        <v>1602.3256272915448</v>
      </c>
    </row>
    <row r="130" spans="1:4" x14ac:dyDescent="0.2">
      <c r="A130" s="4">
        <v>128</v>
      </c>
      <c r="B130" s="9">
        <f>SUMIF(Workers!$Q$2:$Q$1001,"&lt;="&amp;A130,Workers!$N$2:$N$1001)</f>
        <v>1480.7974390000006</v>
      </c>
      <c r="C130" s="9">
        <f>SUMIF(Workers!$Q$2:$Q$1001,"&gt;"&amp;A130,Workers!$O$2:$O$1001)</f>
        <v>8991.247214999994</v>
      </c>
      <c r="D130" s="9">
        <f>IF(OR(B130&lt;=0,C130&lt;=0),0,(B130^Parameters!$B$7)*(C130^Parameters!$B$8))</f>
        <v>1606.7267235011436</v>
      </c>
    </row>
    <row r="131" spans="1:4" x14ac:dyDescent="0.2">
      <c r="A131" s="4">
        <v>129</v>
      </c>
      <c r="B131" s="9">
        <f>SUMIF(Workers!$Q$2:$Q$1001,"&lt;="&amp;A131,Workers!$N$2:$N$1001)</f>
        <v>1490.1537690000007</v>
      </c>
      <c r="C131" s="9">
        <f>SUMIF(Workers!$Q$2:$Q$1001,"&gt;"&amp;A131,Workers!$O$2:$O$1001)</f>
        <v>8983.8550229999928</v>
      </c>
      <c r="D131" s="9">
        <f>IF(OR(B131&lt;=0,C131&lt;=0),0,(B131^Parameters!$B$7)*(C131^Parameters!$B$8))</f>
        <v>1610.6909525653784</v>
      </c>
    </row>
    <row r="132" spans="1:4" x14ac:dyDescent="0.2">
      <c r="A132" s="4">
        <v>130</v>
      </c>
      <c r="B132" s="9">
        <f>SUMIF(Workers!$Q$2:$Q$1001,"&lt;="&amp;A132,Workers!$N$2:$N$1001)</f>
        <v>1502.2304260000008</v>
      </c>
      <c r="C132" s="9">
        <f>SUMIF(Workers!$Q$2:$Q$1001,"&gt;"&amp;A132,Workers!$O$2:$O$1001)</f>
        <v>8974.311723999992</v>
      </c>
      <c r="D132" s="9">
        <f>IF(OR(B132&lt;=0,C132&lt;=0),0,(B132^Parameters!$B$7)*(C132^Parameters!$B$8))</f>
        <v>1615.7790286429399</v>
      </c>
    </row>
    <row r="133" spans="1:4" x14ac:dyDescent="0.2">
      <c r="A133" s="4">
        <v>131</v>
      </c>
      <c r="B133" s="9">
        <f>SUMIF(Workers!$Q$2:$Q$1001,"&lt;="&amp;A133,Workers!$N$2:$N$1001)</f>
        <v>1511.1432780000009</v>
      </c>
      <c r="C133" s="9">
        <f>SUMIF(Workers!$Q$2:$Q$1001,"&gt;"&amp;A133,Workers!$O$2:$O$1001)</f>
        <v>8967.2643659999922</v>
      </c>
      <c r="D133" s="9">
        <f>IF(OR(B133&lt;=0,C133&lt;=0),0,(B133^Parameters!$B$7)*(C133^Parameters!$B$8))</f>
        <v>1619.5133326693563</v>
      </c>
    </row>
    <row r="134" spans="1:4" x14ac:dyDescent="0.2">
      <c r="A134" s="4">
        <v>132</v>
      </c>
      <c r="B134" s="9">
        <f>SUMIF(Workers!$Q$2:$Q$1001,"&lt;="&amp;A134,Workers!$N$2:$N$1001)</f>
        <v>1523.6393500000008</v>
      </c>
      <c r="C134" s="9">
        <f>SUMIF(Workers!$Q$2:$Q$1001,"&gt;"&amp;A134,Workers!$O$2:$O$1001)</f>
        <v>8957.380542999992</v>
      </c>
      <c r="D134" s="9">
        <f>IF(OR(B134&lt;=0,C134&lt;=0),0,(B134^Parameters!$B$7)*(C134^Parameters!$B$8))</f>
        <v>1624.71968520017</v>
      </c>
    </row>
    <row r="135" spans="1:4" x14ac:dyDescent="0.2">
      <c r="A135" s="4">
        <v>133</v>
      </c>
      <c r="B135" s="9">
        <f>SUMIF(Workers!$Q$2:$Q$1001,"&lt;="&amp;A135,Workers!$N$2:$N$1001)</f>
        <v>1533.1879790000007</v>
      </c>
      <c r="C135" s="9">
        <f>SUMIF(Workers!$Q$2:$Q$1001,"&gt;"&amp;A135,Workers!$O$2:$O$1001)</f>
        <v>8949.8266029999922</v>
      </c>
      <c r="D135" s="9">
        <f>IF(OR(B135&lt;=0,C135&lt;=0),0,(B135^Parameters!$B$7)*(C135^Parameters!$B$8))</f>
        <v>1628.6753074293365</v>
      </c>
    </row>
    <row r="136" spans="1:4" x14ac:dyDescent="0.2">
      <c r="A136" s="4">
        <v>134</v>
      </c>
      <c r="B136" s="9">
        <f>SUMIF(Workers!$Q$2:$Q$1001,"&lt;="&amp;A136,Workers!$N$2:$N$1001)</f>
        <v>1546.0224820000008</v>
      </c>
      <c r="C136" s="9">
        <f>SUMIF(Workers!$Q$2:$Q$1001,"&gt;"&amp;A136,Workers!$O$2:$O$1001)</f>
        <v>8939.6643839999906</v>
      </c>
      <c r="D136" s="9">
        <f>IF(OR(B136&lt;=0,C136&lt;=0),0,(B136^Parameters!$B$7)*(C136^Parameters!$B$8))</f>
        <v>1633.9608964035349</v>
      </c>
    </row>
    <row r="137" spans="1:4" x14ac:dyDescent="0.2">
      <c r="A137" s="4">
        <v>135</v>
      </c>
      <c r="B137" s="9">
        <f>SUMIF(Workers!$Q$2:$Q$1001,"&lt;="&amp;A137,Workers!$N$2:$N$1001)</f>
        <v>1553.9391000000007</v>
      </c>
      <c r="C137" s="9">
        <f>SUMIF(Workers!$Q$2:$Q$1001,"&gt;"&amp;A137,Workers!$O$2:$O$1001)</f>
        <v>8933.3874089999917</v>
      </c>
      <c r="D137" s="9">
        <f>IF(OR(B137&lt;=0,C137&lt;=0),0,(B137^Parameters!$B$7)*(C137^Parameters!$B$8))</f>
        <v>1637.203156188893</v>
      </c>
    </row>
    <row r="138" spans="1:4" x14ac:dyDescent="0.2">
      <c r="A138" s="4">
        <v>136</v>
      </c>
      <c r="B138" s="9">
        <f>SUMIF(Workers!$Q$2:$Q$1001,"&lt;="&amp;A138,Workers!$N$2:$N$1001)</f>
        <v>1565.8885350000007</v>
      </c>
      <c r="C138" s="9">
        <f>SUMIF(Workers!$Q$2:$Q$1001,"&gt;"&amp;A138,Workers!$O$2:$O$1001)</f>
        <v>8923.877721999992</v>
      </c>
      <c r="D138" s="9">
        <f>IF(OR(B138&lt;=0,C138&lt;=0),0,(B138^Parameters!$B$7)*(C138^Parameters!$B$8))</f>
        <v>1642.0693876427101</v>
      </c>
    </row>
    <row r="139" spans="1:4" x14ac:dyDescent="0.2">
      <c r="A139" s="4">
        <v>137</v>
      </c>
      <c r="B139" s="9">
        <f>SUMIF(Workers!$Q$2:$Q$1001,"&lt;="&amp;A139,Workers!$N$2:$N$1001)</f>
        <v>1576.2783020000006</v>
      </c>
      <c r="C139" s="9">
        <f>SUMIF(Workers!$Q$2:$Q$1001,"&gt;"&amp;A139,Workers!$O$2:$O$1001)</f>
        <v>8915.6060069999912</v>
      </c>
      <c r="D139" s="9">
        <f>IF(OR(B139&lt;=0,C139&lt;=0),0,(B139^Parameters!$B$7)*(C139^Parameters!$B$8))</f>
        <v>1646.2761802935704</v>
      </c>
    </row>
    <row r="140" spans="1:4" x14ac:dyDescent="0.2">
      <c r="A140" s="4">
        <v>138</v>
      </c>
      <c r="B140" s="9">
        <f>SUMIF(Workers!$Q$2:$Q$1001,"&lt;="&amp;A140,Workers!$N$2:$N$1001)</f>
        <v>1587.3439670000007</v>
      </c>
      <c r="C140" s="9">
        <f>SUMIF(Workers!$Q$2:$Q$1001,"&gt;"&amp;A140,Workers!$O$2:$O$1001)</f>
        <v>8906.7925859999923</v>
      </c>
      <c r="D140" s="9">
        <f>IF(OR(B140&lt;=0,C140&lt;=0),0,(B140^Parameters!$B$7)*(C140^Parameters!$B$8))</f>
        <v>1650.7320105701076</v>
      </c>
    </row>
    <row r="141" spans="1:4" x14ac:dyDescent="0.2">
      <c r="A141" s="4">
        <v>139</v>
      </c>
      <c r="B141" s="9">
        <f>SUMIF(Workers!$Q$2:$Q$1001,"&lt;="&amp;A141,Workers!$N$2:$N$1001)</f>
        <v>1597.8095130000008</v>
      </c>
      <c r="C141" s="9">
        <f>SUMIF(Workers!$Q$2:$Q$1001,"&gt;"&amp;A141,Workers!$O$2:$O$1001)</f>
        <v>8898.455637999994</v>
      </c>
      <c r="D141" s="9">
        <f>IF(OR(B141&lt;=0,C141&lt;=0),0,(B141^Parameters!$B$7)*(C141^Parameters!$B$8))</f>
        <v>1654.9231798224039</v>
      </c>
    </row>
    <row r="142" spans="1:4" x14ac:dyDescent="0.2">
      <c r="A142" s="4">
        <v>140</v>
      </c>
      <c r="B142" s="9">
        <f>SUMIF(Workers!$Q$2:$Q$1001,"&lt;="&amp;A142,Workers!$N$2:$N$1001)</f>
        <v>1607.8891650000007</v>
      </c>
      <c r="C142" s="9">
        <f>SUMIF(Workers!$Q$2:$Q$1001,"&gt;"&amp;A142,Workers!$O$2:$O$1001)</f>
        <v>8890.4257319999942</v>
      </c>
      <c r="D142" s="9">
        <f>IF(OR(B142&lt;=0,C142&lt;=0),0,(B142^Parameters!$B$7)*(C142^Parameters!$B$8))</f>
        <v>1658.9389352698061</v>
      </c>
    </row>
    <row r="143" spans="1:4" x14ac:dyDescent="0.2">
      <c r="A143" s="4">
        <v>141</v>
      </c>
      <c r="B143" s="9">
        <f>SUMIF(Workers!$Q$2:$Q$1001,"&lt;="&amp;A143,Workers!$N$2:$N$1001)</f>
        <v>1621.4807690000007</v>
      </c>
      <c r="C143" s="9">
        <f>SUMIF(Workers!$Q$2:$Q$1001,"&gt;"&amp;A143,Workers!$O$2:$O$1001)</f>
        <v>8879.5809469999949</v>
      </c>
      <c r="D143" s="9">
        <f>IF(OR(B143&lt;=0,C143&lt;=0),0,(B143^Parameters!$B$7)*(C143^Parameters!$B$8))</f>
        <v>1664.3203476198689</v>
      </c>
    </row>
    <row r="144" spans="1:4" x14ac:dyDescent="0.2">
      <c r="A144" s="4">
        <v>142</v>
      </c>
      <c r="B144" s="9">
        <f>SUMIF(Workers!$Q$2:$Q$1001,"&lt;="&amp;A144,Workers!$N$2:$N$1001)</f>
        <v>1634.3206800000007</v>
      </c>
      <c r="C144" s="9">
        <f>SUMIF(Workers!$Q$2:$Q$1001,"&gt;"&amp;A144,Workers!$O$2:$O$1001)</f>
        <v>8869.3174319999944</v>
      </c>
      <c r="D144" s="9">
        <f>IF(OR(B144&lt;=0,C144&lt;=0),0,(B144^Parameters!$B$7)*(C144^Parameters!$B$8))</f>
        <v>1669.3690736269873</v>
      </c>
    </row>
    <row r="145" spans="1:4" x14ac:dyDescent="0.2">
      <c r="A145" s="4">
        <v>143</v>
      </c>
      <c r="B145" s="9">
        <f>SUMIF(Workers!$Q$2:$Q$1001,"&lt;="&amp;A145,Workers!$N$2:$N$1001)</f>
        <v>1646.2565570000006</v>
      </c>
      <c r="C145" s="9">
        <f>SUMIF(Workers!$Q$2:$Q$1001,"&gt;"&amp;A145,Workers!$O$2:$O$1001)</f>
        <v>8859.7587959999946</v>
      </c>
      <c r="D145" s="9">
        <f>IF(OR(B145&lt;=0,C145&lt;=0),0,(B145^Parameters!$B$7)*(C145^Parameters!$B$8))</f>
        <v>1674.0319299369032</v>
      </c>
    </row>
    <row r="146" spans="1:4" x14ac:dyDescent="0.2">
      <c r="A146" s="4">
        <v>144</v>
      </c>
      <c r="B146" s="9">
        <f>SUMIF(Workers!$Q$2:$Q$1001,"&lt;="&amp;A146,Workers!$N$2:$N$1001)</f>
        <v>1659.0965590000008</v>
      </c>
      <c r="C146" s="9">
        <f>SUMIF(Workers!$Q$2:$Q$1001,"&gt;"&amp;A146,Workers!$O$2:$O$1001)</f>
        <v>8849.4423099999931</v>
      </c>
      <c r="D146" s="9">
        <f>IF(OR(B146&lt;=0,C146&lt;=0),0,(B146^Parameters!$B$7)*(C146^Parameters!$B$8))</f>
        <v>1679.0143357748912</v>
      </c>
    </row>
    <row r="147" spans="1:4" x14ac:dyDescent="0.2">
      <c r="A147" s="4">
        <v>145</v>
      </c>
      <c r="B147" s="9">
        <f>SUMIF(Workers!$Q$2:$Q$1001,"&lt;="&amp;A147,Workers!$N$2:$N$1001)</f>
        <v>1667.9905780000011</v>
      </c>
      <c r="C147" s="9">
        <f>SUMIF(Workers!$Q$2:$Q$1001,"&gt;"&amp;A147,Workers!$O$2:$O$1001)</f>
        <v>8842.2841609999923</v>
      </c>
      <c r="D147" s="9">
        <f>IF(OR(B147&lt;=0,C147&lt;=0),0,(B147^Parameters!$B$7)*(C147^Parameters!$B$8))</f>
        <v>1682.4459742102285</v>
      </c>
    </row>
    <row r="148" spans="1:4" x14ac:dyDescent="0.2">
      <c r="A148" s="4">
        <v>146</v>
      </c>
      <c r="B148" s="9">
        <f>SUMIF(Workers!$Q$2:$Q$1001,"&lt;="&amp;A148,Workers!$N$2:$N$1001)</f>
        <v>1679.119961000001</v>
      </c>
      <c r="C148" s="9">
        <f>SUMIF(Workers!$Q$2:$Q$1001,"&gt;"&amp;A148,Workers!$O$2:$O$1001)</f>
        <v>8833.3206049999935</v>
      </c>
      <c r="D148" s="9">
        <f>IF(OR(B148&lt;=0,C148&lt;=0),0,(B148^Parameters!$B$7)*(C148^Parameters!$B$8))</f>
        <v>1686.7183630067564</v>
      </c>
    </row>
    <row r="149" spans="1:4" x14ac:dyDescent="0.2">
      <c r="A149" s="4">
        <v>147</v>
      </c>
      <c r="B149" s="9">
        <f>SUMIF(Workers!$Q$2:$Q$1001,"&lt;="&amp;A149,Workers!$N$2:$N$1001)</f>
        <v>1689.7755560000007</v>
      </c>
      <c r="C149" s="9">
        <f>SUMIF(Workers!$Q$2:$Q$1001,"&gt;"&amp;A149,Workers!$O$2:$O$1001)</f>
        <v>8824.726939999995</v>
      </c>
      <c r="D149" s="9">
        <f>IF(OR(B149&lt;=0,C149&lt;=0),0,(B149^Parameters!$B$7)*(C149^Parameters!$B$8))</f>
        <v>1690.7859673681976</v>
      </c>
    </row>
    <row r="150" spans="1:4" x14ac:dyDescent="0.2">
      <c r="A150" s="4">
        <v>148</v>
      </c>
      <c r="B150" s="9">
        <f>SUMIF(Workers!$Q$2:$Q$1001,"&lt;="&amp;A150,Workers!$N$2:$N$1001)</f>
        <v>1701.2795390000008</v>
      </c>
      <c r="C150" s="9">
        <f>SUMIF(Workers!$Q$2:$Q$1001,"&gt;"&amp;A150,Workers!$O$2:$O$1001)</f>
        <v>8815.4418949999927</v>
      </c>
      <c r="D150" s="9">
        <f>IF(OR(B150&lt;=0,C150&lt;=0),0,(B150^Parameters!$B$7)*(C150^Parameters!$B$8))</f>
        <v>1695.1529694050691</v>
      </c>
    </row>
    <row r="151" spans="1:4" x14ac:dyDescent="0.2">
      <c r="A151" s="4">
        <v>149</v>
      </c>
      <c r="B151" s="9">
        <f>SUMIF(Workers!$Q$2:$Q$1001,"&lt;="&amp;A151,Workers!$N$2:$N$1001)</f>
        <v>1714.4027110000009</v>
      </c>
      <c r="C151" s="9">
        <f>SUMIF(Workers!$Q$2:$Q$1001,"&gt;"&amp;A151,Workers!$O$2:$O$1001)</f>
        <v>8804.8458539999956</v>
      </c>
      <c r="D151" s="9">
        <f>IF(OR(B151&lt;=0,C151&lt;=0),0,(B151^Parameters!$B$7)*(C151^Parameters!$B$8))</f>
        <v>1700.1043199212183</v>
      </c>
    </row>
    <row r="152" spans="1:4" x14ac:dyDescent="0.2">
      <c r="A152" s="4">
        <v>150</v>
      </c>
      <c r="B152" s="9">
        <f>SUMIF(Workers!$Q$2:$Q$1001,"&lt;="&amp;A152,Workers!$N$2:$N$1001)</f>
        <v>1725.4306860000008</v>
      </c>
      <c r="C152" s="9">
        <f>SUMIF(Workers!$Q$2:$Q$1001,"&gt;"&amp;A152,Workers!$O$2:$O$1001)</f>
        <v>8795.9394469999952</v>
      </c>
      <c r="D152" s="9">
        <f>IF(OR(B152&lt;=0,C152&lt;=0),0,(B152^Parameters!$B$7)*(C152^Parameters!$B$8))</f>
        <v>1704.2405196880388</v>
      </c>
    </row>
    <row r="153" spans="1:4" x14ac:dyDescent="0.2">
      <c r="A153" s="4">
        <v>151</v>
      </c>
      <c r="B153" s="9">
        <f>SUMIF(Workers!$Q$2:$Q$1001,"&lt;="&amp;A153,Workers!$N$2:$N$1001)</f>
        <v>1736.5994040000007</v>
      </c>
      <c r="C153" s="9">
        <f>SUMIF(Workers!$Q$2:$Q$1001,"&gt;"&amp;A153,Workers!$O$2:$O$1001)</f>
        <v>8786.9174469999944</v>
      </c>
      <c r="D153" s="9">
        <f>IF(OR(B153&lt;=0,C153&lt;=0),0,(B153^Parameters!$B$7)*(C153^Parameters!$B$8))</f>
        <v>1708.4067836811498</v>
      </c>
    </row>
    <row r="154" spans="1:4" x14ac:dyDescent="0.2">
      <c r="A154" s="4">
        <v>152</v>
      </c>
      <c r="B154" s="9">
        <f>SUMIF(Workers!$Q$2:$Q$1001,"&lt;="&amp;A154,Workers!$N$2:$N$1001)</f>
        <v>1748.0064300000008</v>
      </c>
      <c r="C154" s="9">
        <f>SUMIF(Workers!$Q$2:$Q$1001,"&gt;"&amp;A154,Workers!$O$2:$O$1001)</f>
        <v>8777.6982279999938</v>
      </c>
      <c r="D154" s="9">
        <f>IF(OR(B154&lt;=0,C154&lt;=0),0,(B154^Parameters!$B$7)*(C154^Parameters!$B$8))</f>
        <v>1712.6383013053644</v>
      </c>
    </row>
    <row r="155" spans="1:4" x14ac:dyDescent="0.2">
      <c r="A155" s="4">
        <v>153</v>
      </c>
      <c r="B155" s="9">
        <f>SUMIF(Workers!$Q$2:$Q$1001,"&lt;="&amp;A155,Workers!$N$2:$N$1001)</f>
        <v>1760.8791150000009</v>
      </c>
      <c r="C155" s="9">
        <f>SUMIF(Workers!$Q$2:$Q$1001,"&gt;"&amp;A155,Workers!$O$2:$O$1001)</f>
        <v>8767.2864249999966</v>
      </c>
      <c r="D155" s="9">
        <f>IF(OR(B155&lt;=0,C155&lt;=0),0,(B155^Parameters!$B$7)*(C155^Parameters!$B$8))</f>
        <v>1717.3848677446247</v>
      </c>
    </row>
    <row r="156" spans="1:4" x14ac:dyDescent="0.2">
      <c r="A156" s="4">
        <v>154</v>
      </c>
      <c r="B156" s="9">
        <f>SUMIF(Workers!$Q$2:$Q$1001,"&lt;="&amp;A156,Workers!$N$2:$N$1001)</f>
        <v>1772.229821000001</v>
      </c>
      <c r="C156" s="9">
        <f>SUMIF(Workers!$Q$2:$Q$1001,"&gt;"&amp;A156,Workers!$O$2:$O$1001)</f>
        <v>8758.1025349999964</v>
      </c>
      <c r="D156" s="9">
        <f>IF(OR(B156&lt;=0,C156&lt;=0),0,(B156^Parameters!$B$7)*(C156^Parameters!$B$8))</f>
        <v>1721.5455950056628</v>
      </c>
    </row>
    <row r="157" spans="1:4" x14ac:dyDescent="0.2">
      <c r="A157" s="4">
        <v>155</v>
      </c>
      <c r="B157" s="9">
        <f>SUMIF(Workers!$Q$2:$Q$1001,"&lt;="&amp;A157,Workers!$N$2:$N$1001)</f>
        <v>1783.9571340000011</v>
      </c>
      <c r="C157" s="9">
        <f>SUMIF(Workers!$Q$2:$Q$1001,"&gt;"&amp;A157,Workers!$O$2:$O$1001)</f>
        <v>8748.6088649999983</v>
      </c>
      <c r="D157" s="9">
        <f>IF(OR(B157&lt;=0,C157&lt;=0),0,(B157^Parameters!$B$7)*(C157^Parameters!$B$8))</f>
        <v>1725.8201557900998</v>
      </c>
    </row>
    <row r="158" spans="1:4" x14ac:dyDescent="0.2">
      <c r="A158" s="4">
        <v>156</v>
      </c>
      <c r="B158" s="9">
        <f>SUMIF(Workers!$Q$2:$Q$1001,"&lt;="&amp;A158,Workers!$N$2:$N$1001)</f>
        <v>1794.5435260000008</v>
      </c>
      <c r="C158" s="9">
        <f>SUMIF(Workers!$Q$2:$Q$1001,"&gt;"&amp;A158,Workers!$O$2:$O$1001)</f>
        <v>8740.033637999999</v>
      </c>
      <c r="D158" s="9">
        <f>IF(OR(B158&lt;=0,C158&lt;=0),0,(B158^Parameters!$B$7)*(C158^Parameters!$B$8))</f>
        <v>1729.6578222221235</v>
      </c>
    </row>
    <row r="159" spans="1:4" x14ac:dyDescent="0.2">
      <c r="A159" s="4">
        <v>157</v>
      </c>
      <c r="B159" s="9">
        <f>SUMIF(Workers!$Q$2:$Q$1001,"&lt;="&amp;A159,Workers!$N$2:$N$1001)</f>
        <v>1804.1268620000008</v>
      </c>
      <c r="C159" s="9">
        <f>SUMIF(Workers!$Q$2:$Q$1001,"&gt;"&amp;A159,Workers!$O$2:$O$1001)</f>
        <v>8732.2569239999993</v>
      </c>
      <c r="D159" s="9">
        <f>IF(OR(B159&lt;=0,C159&lt;=0),0,(B159^Parameters!$B$7)*(C159^Parameters!$B$8))</f>
        <v>1733.1139187865733</v>
      </c>
    </row>
    <row r="160" spans="1:4" x14ac:dyDescent="0.2">
      <c r="A160" s="4">
        <v>158</v>
      </c>
      <c r="B160" s="9">
        <f>SUMIF(Workers!$Q$2:$Q$1001,"&lt;="&amp;A160,Workers!$N$2:$N$1001)</f>
        <v>1813.9931760000009</v>
      </c>
      <c r="C160" s="9">
        <f>SUMIF(Workers!$Q$2:$Q$1001,"&gt;"&amp;A160,Workers!$O$2:$O$1001)</f>
        <v>8724.2498609999984</v>
      </c>
      <c r="D160" s="9">
        <f>IF(OR(B160&lt;=0,C160&lt;=0),0,(B160^Parameters!$B$7)*(C160^Parameters!$B$8))</f>
        <v>1736.6555351706052</v>
      </c>
    </row>
    <row r="161" spans="1:4" x14ac:dyDescent="0.2">
      <c r="A161" s="4">
        <v>159</v>
      </c>
      <c r="B161" s="9">
        <f>SUMIF(Workers!$Q$2:$Q$1001,"&lt;="&amp;A161,Workers!$N$2:$N$1001)</f>
        <v>1826.1005330000007</v>
      </c>
      <c r="C161" s="9">
        <f>SUMIF(Workers!$Q$2:$Q$1001,"&gt;"&amp;A161,Workers!$O$2:$O$1001)</f>
        <v>8714.4149779999989</v>
      </c>
      <c r="D161" s="9">
        <f>IF(OR(B161&lt;=0,C161&lt;=0),0,(B161^Parameters!$B$7)*(C161^Parameters!$B$8))</f>
        <v>1740.9781241971391</v>
      </c>
    </row>
    <row r="162" spans="1:4" x14ac:dyDescent="0.2">
      <c r="A162" s="4">
        <v>160</v>
      </c>
      <c r="B162" s="9">
        <f>SUMIF(Workers!$Q$2:$Q$1001,"&lt;="&amp;A162,Workers!$N$2:$N$1001)</f>
        <v>1837.2112570000006</v>
      </c>
      <c r="C162" s="9">
        <f>SUMIF(Workers!$Q$2:$Q$1001,"&gt;"&amp;A162,Workers!$O$2:$O$1001)</f>
        <v>8705.3814869999969</v>
      </c>
      <c r="D162" s="9">
        <f>IF(OR(B162&lt;=0,C162&lt;=0),0,(B162^Parameters!$B$7)*(C162^Parameters!$B$8))</f>
        <v>1744.9223580153782</v>
      </c>
    </row>
    <row r="163" spans="1:4" x14ac:dyDescent="0.2">
      <c r="A163" s="4">
        <v>161</v>
      </c>
      <c r="B163" s="9">
        <f>SUMIF(Workers!$Q$2:$Q$1001,"&lt;="&amp;A163,Workers!$N$2:$N$1001)</f>
        <v>1848.7969210000006</v>
      </c>
      <c r="C163" s="9">
        <f>SUMIF(Workers!$Q$2:$Q$1001,"&gt;"&amp;A163,Workers!$O$2:$O$1001)</f>
        <v>8695.9496679999975</v>
      </c>
      <c r="D163" s="9">
        <f>IF(OR(B163&lt;=0,C163&lt;=0),0,(B163^Parameters!$B$7)*(C163^Parameters!$B$8))</f>
        <v>1749.0120514506441</v>
      </c>
    </row>
    <row r="164" spans="1:4" x14ac:dyDescent="0.2">
      <c r="A164" s="4">
        <v>162</v>
      </c>
      <c r="B164" s="9">
        <f>SUMIF(Workers!$Q$2:$Q$1001,"&lt;="&amp;A164,Workers!$N$2:$N$1001)</f>
        <v>1860.0368140000005</v>
      </c>
      <c r="C164" s="9">
        <f>SUMIF(Workers!$Q$2:$Q$1001,"&gt;"&amp;A164,Workers!$O$2:$O$1001)</f>
        <v>8686.7884919999979</v>
      </c>
      <c r="D164" s="9">
        <f>IF(OR(B164&lt;=0,C164&lt;=0),0,(B164^Parameters!$B$7)*(C164^Parameters!$B$8))</f>
        <v>1752.9573683730309</v>
      </c>
    </row>
    <row r="165" spans="1:4" x14ac:dyDescent="0.2">
      <c r="A165" s="4">
        <v>163</v>
      </c>
      <c r="B165" s="9">
        <f>SUMIF(Workers!$Q$2:$Q$1001,"&lt;="&amp;A165,Workers!$N$2:$N$1001)</f>
        <v>1870.1950170000005</v>
      </c>
      <c r="C165" s="9">
        <f>SUMIF(Workers!$Q$2:$Q$1001,"&gt;"&amp;A165,Workers!$O$2:$O$1001)</f>
        <v>8678.506777999999</v>
      </c>
      <c r="D165" s="9">
        <f>IF(OR(B165&lt;=0,C165&lt;=0),0,(B165^Parameters!$B$7)*(C165^Parameters!$B$8))</f>
        <v>1756.5048614818656</v>
      </c>
    </row>
    <row r="166" spans="1:4" x14ac:dyDescent="0.2">
      <c r="A166" s="4">
        <v>164</v>
      </c>
      <c r="B166" s="9">
        <f>SUMIF(Workers!$Q$2:$Q$1001,"&lt;="&amp;A166,Workers!$N$2:$N$1001)</f>
        <v>1880.7866010000005</v>
      </c>
      <c r="C166" s="9">
        <f>SUMIF(Workers!$Q$2:$Q$1001,"&gt;"&amp;A166,Workers!$O$2:$O$1001)</f>
        <v>8669.8681860000015</v>
      </c>
      <c r="D166" s="9">
        <f>IF(OR(B166&lt;=0,C166&lt;=0),0,(B166^Parameters!$B$7)*(C166^Parameters!$B$8))</f>
        <v>1760.1853723529416</v>
      </c>
    </row>
    <row r="167" spans="1:4" x14ac:dyDescent="0.2">
      <c r="A167" s="4">
        <v>165</v>
      </c>
      <c r="B167" s="9">
        <f>SUMIF(Workers!$Q$2:$Q$1001,"&lt;="&amp;A167,Workers!$N$2:$N$1001)</f>
        <v>1890.0114590000005</v>
      </c>
      <c r="C167" s="9">
        <f>SUMIF(Workers!$Q$2:$Q$1001,"&gt;"&amp;A167,Workers!$O$2:$O$1001)</f>
        <v>8662.336177000001</v>
      </c>
      <c r="D167" s="9">
        <f>IF(OR(B167&lt;=0,C167&lt;=0),0,(B167^Parameters!$B$7)*(C167^Parameters!$B$8))</f>
        <v>1763.3753363859257</v>
      </c>
    </row>
    <row r="168" spans="1:4" x14ac:dyDescent="0.2">
      <c r="A168" s="4">
        <v>166</v>
      </c>
      <c r="B168" s="9">
        <f>SUMIF(Workers!$Q$2:$Q$1001,"&lt;="&amp;A168,Workers!$N$2:$N$1001)</f>
        <v>1901.6151120000004</v>
      </c>
      <c r="C168" s="9">
        <f>SUMIF(Workers!$Q$2:$Q$1001,"&gt;"&amp;A168,Workers!$O$2:$O$1001)</f>
        <v>8652.8611299999993</v>
      </c>
      <c r="D168" s="9">
        <f>IF(OR(B168&lt;=0,C168&lt;=0),0,(B168^Parameters!$B$7)*(C168^Parameters!$B$8))</f>
        <v>1767.3682923117399</v>
      </c>
    </row>
    <row r="169" spans="1:4" x14ac:dyDescent="0.2">
      <c r="A169" s="4">
        <v>167</v>
      </c>
      <c r="B169" s="9">
        <f>SUMIF(Workers!$Q$2:$Q$1001,"&lt;="&amp;A169,Workers!$N$2:$N$1001)</f>
        <v>1911.7228390000005</v>
      </c>
      <c r="C169" s="9">
        <f>SUMIF(Workers!$Q$2:$Q$1001,"&gt;"&amp;A169,Workers!$O$2:$O$1001)</f>
        <v>8644.6002710000012</v>
      </c>
      <c r="D169" s="9">
        <f>IF(OR(B169&lt;=0,C169&lt;=0),0,(B169^Parameters!$B$7)*(C169^Parameters!$B$8))</f>
        <v>1770.8282030939804</v>
      </c>
    </row>
    <row r="170" spans="1:4" x14ac:dyDescent="0.2">
      <c r="A170" s="4">
        <v>168</v>
      </c>
      <c r="B170" s="9">
        <f>SUMIF(Workers!$Q$2:$Q$1001,"&lt;="&amp;A170,Workers!$N$2:$N$1001)</f>
        <v>1922.4375760000005</v>
      </c>
      <c r="C170" s="9">
        <f>SUMIF(Workers!$Q$2:$Q$1001,"&gt;"&amp;A170,Workers!$O$2:$O$1001)</f>
        <v>8635.8352240000004</v>
      </c>
      <c r="D170" s="9">
        <f>IF(OR(B170&lt;=0,C170&lt;=0),0,(B170^Parameters!$B$7)*(C170^Parameters!$B$8))</f>
        <v>1774.4773784508602</v>
      </c>
    </row>
    <row r="171" spans="1:4" x14ac:dyDescent="0.2">
      <c r="A171" s="4">
        <v>169</v>
      </c>
      <c r="B171" s="9">
        <f>SUMIF(Workers!$Q$2:$Q$1001,"&lt;="&amp;A171,Workers!$N$2:$N$1001)</f>
        <v>1933.6455720000006</v>
      </c>
      <c r="C171" s="9">
        <f>SUMIF(Workers!$Q$2:$Q$1001,"&gt;"&amp;A171,Workers!$O$2:$O$1001)</f>
        <v>8626.6666050000003</v>
      </c>
      <c r="D171" s="9">
        <f>IF(OR(B171&lt;=0,C171&lt;=0),0,(B171^Parameters!$B$7)*(C171^Parameters!$B$8))</f>
        <v>1778.2751073935895</v>
      </c>
    </row>
    <row r="172" spans="1:4" x14ac:dyDescent="0.2">
      <c r="A172" s="4">
        <v>170</v>
      </c>
      <c r="B172" s="9">
        <f>SUMIF(Workers!$Q$2:$Q$1001,"&lt;="&amp;A172,Workers!$N$2:$N$1001)</f>
        <v>1946.7573430000007</v>
      </c>
      <c r="C172" s="9">
        <f>SUMIF(Workers!$Q$2:$Q$1001,"&gt;"&amp;A172,Workers!$O$2:$O$1001)</f>
        <v>8615.9385819999989</v>
      </c>
      <c r="D172" s="9">
        <f>IF(OR(B172&lt;=0,C172&lt;=0),0,(B172^Parameters!$B$7)*(C172^Parameters!$B$8))</f>
        <v>1782.692704515423</v>
      </c>
    </row>
    <row r="173" spans="1:4" x14ac:dyDescent="0.2">
      <c r="A173" s="4">
        <v>171</v>
      </c>
      <c r="B173" s="9">
        <f>SUMIF(Workers!$Q$2:$Q$1001,"&lt;="&amp;A173,Workers!$N$2:$N$1001)</f>
        <v>1957.8263840000006</v>
      </c>
      <c r="C173" s="9">
        <f>SUMIF(Workers!$Q$2:$Q$1001,"&gt;"&amp;A173,Workers!$O$2:$O$1001)</f>
        <v>8606.8792489999996</v>
      </c>
      <c r="D173" s="9">
        <f>IF(OR(B173&lt;=0,C173&lt;=0),0,(B173^Parameters!$B$7)*(C173^Parameters!$B$8))</f>
        <v>1786.4009832059144</v>
      </c>
    </row>
    <row r="174" spans="1:4" x14ac:dyDescent="0.2">
      <c r="A174" s="4">
        <v>172</v>
      </c>
      <c r="B174" s="9">
        <f>SUMIF(Workers!$Q$2:$Q$1001,"&lt;="&amp;A174,Workers!$N$2:$N$1001)</f>
        <v>1967.3474160000005</v>
      </c>
      <c r="C174" s="9">
        <f>SUMIF(Workers!$Q$2:$Q$1001,"&gt;"&amp;A174,Workers!$O$2:$O$1001)</f>
        <v>8599.0711419999989</v>
      </c>
      <c r="D174" s="9">
        <f>IF(OR(B174&lt;=0,C174&lt;=0),0,(B174^Parameters!$B$7)*(C174^Parameters!$B$8))</f>
        <v>1789.5740374773259</v>
      </c>
    </row>
    <row r="175" spans="1:4" x14ac:dyDescent="0.2">
      <c r="A175" s="4">
        <v>173</v>
      </c>
      <c r="B175" s="9">
        <f>SUMIF(Workers!$Q$2:$Q$1001,"&lt;="&amp;A175,Workers!$N$2:$N$1001)</f>
        <v>1979.5734110000005</v>
      </c>
      <c r="C175" s="9">
        <f>SUMIF(Workers!$Q$2:$Q$1001,"&gt;"&amp;A175,Workers!$O$2:$O$1001)</f>
        <v>8588.9939999999988</v>
      </c>
      <c r="D175" s="9">
        <f>IF(OR(B175&lt;=0,C175&lt;=0),0,(B175^Parameters!$B$7)*(C175^Parameters!$B$8))</f>
        <v>1793.6233953150022</v>
      </c>
    </row>
    <row r="176" spans="1:4" x14ac:dyDescent="0.2">
      <c r="A176" s="4">
        <v>174</v>
      </c>
      <c r="B176" s="9">
        <f>SUMIF(Workers!$Q$2:$Q$1001,"&lt;="&amp;A176,Workers!$N$2:$N$1001)</f>
        <v>1990.4393940000004</v>
      </c>
      <c r="C176" s="9">
        <f>SUMIF(Workers!$Q$2:$Q$1001,"&gt;"&amp;A176,Workers!$O$2:$O$1001)</f>
        <v>8580.0357519999998</v>
      </c>
      <c r="D176" s="9">
        <f>IF(OR(B176&lt;=0,C176&lt;=0),0,(B176^Parameters!$B$7)*(C176^Parameters!$B$8))</f>
        <v>1797.2029599542843</v>
      </c>
    </row>
    <row r="177" spans="1:4" x14ac:dyDescent="0.2">
      <c r="A177" s="4">
        <v>175</v>
      </c>
      <c r="B177" s="9">
        <f>SUMIF(Workers!$Q$2:$Q$1001,"&lt;="&amp;A177,Workers!$N$2:$N$1001)</f>
        <v>2003.0777990000004</v>
      </c>
      <c r="C177" s="9">
        <f>SUMIF(Workers!$Q$2:$Q$1001,"&gt;"&amp;A177,Workers!$O$2:$O$1001)</f>
        <v>8569.599929</v>
      </c>
      <c r="D177" s="9">
        <f>IF(OR(B177&lt;=0,C177&lt;=0),0,(B177^Parameters!$B$7)*(C177^Parameters!$B$8))</f>
        <v>1801.3423694792036</v>
      </c>
    </row>
    <row r="178" spans="1:4" x14ac:dyDescent="0.2">
      <c r="A178" s="4">
        <v>176</v>
      </c>
      <c r="B178" s="9">
        <f>SUMIF(Workers!$Q$2:$Q$1001,"&lt;="&amp;A178,Workers!$N$2:$N$1001)</f>
        <v>2015.1209840000001</v>
      </c>
      <c r="C178" s="9">
        <f>SUMIF(Workers!$Q$2:$Q$1001,"&gt;"&amp;A178,Workers!$O$2:$O$1001)</f>
        <v>8559.6451079999988</v>
      </c>
      <c r="D178" s="9">
        <f>IF(OR(B178&lt;=0,C178&lt;=0),0,(B178^Parameters!$B$7)*(C178^Parameters!$B$8))</f>
        <v>1805.2634854610542</v>
      </c>
    </row>
    <row r="179" spans="1:4" x14ac:dyDescent="0.2">
      <c r="A179" s="4">
        <v>177</v>
      </c>
      <c r="B179" s="9">
        <f>SUMIF(Workers!$Q$2:$Q$1001,"&lt;="&amp;A179,Workers!$N$2:$N$1001)</f>
        <v>2025.535967</v>
      </c>
      <c r="C179" s="9">
        <f>SUMIF(Workers!$Q$2:$Q$1001,"&gt;"&amp;A179,Workers!$O$2:$O$1001)</f>
        <v>8551.0346589999972</v>
      </c>
      <c r="D179" s="9">
        <f>IF(OR(B179&lt;=0,C179&lt;=0),0,(B179^Parameters!$B$7)*(C179^Parameters!$B$8))</f>
        <v>1808.6368773982947</v>
      </c>
    </row>
    <row r="180" spans="1:4" x14ac:dyDescent="0.2">
      <c r="A180" s="4">
        <v>178</v>
      </c>
      <c r="B180" s="9">
        <f>SUMIF(Workers!$Q$2:$Q$1001,"&lt;="&amp;A180,Workers!$N$2:$N$1001)</f>
        <v>2036.3066350000001</v>
      </c>
      <c r="C180" s="9">
        <f>SUMIF(Workers!$Q$2:$Q$1001,"&gt;"&amp;A180,Workers!$O$2:$O$1001)</f>
        <v>8542.1288019999974</v>
      </c>
      <c r="D180" s="9">
        <f>IF(OR(B180&lt;=0,C180&lt;=0),0,(B180^Parameters!$B$7)*(C180^Parameters!$B$8))</f>
        <v>1812.1084327597482</v>
      </c>
    </row>
    <row r="181" spans="1:4" x14ac:dyDescent="0.2">
      <c r="A181" s="4">
        <v>179</v>
      </c>
      <c r="B181" s="9">
        <f>SUMIF(Workers!$Q$2:$Q$1001,"&lt;="&amp;A181,Workers!$N$2:$N$1001)</f>
        <v>2048.0060960000001</v>
      </c>
      <c r="C181" s="9">
        <f>SUMIF(Workers!$Q$2:$Q$1001,"&gt;"&amp;A181,Workers!$O$2:$O$1001)</f>
        <v>8532.4384819999977</v>
      </c>
      <c r="D181" s="9">
        <f>IF(OR(B181&lt;=0,C181&lt;=0),0,(B181^Parameters!$B$7)*(C181^Parameters!$B$8))</f>
        <v>1815.8584228427242</v>
      </c>
    </row>
    <row r="182" spans="1:4" x14ac:dyDescent="0.2">
      <c r="A182" s="4">
        <v>180</v>
      </c>
      <c r="B182" s="9">
        <f>SUMIF(Workers!$Q$2:$Q$1001,"&lt;="&amp;A182,Workers!$N$2:$N$1001)</f>
        <v>2059.9510170000003</v>
      </c>
      <c r="C182" s="9">
        <f>SUMIF(Workers!$Q$2:$Q$1001,"&gt;"&amp;A182,Workers!$O$2:$O$1001)</f>
        <v>8522.5281519999971</v>
      </c>
      <c r="D182" s="9">
        <f>IF(OR(B182&lt;=0,C182&lt;=0),0,(B182^Parameters!$B$7)*(C182^Parameters!$B$8))</f>
        <v>1819.6648336447042</v>
      </c>
    </row>
    <row r="183" spans="1:4" x14ac:dyDescent="0.2">
      <c r="A183" s="4">
        <v>181</v>
      </c>
      <c r="B183" s="9">
        <f>SUMIF(Workers!$Q$2:$Q$1001,"&lt;="&amp;A183,Workers!$N$2:$N$1001)</f>
        <v>2070.3991530000003</v>
      </c>
      <c r="C183" s="9">
        <f>SUMIF(Workers!$Q$2:$Q$1001,"&gt;"&amp;A183,Workers!$O$2:$O$1001)</f>
        <v>8513.8513909999983</v>
      </c>
      <c r="D183" s="9">
        <f>IF(OR(B183&lt;=0,C183&lt;=0),0,(B183^Parameters!$B$7)*(C183^Parameters!$B$8))</f>
        <v>1822.9764823071901</v>
      </c>
    </row>
    <row r="184" spans="1:4" x14ac:dyDescent="0.2">
      <c r="A184" s="4">
        <v>182</v>
      </c>
      <c r="B184" s="9">
        <f>SUMIF(Workers!$Q$2:$Q$1001,"&lt;="&amp;A184,Workers!$N$2:$N$1001)</f>
        <v>2081.7114130000004</v>
      </c>
      <c r="C184" s="9">
        <f>SUMIF(Workers!$Q$2:$Q$1001,"&gt;"&amp;A184,Workers!$O$2:$O$1001)</f>
        <v>8504.4534239999975</v>
      </c>
      <c r="D184" s="9">
        <f>IF(OR(B184&lt;=0,C184&lt;=0),0,(B184^Parameters!$B$7)*(C184^Parameters!$B$8))</f>
        <v>1826.5439164142688</v>
      </c>
    </row>
    <row r="185" spans="1:4" x14ac:dyDescent="0.2">
      <c r="A185" s="4">
        <v>183</v>
      </c>
      <c r="B185" s="9">
        <f>SUMIF(Workers!$Q$2:$Q$1001,"&lt;="&amp;A185,Workers!$N$2:$N$1001)</f>
        <v>2093.2346180000009</v>
      </c>
      <c r="C185" s="9">
        <f>SUMIF(Workers!$Q$2:$Q$1001,"&gt;"&amp;A185,Workers!$O$2:$O$1001)</f>
        <v>8494.8730279999982</v>
      </c>
      <c r="D185" s="9">
        <f>IF(OR(B185&lt;=0,C185&lt;=0),0,(B185^Parameters!$B$7)*(C185^Parameters!$B$8))</f>
        <v>1830.1583186154237</v>
      </c>
    </row>
    <row r="186" spans="1:4" x14ac:dyDescent="0.2">
      <c r="A186" s="4">
        <v>184</v>
      </c>
      <c r="B186" s="9">
        <f>SUMIF(Workers!$Q$2:$Q$1001,"&lt;="&amp;A186,Workers!$N$2:$N$1001)</f>
        <v>2104.5495040000005</v>
      </c>
      <c r="C186" s="9">
        <f>SUMIF(Workers!$Q$2:$Q$1001,"&gt;"&amp;A186,Workers!$O$2:$O$1001)</f>
        <v>8485.4283279999981</v>
      </c>
      <c r="D186" s="9">
        <f>IF(OR(B186&lt;=0,C186&lt;=0),0,(B186^Parameters!$B$7)*(C186^Parameters!$B$8))</f>
        <v>1833.6853359331901</v>
      </c>
    </row>
    <row r="187" spans="1:4" x14ac:dyDescent="0.2">
      <c r="A187" s="4">
        <v>185</v>
      </c>
      <c r="B187" s="9">
        <f>SUMIF(Workers!$Q$2:$Q$1001,"&lt;="&amp;A187,Workers!$N$2:$N$1001)</f>
        <v>2113.9703470000009</v>
      </c>
      <c r="C187" s="9">
        <f>SUMIF(Workers!$Q$2:$Q$1001,"&gt;"&amp;A187,Workers!$O$2:$O$1001)</f>
        <v>8477.5438389999981</v>
      </c>
      <c r="D187" s="9">
        <f>IF(OR(B187&lt;=0,C187&lt;=0),0,(B187^Parameters!$B$7)*(C187^Parameters!$B$8))</f>
        <v>1836.606093625674</v>
      </c>
    </row>
    <row r="188" spans="1:4" x14ac:dyDescent="0.2">
      <c r="A188" s="4">
        <v>186</v>
      </c>
      <c r="B188" s="9">
        <f>SUMIF(Workers!$Q$2:$Q$1001,"&lt;="&amp;A188,Workers!$N$2:$N$1001)</f>
        <v>2121.6733680000007</v>
      </c>
      <c r="C188" s="9">
        <f>SUMIF(Workers!$Q$2:$Q$1001,"&gt;"&amp;A188,Workers!$O$2:$O$1001)</f>
        <v>8471.0943929999976</v>
      </c>
      <c r="D188" s="9">
        <f>IF(OR(B188&lt;=0,C188&lt;=0),0,(B188^Parameters!$B$7)*(C188^Parameters!$B$8))</f>
        <v>1838.9847200423958</v>
      </c>
    </row>
    <row r="189" spans="1:4" x14ac:dyDescent="0.2">
      <c r="A189" s="4">
        <v>187</v>
      </c>
      <c r="B189" s="9">
        <f>SUMIF(Workers!$Q$2:$Q$1001,"&lt;="&amp;A189,Workers!$N$2:$N$1001)</f>
        <v>2132.1452050000007</v>
      </c>
      <c r="C189" s="9">
        <f>SUMIF(Workers!$Q$2:$Q$1001,"&gt;"&amp;A189,Workers!$O$2:$O$1001)</f>
        <v>8462.3232869999974</v>
      </c>
      <c r="D189" s="9">
        <f>IF(OR(B189&lt;=0,C189&lt;=0),0,(B189^Parameters!$B$7)*(C189^Parameters!$B$8))</f>
        <v>1842.2046569327667</v>
      </c>
    </row>
    <row r="190" spans="1:4" x14ac:dyDescent="0.2">
      <c r="A190" s="4">
        <v>188</v>
      </c>
      <c r="B190" s="9">
        <f>SUMIF(Workers!$Q$2:$Q$1001,"&lt;="&amp;A190,Workers!$N$2:$N$1001)</f>
        <v>2142.4125420000009</v>
      </c>
      <c r="C190" s="9">
        <f>SUMIF(Workers!$Q$2:$Q$1001,"&gt;"&amp;A190,Workers!$O$2:$O$1001)</f>
        <v>8453.7208839999985</v>
      </c>
      <c r="D190" s="9">
        <f>IF(OR(B190&lt;=0,C190&lt;=0),0,(B190^Parameters!$B$7)*(C190^Parameters!$B$8))</f>
        <v>1845.3466171894681</v>
      </c>
    </row>
    <row r="191" spans="1:4" x14ac:dyDescent="0.2">
      <c r="A191" s="4">
        <v>189</v>
      </c>
      <c r="B191" s="9">
        <f>SUMIF(Workers!$Q$2:$Q$1001,"&lt;="&amp;A191,Workers!$N$2:$N$1001)</f>
        <v>2153.3954380000009</v>
      </c>
      <c r="C191" s="9">
        <f>SUMIF(Workers!$Q$2:$Q$1001,"&gt;"&amp;A191,Workers!$O$2:$O$1001)</f>
        <v>8444.5176849999989</v>
      </c>
      <c r="D191" s="9">
        <f>IF(OR(B191&lt;=0,C191&lt;=0),0,(B191^Parameters!$B$7)*(C191^Parameters!$B$8))</f>
        <v>1848.6912564756069</v>
      </c>
    </row>
    <row r="192" spans="1:4" x14ac:dyDescent="0.2">
      <c r="A192" s="4">
        <v>190</v>
      </c>
      <c r="B192" s="9">
        <f>SUMIF(Workers!$Q$2:$Q$1001,"&lt;="&amp;A192,Workers!$N$2:$N$1001)</f>
        <v>2165.4885910000012</v>
      </c>
      <c r="C192" s="9">
        <f>SUMIF(Workers!$Q$2:$Q$1001,"&gt;"&amp;A192,Workers!$O$2:$O$1001)</f>
        <v>8434.3840009999985</v>
      </c>
      <c r="D192" s="9">
        <f>IF(OR(B192&lt;=0,C192&lt;=0),0,(B192^Parameters!$B$7)*(C192^Parameters!$B$8))</f>
        <v>1852.3547841484772</v>
      </c>
    </row>
    <row r="193" spans="1:4" x14ac:dyDescent="0.2">
      <c r="A193" s="4">
        <v>191</v>
      </c>
      <c r="B193" s="9">
        <f>SUMIF(Workers!$Q$2:$Q$1001,"&lt;="&amp;A193,Workers!$N$2:$N$1001)</f>
        <v>2176.8211800000008</v>
      </c>
      <c r="C193" s="9">
        <f>SUMIF(Workers!$Q$2:$Q$1001,"&gt;"&amp;A193,Workers!$O$2:$O$1001)</f>
        <v>8424.8850079999993</v>
      </c>
      <c r="D193" s="9">
        <f>IF(OR(B193&lt;=0,C193&lt;=0),0,(B193^Parameters!$B$7)*(C193^Parameters!$B$8))</f>
        <v>1855.7694939933062</v>
      </c>
    </row>
    <row r="194" spans="1:4" x14ac:dyDescent="0.2">
      <c r="A194" s="4">
        <v>192</v>
      </c>
      <c r="B194" s="9">
        <f>SUMIF(Workers!$Q$2:$Q$1001,"&lt;="&amp;A194,Workers!$N$2:$N$1001)</f>
        <v>2187.2090040000007</v>
      </c>
      <c r="C194" s="9">
        <f>SUMIF(Workers!$Q$2:$Q$1001,"&gt;"&amp;A194,Workers!$O$2:$O$1001)</f>
        <v>8416.1748789999983</v>
      </c>
      <c r="D194" s="9">
        <f>IF(OR(B194&lt;=0,C194&lt;=0),0,(B194^Parameters!$B$7)*(C194^Parameters!$B$8))</f>
        <v>1858.8839012979574</v>
      </c>
    </row>
    <row r="195" spans="1:4" x14ac:dyDescent="0.2">
      <c r="A195" s="4">
        <v>193</v>
      </c>
      <c r="B195" s="9">
        <f>SUMIF(Workers!$Q$2:$Q$1001,"&lt;="&amp;A195,Workers!$N$2:$N$1001)</f>
        <v>2200.2147250000007</v>
      </c>
      <c r="C195" s="9">
        <f>SUMIF(Workers!$Q$2:$Q$1001,"&gt;"&amp;A195,Workers!$O$2:$O$1001)</f>
        <v>8405.2658089999986</v>
      </c>
      <c r="D195" s="9">
        <f>IF(OR(B195&lt;=0,C195&lt;=0),0,(B195^Parameters!$B$7)*(C195^Parameters!$B$8))</f>
        <v>1862.7622734255367</v>
      </c>
    </row>
    <row r="196" spans="1:4" x14ac:dyDescent="0.2">
      <c r="A196" s="4">
        <v>194</v>
      </c>
      <c r="B196" s="9">
        <f>SUMIF(Workers!$Q$2:$Q$1001,"&lt;="&amp;A196,Workers!$N$2:$N$1001)</f>
        <v>2211.3022070000006</v>
      </c>
      <c r="C196" s="9">
        <f>SUMIF(Workers!$Q$2:$Q$1001,"&gt;"&amp;A196,Workers!$O$2:$O$1001)</f>
        <v>8395.9646899999989</v>
      </c>
      <c r="D196" s="9">
        <f>IF(OR(B196&lt;=0,C196&lt;=0),0,(B196^Parameters!$B$7)*(C196^Parameters!$B$8))</f>
        <v>1866.0506014127486</v>
      </c>
    </row>
    <row r="197" spans="1:4" x14ac:dyDescent="0.2">
      <c r="A197" s="4">
        <v>195</v>
      </c>
      <c r="B197" s="9">
        <f>SUMIF(Workers!$Q$2:$Q$1001,"&lt;="&amp;A197,Workers!$N$2:$N$1001)</f>
        <v>2220.3818780000006</v>
      </c>
      <c r="C197" s="9">
        <f>SUMIF(Workers!$Q$2:$Q$1001,"&gt;"&amp;A197,Workers!$O$2:$O$1001)</f>
        <v>8388.3451850000001</v>
      </c>
      <c r="D197" s="9">
        <f>IF(OR(B197&lt;=0,C197&lt;=0),0,(B197^Parameters!$B$7)*(C197^Parameters!$B$8))</f>
        <v>1868.7309802096306</v>
      </c>
    </row>
    <row r="198" spans="1:4" x14ac:dyDescent="0.2">
      <c r="A198" s="4">
        <v>196</v>
      </c>
      <c r="B198" s="9">
        <f>SUMIF(Workers!$Q$2:$Q$1001,"&lt;="&amp;A198,Workers!$N$2:$N$1001)</f>
        <v>2231.8331740000008</v>
      </c>
      <c r="C198" s="9">
        <f>SUMIF(Workers!$Q$2:$Q$1001,"&gt;"&amp;A198,Workers!$O$2:$O$1001)</f>
        <v>8378.7175779999998</v>
      </c>
      <c r="D198" s="9">
        <f>IF(OR(B198&lt;=0,C198&lt;=0),0,(B198^Parameters!$B$7)*(C198^Parameters!$B$8))</f>
        <v>1872.0941071650614</v>
      </c>
    </row>
    <row r="199" spans="1:4" x14ac:dyDescent="0.2">
      <c r="A199" s="4">
        <v>197</v>
      </c>
      <c r="B199" s="9">
        <f>SUMIF(Workers!$Q$2:$Q$1001,"&lt;="&amp;A199,Workers!$N$2:$N$1001)</f>
        <v>2242.4941280000007</v>
      </c>
      <c r="C199" s="9">
        <f>SUMIF(Workers!$Q$2:$Q$1001,"&gt;"&amp;A199,Workers!$O$2:$O$1001)</f>
        <v>8369.7412079999995</v>
      </c>
      <c r="D199" s="9">
        <f>IF(OR(B199&lt;=0,C199&lt;=0),0,(B199^Parameters!$B$7)*(C199^Parameters!$B$8))</f>
        <v>1875.2082497016365</v>
      </c>
    </row>
    <row r="200" spans="1:4" x14ac:dyDescent="0.2">
      <c r="A200" s="4">
        <v>198</v>
      </c>
      <c r="B200" s="9">
        <f>SUMIF(Workers!$Q$2:$Q$1001,"&lt;="&amp;A200,Workers!$N$2:$N$1001)</f>
        <v>2252.8341310000005</v>
      </c>
      <c r="C200" s="9">
        <f>SUMIF(Workers!$Q$2:$Q$1001,"&gt;"&amp;A200,Workers!$O$2:$O$1001)</f>
        <v>8361.0296279999984</v>
      </c>
      <c r="D200" s="9">
        <f>IF(OR(B200&lt;=0,C200&lt;=0),0,(B200^Parameters!$B$7)*(C200^Parameters!$B$8))</f>
        <v>1878.2138590256425</v>
      </c>
    </row>
    <row r="201" spans="1:4" x14ac:dyDescent="0.2">
      <c r="A201" s="4">
        <v>199</v>
      </c>
      <c r="B201" s="9">
        <f>SUMIF(Workers!$Q$2:$Q$1001,"&lt;="&amp;A201,Workers!$N$2:$N$1001)</f>
        <v>2261.8087310000005</v>
      </c>
      <c r="C201" s="9">
        <f>SUMIF(Workers!$Q$2:$Q$1001,"&gt;"&amp;A201,Workers!$O$2:$O$1001)</f>
        <v>8353.4652089999963</v>
      </c>
      <c r="D201" s="9">
        <f>IF(OR(B201&lt;=0,C201&lt;=0),0,(B201^Parameters!$B$7)*(C201^Parameters!$B$8))</f>
        <v>1880.8109517217079</v>
      </c>
    </row>
    <row r="202" spans="1:4" x14ac:dyDescent="0.2">
      <c r="A202" s="4">
        <v>200</v>
      </c>
      <c r="B202" s="9">
        <f>SUMIF(Workers!$Q$2:$Q$1001,"&lt;="&amp;A202,Workers!$N$2:$N$1001)</f>
        <v>2274.4692450000007</v>
      </c>
      <c r="C202" s="9">
        <f>SUMIF(Workers!$Q$2:$Q$1001,"&gt;"&amp;A202,Workers!$O$2:$O$1001)</f>
        <v>8342.7928699999975</v>
      </c>
      <c r="D202" s="9">
        <f>IF(OR(B202&lt;=0,C202&lt;=0),0,(B202^Parameters!$B$7)*(C202^Parameters!$B$8))</f>
        <v>1884.4568110888467</v>
      </c>
    </row>
    <row r="203" spans="1:4" x14ac:dyDescent="0.2">
      <c r="A203" s="4">
        <v>201</v>
      </c>
      <c r="B203" s="9">
        <f>SUMIF(Workers!$Q$2:$Q$1001,"&lt;="&amp;A203,Workers!$N$2:$N$1001)</f>
        <v>2284.0463020000007</v>
      </c>
      <c r="C203" s="9">
        <f>SUMIF(Workers!$Q$2:$Q$1001,"&gt;"&amp;A203,Workers!$O$2:$O$1001)</f>
        <v>8334.7165289999975</v>
      </c>
      <c r="D203" s="9">
        <f>IF(OR(B203&lt;=0,C203&lt;=0),0,(B203^Parameters!$B$7)*(C203^Parameters!$B$8))</f>
        <v>1887.2006688449485</v>
      </c>
    </row>
    <row r="204" spans="1:4" x14ac:dyDescent="0.2">
      <c r="A204" s="4">
        <v>202</v>
      </c>
      <c r="B204" s="9">
        <f>SUMIF(Workers!$Q$2:$Q$1001,"&lt;="&amp;A204,Workers!$N$2:$N$1001)</f>
        <v>2293.9370420000009</v>
      </c>
      <c r="C204" s="9">
        <f>SUMIF(Workers!$Q$2:$Q$1001,"&gt;"&amp;A204,Workers!$O$2:$O$1001)</f>
        <v>8326.3733789999987</v>
      </c>
      <c r="D204" s="9">
        <f>IF(OR(B204&lt;=0,C204&lt;=0),0,(B204^Parameters!$B$7)*(C204^Parameters!$B$8))</f>
        <v>1890.0218256790959</v>
      </c>
    </row>
    <row r="205" spans="1:4" x14ac:dyDescent="0.2">
      <c r="A205" s="4">
        <v>203</v>
      </c>
      <c r="B205" s="9">
        <f>SUMIF(Workers!$Q$2:$Q$1001,"&lt;="&amp;A205,Workers!$N$2:$N$1001)</f>
        <v>2304.1391430000008</v>
      </c>
      <c r="C205" s="9">
        <f>SUMIF(Workers!$Q$2:$Q$1001,"&gt;"&amp;A205,Workers!$O$2:$O$1001)</f>
        <v>8317.766553999998</v>
      </c>
      <c r="D205" s="9">
        <f>IF(OR(B205&lt;=0,C205&lt;=0),0,(B205^Parameters!$B$7)*(C205^Parameters!$B$8))</f>
        <v>1892.91861939163</v>
      </c>
    </row>
    <row r="206" spans="1:4" x14ac:dyDescent="0.2">
      <c r="A206" s="4">
        <v>204</v>
      </c>
      <c r="B206" s="9">
        <f>SUMIF(Workers!$Q$2:$Q$1001,"&lt;="&amp;A206,Workers!$N$2:$N$1001)</f>
        <v>2316.141454000001</v>
      </c>
      <c r="C206" s="9">
        <f>SUMIF(Workers!$Q$2:$Q$1001,"&gt;"&amp;A206,Workers!$O$2:$O$1001)</f>
        <v>8307.6362059999992</v>
      </c>
      <c r="D206" s="9">
        <f>IF(OR(B206&lt;=0,C206&lt;=0),0,(B206^Parameters!$B$7)*(C206^Parameters!$B$8))</f>
        <v>1896.3091801050857</v>
      </c>
    </row>
    <row r="207" spans="1:4" x14ac:dyDescent="0.2">
      <c r="A207" s="4">
        <v>205</v>
      </c>
      <c r="B207" s="9">
        <f>SUMIF(Workers!$Q$2:$Q$1001,"&lt;="&amp;A207,Workers!$N$2:$N$1001)</f>
        <v>2328.4074860000001</v>
      </c>
      <c r="C207" s="9">
        <f>SUMIF(Workers!$Q$2:$Q$1001,"&gt;"&amp;A207,Workers!$O$2:$O$1001)</f>
        <v>8297.2763839999989</v>
      </c>
      <c r="D207" s="9">
        <f>IF(OR(B207&lt;=0,C207&lt;=0),0,(B207^Parameters!$B$7)*(C207^Parameters!$B$8))</f>
        <v>1899.7547744695808</v>
      </c>
    </row>
    <row r="208" spans="1:4" x14ac:dyDescent="0.2">
      <c r="A208" s="4">
        <v>206</v>
      </c>
      <c r="B208" s="9">
        <f>SUMIF(Workers!$Q$2:$Q$1001,"&lt;="&amp;A208,Workers!$N$2:$N$1001)</f>
        <v>2340.1177790000002</v>
      </c>
      <c r="C208" s="9">
        <f>SUMIF(Workers!$Q$2:$Q$1001,"&gt;"&amp;A208,Workers!$O$2:$O$1001)</f>
        <v>8287.3850470000016</v>
      </c>
      <c r="D208" s="9">
        <f>IF(OR(B208&lt;=0,C208&lt;=0),0,(B208^Parameters!$B$7)*(C208^Parameters!$B$8))</f>
        <v>1903.0265839292199</v>
      </c>
    </row>
    <row r="209" spans="1:4" x14ac:dyDescent="0.2">
      <c r="A209" s="4">
        <v>207</v>
      </c>
      <c r="B209" s="9">
        <f>SUMIF(Workers!$Q$2:$Q$1001,"&lt;="&amp;A209,Workers!$N$2:$N$1001)</f>
        <v>2349.9610840000005</v>
      </c>
      <c r="C209" s="9">
        <f>SUMIF(Workers!$Q$2:$Q$1001,"&gt;"&amp;A209,Workers!$O$2:$O$1001)</f>
        <v>8279.0586570000014</v>
      </c>
      <c r="D209" s="9">
        <f>IF(OR(B209&lt;=0,C209&lt;=0),0,(B209^Parameters!$B$7)*(C209^Parameters!$B$8))</f>
        <v>1905.7623088002088</v>
      </c>
    </row>
    <row r="210" spans="1:4" x14ac:dyDescent="0.2">
      <c r="A210" s="4">
        <v>208</v>
      </c>
      <c r="B210" s="9">
        <f>SUMIF(Workers!$Q$2:$Q$1001,"&lt;="&amp;A210,Workers!$N$2:$N$1001)</f>
        <v>2361.5596220000002</v>
      </c>
      <c r="C210" s="9">
        <f>SUMIF(Workers!$Q$2:$Q$1001,"&gt;"&amp;A210,Workers!$O$2:$O$1001)</f>
        <v>8269.2456570000013</v>
      </c>
      <c r="D210" s="9">
        <f>IF(OR(B210&lt;=0,C210&lt;=0),0,(B210^Parameters!$B$7)*(C210^Parameters!$B$8))</f>
        <v>1908.9702655964672</v>
      </c>
    </row>
    <row r="211" spans="1:4" x14ac:dyDescent="0.2">
      <c r="A211" s="4">
        <v>209</v>
      </c>
      <c r="B211" s="9">
        <f>SUMIF(Workers!$Q$2:$Q$1001,"&lt;="&amp;A211,Workers!$N$2:$N$1001)</f>
        <v>2371.5475900000001</v>
      </c>
      <c r="C211" s="9">
        <f>SUMIF(Workers!$Q$2:$Q$1001,"&gt;"&amp;A211,Workers!$O$2:$O$1001)</f>
        <v>8260.7946580000025</v>
      </c>
      <c r="D211" s="9">
        <f>IF(OR(B211&lt;=0,C211&lt;=0),0,(B211^Parameters!$B$7)*(C211^Parameters!$B$8))</f>
        <v>1911.7194200712506</v>
      </c>
    </row>
    <row r="212" spans="1:4" x14ac:dyDescent="0.2">
      <c r="A212" s="4">
        <v>210</v>
      </c>
      <c r="B212" s="9">
        <f>SUMIF(Workers!$Q$2:$Q$1001,"&lt;="&amp;A212,Workers!$N$2:$N$1001)</f>
        <v>2381.8623510000002</v>
      </c>
      <c r="C212" s="9">
        <f>SUMIF(Workers!$Q$2:$Q$1001,"&gt;"&amp;A212,Workers!$O$2:$O$1001)</f>
        <v>8252.0572540000012</v>
      </c>
      <c r="D212" s="9">
        <f>IF(OR(B212&lt;=0,C212&lt;=0),0,(B212^Parameters!$B$7)*(C212^Parameters!$B$8))</f>
        <v>1914.5446603260755</v>
      </c>
    </row>
    <row r="213" spans="1:4" x14ac:dyDescent="0.2">
      <c r="A213" s="4">
        <v>211</v>
      </c>
      <c r="B213" s="9">
        <f>SUMIF(Workers!$Q$2:$Q$1001,"&lt;="&amp;A213,Workers!$N$2:$N$1001)</f>
        <v>2391.635968</v>
      </c>
      <c r="C213" s="9">
        <f>SUMIF(Workers!$Q$2:$Q$1001,"&gt;"&amp;A213,Workers!$O$2:$O$1001)</f>
        <v>8243.7763280000017</v>
      </c>
      <c r="D213" s="9">
        <f>IF(OR(B213&lt;=0,C213&lt;=0),0,(B213^Parameters!$B$7)*(C213^Parameters!$B$8))</f>
        <v>1917.2095085155886</v>
      </c>
    </row>
    <row r="214" spans="1:4" x14ac:dyDescent="0.2">
      <c r="A214" s="4">
        <v>212</v>
      </c>
      <c r="B214" s="9">
        <f>SUMIF(Workers!$Q$2:$Q$1001,"&lt;="&amp;A214,Workers!$N$2:$N$1001)</f>
        <v>2401.9377100000002</v>
      </c>
      <c r="C214" s="9">
        <f>SUMIF(Workers!$Q$2:$Q$1001,"&gt;"&amp;A214,Workers!$O$2:$O$1001)</f>
        <v>8235.0400509999999</v>
      </c>
      <c r="D214" s="9">
        <f>IF(OR(B214&lt;=0,C214&lt;=0),0,(B214^Parameters!$B$7)*(C214^Parameters!$B$8))</f>
        <v>1920.0049807048242</v>
      </c>
    </row>
    <row r="215" spans="1:4" x14ac:dyDescent="0.2">
      <c r="A215" s="4">
        <v>213</v>
      </c>
      <c r="B215" s="9">
        <f>SUMIF(Workers!$Q$2:$Q$1001,"&lt;="&amp;A215,Workers!$N$2:$N$1001)</f>
        <v>2411.852895</v>
      </c>
      <c r="C215" s="9">
        <f>SUMIF(Workers!$Q$2:$Q$1001,"&gt;"&amp;A215,Workers!$O$2:$O$1001)</f>
        <v>8226.6216339999992</v>
      </c>
      <c r="D215" s="9">
        <f>IF(OR(B215&lt;=0,C215&lt;=0),0,(B215^Parameters!$B$7)*(C215^Parameters!$B$8))</f>
        <v>1922.6824072993365</v>
      </c>
    </row>
    <row r="216" spans="1:4" x14ac:dyDescent="0.2">
      <c r="A216" s="4">
        <v>214</v>
      </c>
      <c r="B216" s="9">
        <f>SUMIF(Workers!$Q$2:$Q$1001,"&lt;="&amp;A216,Workers!$N$2:$N$1001)</f>
        <v>2423.8047409999999</v>
      </c>
      <c r="C216" s="9">
        <f>SUMIF(Workers!$Q$2:$Q$1001,"&gt;"&amp;A216,Workers!$O$2:$O$1001)</f>
        <v>8216.4736389999998</v>
      </c>
      <c r="D216" s="9">
        <f>IF(OR(B216&lt;=0,C216&lt;=0),0,(B216^Parameters!$B$7)*(C216^Parameters!$B$8))</f>
        <v>1925.8940595905094</v>
      </c>
    </row>
    <row r="217" spans="1:4" x14ac:dyDescent="0.2">
      <c r="A217" s="4">
        <v>215</v>
      </c>
      <c r="B217" s="9">
        <f>SUMIF(Workers!$Q$2:$Q$1001,"&lt;="&amp;A217,Workers!$N$2:$N$1001)</f>
        <v>2435.5406939999998</v>
      </c>
      <c r="C217" s="9">
        <f>SUMIF(Workers!$Q$2:$Q$1001,"&gt;"&amp;A217,Workers!$O$2:$O$1001)</f>
        <v>8206.5083509999986</v>
      </c>
      <c r="D217" s="9">
        <f>IF(OR(B217&lt;=0,C217&lt;=0),0,(B217^Parameters!$B$7)*(C217^Parameters!$B$8))</f>
        <v>1929.0310259016467</v>
      </c>
    </row>
    <row r="218" spans="1:4" x14ac:dyDescent="0.2">
      <c r="A218" s="4">
        <v>216</v>
      </c>
      <c r="B218" s="9">
        <f>SUMIF(Workers!$Q$2:$Q$1001,"&lt;="&amp;A218,Workers!$N$2:$N$1001)</f>
        <v>2444.8816160000001</v>
      </c>
      <c r="C218" s="9">
        <f>SUMIF(Workers!$Q$2:$Q$1001,"&gt;"&amp;A218,Workers!$O$2:$O$1001)</f>
        <v>8198.5636340000001</v>
      </c>
      <c r="D218" s="9">
        <f>IF(OR(B218&lt;=0,C218&lt;=0),0,(B218^Parameters!$B$7)*(C218^Parameters!$B$8))</f>
        <v>1931.5147235996321</v>
      </c>
    </row>
    <row r="219" spans="1:4" x14ac:dyDescent="0.2">
      <c r="A219" s="4">
        <v>217</v>
      </c>
      <c r="B219" s="9">
        <f>SUMIF(Workers!$Q$2:$Q$1001,"&lt;="&amp;A219,Workers!$N$2:$N$1001)</f>
        <v>2456.1499670000003</v>
      </c>
      <c r="C219" s="9">
        <f>SUMIF(Workers!$Q$2:$Q$1001,"&gt;"&amp;A219,Workers!$O$2:$O$1001)</f>
        <v>8188.9749599999996</v>
      </c>
      <c r="D219" s="9">
        <f>IF(OR(B219&lt;=0,C219&lt;=0),0,(B219^Parameters!$B$7)*(C219^Parameters!$B$8))</f>
        <v>1934.4966882064491</v>
      </c>
    </row>
    <row r="220" spans="1:4" x14ac:dyDescent="0.2">
      <c r="A220" s="4">
        <v>218</v>
      </c>
      <c r="B220" s="9">
        <f>SUMIF(Workers!$Q$2:$Q$1001,"&lt;="&amp;A220,Workers!$N$2:$N$1001)</f>
        <v>2466.4937990000003</v>
      </c>
      <c r="C220" s="9">
        <f>SUMIF(Workers!$Q$2:$Q$1001,"&gt;"&amp;A220,Workers!$O$2:$O$1001)</f>
        <v>8180.1698749999996</v>
      </c>
      <c r="D220" s="9">
        <f>IF(OR(B220&lt;=0,C220&lt;=0),0,(B220^Parameters!$B$7)*(C220^Parameters!$B$8))</f>
        <v>1937.2205070287634</v>
      </c>
    </row>
    <row r="221" spans="1:4" x14ac:dyDescent="0.2">
      <c r="A221" s="4">
        <v>219</v>
      </c>
      <c r="B221" s="9">
        <f>SUMIF(Workers!$Q$2:$Q$1001,"&lt;="&amp;A221,Workers!$N$2:$N$1001)</f>
        <v>2476.0059549999996</v>
      </c>
      <c r="C221" s="9">
        <f>SUMIF(Workers!$Q$2:$Q$1001,"&gt;"&amp;A221,Workers!$O$2:$O$1001)</f>
        <v>8172.0680209999991</v>
      </c>
      <c r="D221" s="9">
        <f>IF(OR(B221&lt;=0,C221&lt;=0),0,(B221^Parameters!$B$7)*(C221^Parameters!$B$8))</f>
        <v>1939.713757143174</v>
      </c>
    </row>
    <row r="222" spans="1:4" x14ac:dyDescent="0.2">
      <c r="A222" s="4">
        <v>220</v>
      </c>
      <c r="B222" s="9">
        <f>SUMIF(Workers!$Q$2:$Q$1001,"&lt;="&amp;A222,Workers!$N$2:$N$1001)</f>
        <v>2488.3896659999996</v>
      </c>
      <c r="C222" s="9">
        <f>SUMIF(Workers!$Q$2:$Q$1001,"&gt;"&amp;A222,Workers!$O$2:$O$1001)</f>
        <v>8161.518783999998</v>
      </c>
      <c r="D222" s="9">
        <f>IF(OR(B222&lt;=0,C222&lt;=0),0,(B222^Parameters!$B$7)*(C222^Parameters!$B$8))</f>
        <v>1942.9437077803289</v>
      </c>
    </row>
    <row r="223" spans="1:4" x14ac:dyDescent="0.2">
      <c r="A223" s="4">
        <v>221</v>
      </c>
      <c r="B223" s="9">
        <f>SUMIF(Workers!$Q$2:$Q$1001,"&lt;="&amp;A223,Workers!$N$2:$N$1001)</f>
        <v>2497.7618669999997</v>
      </c>
      <c r="C223" s="9">
        <f>SUMIF(Workers!$Q$2:$Q$1001,"&gt;"&amp;A223,Workers!$O$2:$O$1001)</f>
        <v>8153.5305349999981</v>
      </c>
      <c r="D223" s="9">
        <f>IF(OR(B223&lt;=0,C223&lt;=0),0,(B223^Parameters!$B$7)*(C223^Parameters!$B$8))</f>
        <v>1945.3758931027032</v>
      </c>
    </row>
    <row r="224" spans="1:4" x14ac:dyDescent="0.2">
      <c r="A224" s="4">
        <v>222</v>
      </c>
      <c r="B224" s="9">
        <f>SUMIF(Workers!$Q$2:$Q$1001,"&lt;="&amp;A224,Workers!$N$2:$N$1001)</f>
        <v>2506.6629279999997</v>
      </c>
      <c r="C224" s="9">
        <f>SUMIF(Workers!$Q$2:$Q$1001,"&gt;"&amp;A224,Workers!$O$2:$O$1001)</f>
        <v>8145.9379719999979</v>
      </c>
      <c r="D224" s="9">
        <f>IF(OR(B224&lt;=0,C224&lt;=0),0,(B224^Parameters!$B$7)*(C224^Parameters!$B$8))</f>
        <v>1947.6757930784233</v>
      </c>
    </row>
    <row r="225" spans="1:4" x14ac:dyDescent="0.2">
      <c r="A225" s="4">
        <v>223</v>
      </c>
      <c r="B225" s="9">
        <f>SUMIF(Workers!$Q$2:$Q$1001,"&lt;="&amp;A225,Workers!$N$2:$N$1001)</f>
        <v>2517.6417150000002</v>
      </c>
      <c r="C225" s="9">
        <f>SUMIF(Workers!$Q$2:$Q$1001,"&gt;"&amp;A225,Workers!$O$2:$O$1001)</f>
        <v>8136.5724359999986</v>
      </c>
      <c r="D225" s="9">
        <f>IF(OR(B225&lt;=0,C225&lt;=0),0,(B225^Parameters!$B$7)*(C225^Parameters!$B$8))</f>
        <v>1950.4999316049325</v>
      </c>
    </row>
    <row r="226" spans="1:4" x14ac:dyDescent="0.2">
      <c r="A226" s="4">
        <v>224</v>
      </c>
      <c r="B226" s="9">
        <f>SUMIF(Workers!$Q$2:$Q$1001,"&lt;="&amp;A226,Workers!$N$2:$N$1001)</f>
        <v>2527.1273960000003</v>
      </c>
      <c r="C226" s="9">
        <f>SUMIF(Workers!$Q$2:$Q$1001,"&gt;"&amp;A226,Workers!$O$2:$O$1001)</f>
        <v>8128.480137999999</v>
      </c>
      <c r="D226" s="9">
        <f>IF(OR(B226&lt;=0,C226&lt;=0),0,(B226^Parameters!$B$7)*(C226^Parameters!$B$8))</f>
        <v>1952.9288363611649</v>
      </c>
    </row>
    <row r="227" spans="1:4" x14ac:dyDescent="0.2">
      <c r="A227" s="4">
        <v>225</v>
      </c>
      <c r="B227" s="9">
        <f>SUMIF(Workers!$Q$2:$Q$1001,"&lt;="&amp;A227,Workers!$N$2:$N$1001)</f>
        <v>2536.5651970000004</v>
      </c>
      <c r="C227" s="9">
        <f>SUMIF(Workers!$Q$2:$Q$1001,"&gt;"&amp;A227,Workers!$O$2:$O$1001)</f>
        <v>8120.4089960000001</v>
      </c>
      <c r="D227" s="9">
        <f>IF(OR(B227&lt;=0,C227&lt;=0),0,(B227^Parameters!$B$7)*(C227^Parameters!$B$8))</f>
        <v>1955.333180048234</v>
      </c>
    </row>
    <row r="228" spans="1:4" x14ac:dyDescent="0.2">
      <c r="A228" s="4">
        <v>226</v>
      </c>
      <c r="B228" s="9">
        <f>SUMIF(Workers!$Q$2:$Q$1001,"&lt;="&amp;A228,Workers!$N$2:$N$1001)</f>
        <v>2546.8196700000003</v>
      </c>
      <c r="C228" s="9">
        <f>SUMIF(Workers!$Q$2:$Q$1001,"&gt;"&amp;A228,Workers!$O$2:$O$1001)</f>
        <v>8111.6374610000003</v>
      </c>
      <c r="D228" s="9">
        <f>IF(OR(B228&lt;=0,C228&lt;=0),0,(B228^Parameters!$B$7)*(C228^Parameters!$B$8))</f>
        <v>1957.9339068905654</v>
      </c>
    </row>
    <row r="229" spans="1:4" x14ac:dyDescent="0.2">
      <c r="A229" s="4">
        <v>227</v>
      </c>
      <c r="B229" s="9">
        <f>SUMIF(Workers!$Q$2:$Q$1001,"&lt;="&amp;A229,Workers!$N$2:$N$1001)</f>
        <v>2557.0155990000003</v>
      </c>
      <c r="C229" s="9">
        <f>SUMIF(Workers!$Q$2:$Q$1001,"&gt;"&amp;A229,Workers!$O$2:$O$1001)</f>
        <v>8102.9116080000003</v>
      </c>
      <c r="D229" s="9">
        <f>IF(OR(B229&lt;=0,C229&lt;=0),0,(B229^Parameters!$B$7)*(C229^Parameters!$B$8))</f>
        <v>1960.5075334338032</v>
      </c>
    </row>
    <row r="230" spans="1:4" x14ac:dyDescent="0.2">
      <c r="A230" s="4">
        <v>228</v>
      </c>
      <c r="B230" s="9">
        <f>SUMIF(Workers!$Q$2:$Q$1001,"&lt;="&amp;A230,Workers!$N$2:$N$1001)</f>
        <v>2566.6946370000001</v>
      </c>
      <c r="C230" s="9">
        <f>SUMIF(Workers!$Q$2:$Q$1001,"&gt;"&amp;A230,Workers!$O$2:$O$1001)</f>
        <v>8094.6261180000001</v>
      </c>
      <c r="D230" s="9">
        <f>IF(OR(B230&lt;=0,C230&lt;=0),0,(B230^Parameters!$B$7)*(C230^Parameters!$B$8))</f>
        <v>1962.939655231505</v>
      </c>
    </row>
    <row r="231" spans="1:4" x14ac:dyDescent="0.2">
      <c r="A231" s="4">
        <v>229</v>
      </c>
      <c r="B231" s="9">
        <f>SUMIF(Workers!$Q$2:$Q$1001,"&lt;="&amp;A231,Workers!$N$2:$N$1001)</f>
        <v>2577.1104949999999</v>
      </c>
      <c r="C231" s="9">
        <f>SUMIF(Workers!$Q$2:$Q$1001,"&gt;"&amp;A231,Workers!$O$2:$O$1001)</f>
        <v>8085.7096799999999</v>
      </c>
      <c r="D231" s="9">
        <f>IF(OR(B231&lt;=0,C231&lt;=0),0,(B231^Parameters!$B$7)*(C231^Parameters!$B$8))</f>
        <v>1965.545187017673</v>
      </c>
    </row>
    <row r="232" spans="1:4" x14ac:dyDescent="0.2">
      <c r="A232" s="4">
        <v>230</v>
      </c>
      <c r="B232" s="9">
        <f>SUMIF(Workers!$Q$2:$Q$1001,"&lt;="&amp;A232,Workers!$N$2:$N$1001)</f>
        <v>2587.9467989999998</v>
      </c>
      <c r="C232" s="9">
        <f>SUMIF(Workers!$Q$2:$Q$1001,"&gt;"&amp;A232,Workers!$O$2:$O$1001)</f>
        <v>8076.4248710000002</v>
      </c>
      <c r="D232" s="9">
        <f>IF(OR(B232&lt;=0,C232&lt;=0),0,(B232^Parameters!$B$7)*(C232^Parameters!$B$8))</f>
        <v>1968.2421398513</v>
      </c>
    </row>
    <row r="233" spans="1:4" x14ac:dyDescent="0.2">
      <c r="A233" s="4">
        <v>231</v>
      </c>
      <c r="B233" s="9">
        <f>SUMIF(Workers!$Q$2:$Q$1001,"&lt;="&amp;A233,Workers!$N$2:$N$1001)</f>
        <v>2599.5764579999995</v>
      </c>
      <c r="C233" s="9">
        <f>SUMIF(Workers!$Q$2:$Q$1001,"&gt;"&amp;A233,Workers!$O$2:$O$1001)</f>
        <v>8066.4525110000004</v>
      </c>
      <c r="D233" s="9">
        <f>IF(OR(B233&lt;=0,C233&lt;=0),0,(B233^Parameters!$B$7)*(C233^Parameters!$B$8))</f>
        <v>1971.1212025653303</v>
      </c>
    </row>
    <row r="234" spans="1:4" x14ac:dyDescent="0.2">
      <c r="A234" s="4">
        <v>232</v>
      </c>
      <c r="B234" s="9">
        <f>SUMIF(Workers!$Q$2:$Q$1001,"&lt;="&amp;A234,Workers!$N$2:$N$1001)</f>
        <v>2610.8312329999999</v>
      </c>
      <c r="C234" s="9">
        <f>SUMIF(Workers!$Q$2:$Q$1001,"&gt;"&amp;A234,Workers!$O$2:$O$1001)</f>
        <v>8056.7965460000005</v>
      </c>
      <c r="D234" s="9">
        <f>IF(OR(B234&lt;=0,C234&lt;=0),0,(B234^Parameters!$B$7)*(C234^Parameters!$B$8))</f>
        <v>1973.8926881820582</v>
      </c>
    </row>
    <row r="235" spans="1:4" x14ac:dyDescent="0.2">
      <c r="A235" s="4">
        <v>233</v>
      </c>
      <c r="B235" s="9">
        <f>SUMIF(Workers!$Q$2:$Q$1001,"&lt;="&amp;A235,Workers!$N$2:$N$1001)</f>
        <v>2622.9124670000001</v>
      </c>
      <c r="C235" s="9">
        <f>SUMIF(Workers!$Q$2:$Q$1001,"&gt;"&amp;A235,Workers!$O$2:$O$1001)</f>
        <v>8046.4308250000004</v>
      </c>
      <c r="D235" s="9">
        <f>IF(OR(B235&lt;=0,C235&lt;=0),0,(B235^Parameters!$B$7)*(C235^Parameters!$B$8))</f>
        <v>1976.8521333682841</v>
      </c>
    </row>
    <row r="236" spans="1:4" x14ac:dyDescent="0.2">
      <c r="A236" s="4">
        <v>234</v>
      </c>
      <c r="B236" s="9">
        <f>SUMIF(Workers!$Q$2:$Q$1001,"&lt;="&amp;A236,Workers!$N$2:$N$1001)</f>
        <v>2633.801199</v>
      </c>
      <c r="C236" s="9">
        <f>SUMIF(Workers!$Q$2:$Q$1001,"&gt;"&amp;A236,Workers!$O$2:$O$1001)</f>
        <v>8037.086303000001</v>
      </c>
      <c r="D236" s="9">
        <f>IF(OR(B236&lt;=0,C236&lt;=0),0,(B236^Parameters!$B$7)*(C236^Parameters!$B$8))</f>
        <v>1979.505579918969</v>
      </c>
    </row>
    <row r="237" spans="1:4" x14ac:dyDescent="0.2">
      <c r="A237" s="4">
        <v>235</v>
      </c>
      <c r="B237" s="9">
        <f>SUMIF(Workers!$Q$2:$Q$1001,"&lt;="&amp;A237,Workers!$N$2:$N$1001)</f>
        <v>2644.605908</v>
      </c>
      <c r="C237" s="9">
        <f>SUMIF(Workers!$Q$2:$Q$1001,"&gt;"&amp;A237,Workers!$O$2:$O$1001)</f>
        <v>8027.8061879999996</v>
      </c>
      <c r="D237" s="9">
        <f>IF(OR(B237&lt;=0,C237&lt;=0),0,(B237^Parameters!$B$7)*(C237^Parameters!$B$8))</f>
        <v>1982.1249545458991</v>
      </c>
    </row>
    <row r="238" spans="1:4" x14ac:dyDescent="0.2">
      <c r="A238" s="4">
        <v>236</v>
      </c>
      <c r="B238" s="9">
        <f>SUMIF(Workers!$Q$2:$Q$1001,"&lt;="&amp;A238,Workers!$N$2:$N$1001)</f>
        <v>2656.5852749999999</v>
      </c>
      <c r="C238" s="9">
        <f>SUMIF(Workers!$Q$2:$Q$1001,"&gt;"&amp;A238,Workers!$O$2:$O$1001)</f>
        <v>8017.4852639999999</v>
      </c>
      <c r="D238" s="9">
        <f>IF(OR(B238&lt;=0,C238&lt;=0),0,(B238^Parameters!$B$7)*(C238^Parameters!$B$8))</f>
        <v>1985.0107778652323</v>
      </c>
    </row>
    <row r="239" spans="1:4" x14ac:dyDescent="0.2">
      <c r="A239" s="4">
        <v>237</v>
      </c>
      <c r="B239" s="9">
        <f>SUMIF(Workers!$Q$2:$Q$1001,"&lt;="&amp;A239,Workers!$N$2:$N$1001)</f>
        <v>2669.0621499999997</v>
      </c>
      <c r="C239" s="9">
        <f>SUMIF(Workers!$Q$2:$Q$1001,"&gt;"&amp;A239,Workers!$O$2:$O$1001)</f>
        <v>8006.7319139999991</v>
      </c>
      <c r="D239" s="9">
        <f>IF(OR(B239&lt;=0,C239&lt;=0),0,(B239^Parameters!$B$7)*(C239^Parameters!$B$8))</f>
        <v>1987.999580061841</v>
      </c>
    </row>
    <row r="240" spans="1:4" x14ac:dyDescent="0.2">
      <c r="A240" s="4">
        <v>238</v>
      </c>
      <c r="B240" s="9">
        <f>SUMIF(Workers!$Q$2:$Q$1001,"&lt;="&amp;A240,Workers!$N$2:$N$1001)</f>
        <v>2680.287143</v>
      </c>
      <c r="C240" s="9">
        <f>SUMIF(Workers!$Q$2:$Q$1001,"&gt;"&amp;A240,Workers!$O$2:$O$1001)</f>
        <v>7997.0471329999991</v>
      </c>
      <c r="D240" s="9">
        <f>IF(OR(B240&lt;=0,C240&lt;=0),0,(B240^Parameters!$B$7)*(C240^Parameters!$B$8))</f>
        <v>1990.6730660344251</v>
      </c>
    </row>
    <row r="241" spans="1:4" x14ac:dyDescent="0.2">
      <c r="A241" s="4">
        <v>239</v>
      </c>
      <c r="B241" s="9">
        <f>SUMIF(Workers!$Q$2:$Q$1001,"&lt;="&amp;A241,Workers!$N$2:$N$1001)</f>
        <v>2691.9521099999997</v>
      </c>
      <c r="C241" s="9">
        <f>SUMIF(Workers!$Q$2:$Q$1001,"&gt;"&amp;A241,Workers!$O$2:$O$1001)</f>
        <v>7986.9802239999999</v>
      </c>
      <c r="D241" s="9">
        <f>IF(OR(B241&lt;=0,C241&lt;=0),0,(B241^Parameters!$B$7)*(C241^Parameters!$B$8))</f>
        <v>1993.4368047910243</v>
      </c>
    </row>
    <row r="242" spans="1:4" x14ac:dyDescent="0.2">
      <c r="A242" s="4">
        <v>240</v>
      </c>
      <c r="B242" s="9">
        <f>SUMIF(Workers!$Q$2:$Q$1001,"&lt;="&amp;A242,Workers!$N$2:$N$1001)</f>
        <v>2703.9890369999998</v>
      </c>
      <c r="C242" s="9">
        <f>SUMIF(Workers!$Q$2:$Q$1001,"&gt;"&amp;A242,Workers!$O$2:$O$1001)</f>
        <v>7976.5834729999997</v>
      </c>
      <c r="D242" s="9">
        <f>IF(OR(B242&lt;=0,C242&lt;=0),0,(B242^Parameters!$B$7)*(C242^Parameters!$B$8))</f>
        <v>1996.2725195736066</v>
      </c>
    </row>
    <row r="243" spans="1:4" x14ac:dyDescent="0.2">
      <c r="A243" s="4">
        <v>241</v>
      </c>
      <c r="B243" s="9">
        <f>SUMIF(Workers!$Q$2:$Q$1001,"&lt;="&amp;A243,Workers!$N$2:$N$1001)</f>
        <v>2715.2401669999999</v>
      </c>
      <c r="C243" s="9">
        <f>SUMIF(Workers!$Q$2:$Q$1001,"&gt;"&amp;A243,Workers!$O$2:$O$1001)</f>
        <v>7966.8630050000002</v>
      </c>
      <c r="D243" s="9">
        <f>IF(OR(B243&lt;=0,C243&lt;=0),0,(B243^Parameters!$B$7)*(C243^Parameters!$B$8))</f>
        <v>1998.9089821186401</v>
      </c>
    </row>
    <row r="244" spans="1:4" x14ac:dyDescent="0.2">
      <c r="A244" s="4">
        <v>242</v>
      </c>
      <c r="B244" s="9">
        <f>SUMIF(Workers!$Q$2:$Q$1001,"&lt;="&amp;A244,Workers!$N$2:$N$1001)</f>
        <v>2727.2764279999997</v>
      </c>
      <c r="C244" s="9">
        <f>SUMIF(Workers!$Q$2:$Q$1001,"&gt;"&amp;A244,Workers!$O$2:$O$1001)</f>
        <v>7956.4628389999989</v>
      </c>
      <c r="D244" s="9">
        <f>IF(OR(B244&lt;=0,C244&lt;=0),0,(B244^Parameters!$B$7)*(C244^Parameters!$B$8))</f>
        <v>2001.7145174957088</v>
      </c>
    </row>
    <row r="245" spans="1:4" x14ac:dyDescent="0.2">
      <c r="A245" s="4">
        <v>243</v>
      </c>
      <c r="B245" s="9">
        <f>SUMIF(Workers!$Q$2:$Q$1001,"&lt;="&amp;A245,Workers!$N$2:$N$1001)</f>
        <v>2738.3975589999995</v>
      </c>
      <c r="C245" s="9">
        <f>SUMIF(Workers!$Q$2:$Q$1001,"&gt;"&amp;A245,Workers!$O$2:$O$1001)</f>
        <v>7946.852668999999</v>
      </c>
      <c r="D245" s="9">
        <f>IF(OR(B245&lt;=0,C245&lt;=0),0,(B245^Parameters!$B$7)*(C245^Parameters!$B$8))</f>
        <v>2004.2931731174695</v>
      </c>
    </row>
    <row r="246" spans="1:4" x14ac:dyDescent="0.2">
      <c r="A246" s="4">
        <v>244</v>
      </c>
      <c r="B246" s="9">
        <f>SUMIF(Workers!$Q$2:$Q$1001,"&lt;="&amp;A246,Workers!$N$2:$N$1001)</f>
        <v>2750.1837679999994</v>
      </c>
      <c r="C246" s="9">
        <f>SUMIF(Workers!$Q$2:$Q$1001,"&gt;"&amp;A246,Workers!$O$2:$O$1001)</f>
        <v>7936.6549969999987</v>
      </c>
      <c r="D246" s="9">
        <f>IF(OR(B246&lt;=0,C246&lt;=0),0,(B246^Parameters!$B$7)*(C246^Parameters!$B$8))</f>
        <v>2007.0105133596908</v>
      </c>
    </row>
    <row r="247" spans="1:4" x14ac:dyDescent="0.2">
      <c r="A247" s="4">
        <v>245</v>
      </c>
      <c r="B247" s="9">
        <f>SUMIF(Workers!$Q$2:$Q$1001,"&lt;="&amp;A247,Workers!$N$2:$N$1001)</f>
        <v>2760.0818899999995</v>
      </c>
      <c r="C247" s="9">
        <f>SUMIF(Workers!$Q$2:$Q$1001,"&gt;"&amp;A247,Workers!$O$2:$O$1001)</f>
        <v>7928.0814449999989</v>
      </c>
      <c r="D247" s="9">
        <f>IF(OR(B247&lt;=0,C247&lt;=0),0,(B247^Parameters!$B$7)*(C247^Parameters!$B$8))</f>
        <v>2009.2803254924738</v>
      </c>
    </row>
    <row r="248" spans="1:4" x14ac:dyDescent="0.2">
      <c r="A248" s="4">
        <v>246</v>
      </c>
      <c r="B248" s="9">
        <f>SUMIF(Workers!$Q$2:$Q$1001,"&lt;="&amp;A248,Workers!$N$2:$N$1001)</f>
        <v>2770.1913109999996</v>
      </c>
      <c r="C248" s="9">
        <f>SUMIF(Workers!$Q$2:$Q$1001,"&gt;"&amp;A248,Workers!$O$2:$O$1001)</f>
        <v>7919.3207479999992</v>
      </c>
      <c r="D248" s="9">
        <f>IF(OR(B248&lt;=0,C248&lt;=0),0,(B248^Parameters!$B$7)*(C248^Parameters!$B$8))</f>
        <v>2011.5876615071095</v>
      </c>
    </row>
    <row r="249" spans="1:4" x14ac:dyDescent="0.2">
      <c r="A249" s="4">
        <v>247</v>
      </c>
      <c r="B249" s="9">
        <f>SUMIF(Workers!$Q$2:$Q$1001,"&lt;="&amp;A249,Workers!$N$2:$N$1001)</f>
        <v>2780.7925039999996</v>
      </c>
      <c r="C249" s="9">
        <f>SUMIF(Workers!$Q$2:$Q$1001,"&gt;"&amp;A249,Workers!$O$2:$O$1001)</f>
        <v>7910.1289939999997</v>
      </c>
      <c r="D249" s="9">
        <f>IF(OR(B249&lt;=0,C249&lt;=0),0,(B249^Parameters!$B$7)*(C249^Parameters!$B$8))</f>
        <v>2013.9953682541227</v>
      </c>
    </row>
    <row r="250" spans="1:4" x14ac:dyDescent="0.2">
      <c r="A250" s="4">
        <v>248</v>
      </c>
      <c r="B250" s="9">
        <f>SUMIF(Workers!$Q$2:$Q$1001,"&lt;="&amp;A250,Workers!$N$2:$N$1001)</f>
        <v>2791.6122269999992</v>
      </c>
      <c r="C250" s="9">
        <f>SUMIF(Workers!$Q$2:$Q$1001,"&gt;"&amp;A250,Workers!$O$2:$O$1001)</f>
        <v>7900.7463140000009</v>
      </c>
      <c r="D250" s="9">
        <f>IF(OR(B250&lt;=0,C250&lt;=0),0,(B250^Parameters!$B$7)*(C250^Parameters!$B$8))</f>
        <v>2016.4406506745931</v>
      </c>
    </row>
    <row r="251" spans="1:4" x14ac:dyDescent="0.2">
      <c r="A251" s="4">
        <v>249</v>
      </c>
      <c r="B251" s="9">
        <f>SUMIF(Workers!$Q$2:$Q$1001,"&lt;="&amp;A251,Workers!$N$2:$N$1001)</f>
        <v>2800.1682749999991</v>
      </c>
      <c r="C251" s="9">
        <f>SUMIF(Workers!$Q$2:$Q$1001,"&gt;"&amp;A251,Workers!$O$2:$O$1001)</f>
        <v>7893.319308000001</v>
      </c>
      <c r="D251" s="9">
        <f>IF(OR(B251&lt;=0,C251&lt;=0),0,(B251^Parameters!$B$7)*(C251^Parameters!$B$8))</f>
        <v>2018.3650212131217</v>
      </c>
    </row>
    <row r="252" spans="1:4" x14ac:dyDescent="0.2">
      <c r="A252" s="4">
        <v>250</v>
      </c>
      <c r="B252" s="9">
        <f>SUMIF(Workers!$Q$2:$Q$1001,"&lt;="&amp;A252,Workers!$N$2:$N$1001)</f>
        <v>2813.2455449999993</v>
      </c>
      <c r="C252" s="9">
        <f>SUMIF(Workers!$Q$2:$Q$1001,"&gt;"&amp;A252,Workers!$O$2:$O$1001)</f>
        <v>7881.9522180000013</v>
      </c>
      <c r="D252" s="9">
        <f>IF(OR(B252&lt;=0,C252&lt;=0),0,(B252^Parameters!$B$7)*(C252^Parameters!$B$8))</f>
        <v>2021.2900907554376</v>
      </c>
    </row>
    <row r="253" spans="1:4" x14ac:dyDescent="0.2">
      <c r="A253" s="4">
        <v>251</v>
      </c>
      <c r="B253" s="9">
        <f>SUMIF(Workers!$Q$2:$Q$1001,"&lt;="&amp;A253,Workers!$N$2:$N$1001)</f>
        <v>2823.1759639999991</v>
      </c>
      <c r="C253" s="9">
        <f>SUMIF(Workers!$Q$2:$Q$1001,"&gt;"&amp;A253,Workers!$O$2:$O$1001)</f>
        <v>7873.3073660000009</v>
      </c>
      <c r="D253" s="9">
        <f>IF(OR(B253&lt;=0,C253&lt;=0),0,(B253^Parameters!$B$7)*(C253^Parameters!$B$8))</f>
        <v>2023.49818566811</v>
      </c>
    </row>
    <row r="254" spans="1:4" x14ac:dyDescent="0.2">
      <c r="A254" s="4">
        <v>252</v>
      </c>
      <c r="B254" s="9">
        <f>SUMIF(Workers!$Q$2:$Q$1001,"&lt;="&amp;A254,Workers!$N$2:$N$1001)</f>
        <v>2833.5683709999989</v>
      </c>
      <c r="C254" s="9">
        <f>SUMIF(Workers!$Q$2:$Q$1001,"&gt;"&amp;A254,Workers!$O$2:$O$1001)</f>
        <v>7864.2523039999996</v>
      </c>
      <c r="D254" s="9">
        <f>IF(OR(B254&lt;=0,C254&lt;=0),0,(B254^Parameters!$B$7)*(C254^Parameters!$B$8))</f>
        <v>2025.7974050615874</v>
      </c>
    </row>
    <row r="255" spans="1:4" x14ac:dyDescent="0.2">
      <c r="A255" s="4">
        <v>253</v>
      </c>
      <c r="B255" s="9">
        <f>SUMIF(Workers!$Q$2:$Q$1001,"&lt;="&amp;A255,Workers!$N$2:$N$1001)</f>
        <v>2842.7105049999991</v>
      </c>
      <c r="C255" s="9">
        <f>SUMIF(Workers!$Q$2:$Q$1001,"&gt;"&amp;A255,Workers!$O$2:$O$1001)</f>
        <v>7856.2846200000004</v>
      </c>
      <c r="D255" s="9">
        <f>IF(OR(B255&lt;=0,C255&lt;=0),0,(B255^Parameters!$B$7)*(C255^Parameters!$B$8))</f>
        <v>2027.8107892705023</v>
      </c>
    </row>
    <row r="256" spans="1:4" x14ac:dyDescent="0.2">
      <c r="A256" s="4">
        <v>254</v>
      </c>
      <c r="B256" s="9">
        <f>SUMIF(Workers!$Q$2:$Q$1001,"&lt;="&amp;A256,Workers!$N$2:$N$1001)</f>
        <v>2852.5117839999994</v>
      </c>
      <c r="C256" s="9">
        <f>SUMIF(Workers!$Q$2:$Q$1001,"&gt;"&amp;A256,Workers!$O$2:$O$1001)</f>
        <v>7847.7351739999995</v>
      </c>
      <c r="D256" s="9">
        <f>IF(OR(B256&lt;=0,C256&lt;=0),0,(B256^Parameters!$B$7)*(C256^Parameters!$B$8))</f>
        <v>2029.9591752217482</v>
      </c>
    </row>
    <row r="257" spans="1:4" x14ac:dyDescent="0.2">
      <c r="A257" s="4">
        <v>255</v>
      </c>
      <c r="B257" s="9">
        <f>SUMIF(Workers!$Q$2:$Q$1001,"&lt;="&amp;A257,Workers!$N$2:$N$1001)</f>
        <v>2863.3519979999992</v>
      </c>
      <c r="C257" s="9">
        <f>SUMIF(Workers!$Q$2:$Q$1001,"&gt;"&amp;A257,Workers!$O$2:$O$1001)</f>
        <v>7838.2771559999992</v>
      </c>
      <c r="D257" s="9">
        <f>IF(OR(B257&lt;=0,C257&lt;=0),0,(B257^Parameters!$B$7)*(C257^Parameters!$B$8))</f>
        <v>2032.3238328643768</v>
      </c>
    </row>
    <row r="258" spans="1:4" x14ac:dyDescent="0.2">
      <c r="A258" s="4">
        <v>256</v>
      </c>
      <c r="B258" s="9">
        <f>SUMIF(Workers!$Q$2:$Q$1001,"&lt;="&amp;A258,Workers!$N$2:$N$1001)</f>
        <v>2873.7891099999988</v>
      </c>
      <c r="C258" s="9">
        <f>SUMIF(Workers!$Q$2:$Q$1001,"&gt;"&amp;A258,Workers!$O$2:$O$1001)</f>
        <v>7829.1697089999989</v>
      </c>
      <c r="D258" s="9">
        <f>IF(OR(B258&lt;=0,C258&lt;=0),0,(B258^Parameters!$B$7)*(C258^Parameters!$B$8))</f>
        <v>2034.5893686341758</v>
      </c>
    </row>
    <row r="259" spans="1:4" x14ac:dyDescent="0.2">
      <c r="A259" s="4">
        <v>257</v>
      </c>
      <c r="B259" s="9">
        <f>SUMIF(Workers!$Q$2:$Q$1001,"&lt;="&amp;A259,Workers!$N$2:$N$1001)</f>
        <v>2885.3704319999993</v>
      </c>
      <c r="C259" s="9">
        <f>SUMIF(Workers!$Q$2:$Q$1001,"&gt;"&amp;A259,Workers!$O$2:$O$1001)</f>
        <v>7819.0621619999993</v>
      </c>
      <c r="D259" s="9">
        <f>IF(OR(B259&lt;=0,C259&lt;=0),0,(B259^Parameters!$B$7)*(C259^Parameters!$B$8))</f>
        <v>2037.0904335480307</v>
      </c>
    </row>
    <row r="260" spans="1:4" x14ac:dyDescent="0.2">
      <c r="A260" s="4">
        <v>258</v>
      </c>
      <c r="B260" s="9">
        <f>SUMIF(Workers!$Q$2:$Q$1001,"&lt;="&amp;A260,Workers!$N$2:$N$1001)</f>
        <v>2897.0171419999992</v>
      </c>
      <c r="C260" s="9">
        <f>SUMIF(Workers!$Q$2:$Q$1001,"&gt;"&amp;A260,Workers!$O$2:$O$1001)</f>
        <v>7808.891118999999</v>
      </c>
      <c r="D260" s="9">
        <f>IF(OR(B260&lt;=0,C260&lt;=0),0,(B260^Parameters!$B$7)*(C260^Parameters!$B$8))</f>
        <v>2039.5915056452613</v>
      </c>
    </row>
    <row r="261" spans="1:4" x14ac:dyDescent="0.2">
      <c r="A261" s="4">
        <v>259</v>
      </c>
      <c r="B261" s="9">
        <f>SUMIF(Workers!$Q$2:$Q$1001,"&lt;="&amp;A261,Workers!$N$2:$N$1001)</f>
        <v>2906.7698289999994</v>
      </c>
      <c r="C261" s="9">
        <f>SUMIF(Workers!$Q$2:$Q$1001,"&gt;"&amp;A261,Workers!$O$2:$O$1001)</f>
        <v>7800.3727479999989</v>
      </c>
      <c r="D261" s="9">
        <f>IF(OR(B261&lt;=0,C261&lt;=0),0,(B261^Parameters!$B$7)*(C261^Parameters!$B$8))</f>
        <v>2041.6754188892764</v>
      </c>
    </row>
    <row r="262" spans="1:4" x14ac:dyDescent="0.2">
      <c r="A262" s="4">
        <v>260</v>
      </c>
      <c r="B262" s="9">
        <f>SUMIF(Workers!$Q$2:$Q$1001,"&lt;="&amp;A262,Workers!$N$2:$N$1001)</f>
        <v>2916.259790999999</v>
      </c>
      <c r="C262" s="9">
        <f>SUMIF(Workers!$Q$2:$Q$1001,"&gt;"&amp;A262,Workers!$O$2:$O$1001)</f>
        <v>7792.0836709999976</v>
      </c>
      <c r="D262" s="9">
        <f>IF(OR(B262&lt;=0,C262&lt;=0),0,(B262^Parameters!$B$7)*(C262^Parameters!$B$8))</f>
        <v>2043.6942251444889</v>
      </c>
    </row>
    <row r="263" spans="1:4" x14ac:dyDescent="0.2">
      <c r="A263" s="4">
        <v>261</v>
      </c>
      <c r="B263" s="9">
        <f>SUMIF(Workers!$Q$2:$Q$1001,"&lt;="&amp;A263,Workers!$N$2:$N$1001)</f>
        <v>2926.1898989999991</v>
      </c>
      <c r="C263" s="9">
        <f>SUMIF(Workers!$Q$2:$Q$1001,"&gt;"&amp;A263,Workers!$O$2:$O$1001)</f>
        <v>7783.3755989999972</v>
      </c>
      <c r="D263" s="9">
        <f>IF(OR(B263&lt;=0,C263&lt;=0),0,(B263^Parameters!$B$7)*(C263^Parameters!$B$8))</f>
        <v>2045.7931631486604</v>
      </c>
    </row>
    <row r="264" spans="1:4" x14ac:dyDescent="0.2">
      <c r="A264" s="4">
        <v>262</v>
      </c>
      <c r="B264" s="9">
        <f>SUMIF(Workers!$Q$2:$Q$1001,"&lt;="&amp;A264,Workers!$N$2:$N$1001)</f>
        <v>2936.3238379999989</v>
      </c>
      <c r="C264" s="9">
        <f>SUMIF(Workers!$Q$2:$Q$1001,"&gt;"&amp;A264,Workers!$O$2:$O$1001)</f>
        <v>7774.4858739999981</v>
      </c>
      <c r="D264" s="9">
        <f>IF(OR(B264&lt;=0,C264&lt;=0),0,(B264^Parameters!$B$7)*(C264^Parameters!$B$8))</f>
        <v>2047.9249324550312</v>
      </c>
    </row>
    <row r="265" spans="1:4" x14ac:dyDescent="0.2">
      <c r="A265" s="4">
        <v>263</v>
      </c>
      <c r="B265" s="9">
        <f>SUMIF(Workers!$Q$2:$Q$1001,"&lt;="&amp;A265,Workers!$N$2:$N$1001)</f>
        <v>2946.9314299999992</v>
      </c>
      <c r="C265" s="9">
        <f>SUMIF(Workers!$Q$2:$Q$1001,"&gt;"&amp;A265,Workers!$O$2:$O$1001)</f>
        <v>7765.1742069999982</v>
      </c>
      <c r="D265" s="9">
        <f>IF(OR(B265&lt;=0,C265&lt;=0),0,(B265^Parameters!$B$7)*(C265^Parameters!$B$8))</f>
        <v>2050.144891131949</v>
      </c>
    </row>
    <row r="266" spans="1:4" x14ac:dyDescent="0.2">
      <c r="A266" s="4">
        <v>264</v>
      </c>
      <c r="B266" s="9">
        <f>SUMIF(Workers!$Q$2:$Q$1001,"&lt;="&amp;A266,Workers!$N$2:$N$1001)</f>
        <v>2958.0005499999993</v>
      </c>
      <c r="C266" s="9">
        <f>SUMIF(Workers!$Q$2:$Q$1001,"&gt;"&amp;A266,Workers!$O$2:$O$1001)</f>
        <v>7755.4567219999981</v>
      </c>
      <c r="D266" s="9">
        <f>IF(OR(B266&lt;=0,C266&lt;=0),0,(B266^Parameters!$B$7)*(C266^Parameters!$B$8))</f>
        <v>2052.4497498831633</v>
      </c>
    </row>
    <row r="267" spans="1:4" x14ac:dyDescent="0.2">
      <c r="A267" s="4">
        <v>265</v>
      </c>
      <c r="B267" s="9">
        <f>SUMIF(Workers!$Q$2:$Q$1001,"&lt;="&amp;A267,Workers!$N$2:$N$1001)</f>
        <v>2970.1450949999994</v>
      </c>
      <c r="C267" s="9">
        <f>SUMIF(Workers!$Q$2:$Q$1001,"&gt;"&amp;A267,Workers!$O$2:$O$1001)</f>
        <v>7744.7939079999969</v>
      </c>
      <c r="D267" s="9">
        <f>IF(OR(B267&lt;=0,C267&lt;=0),0,(B267^Parameters!$B$7)*(C267^Parameters!$B$8))</f>
        <v>2054.964808833402</v>
      </c>
    </row>
    <row r="268" spans="1:4" x14ac:dyDescent="0.2">
      <c r="A268" s="4">
        <v>266</v>
      </c>
      <c r="B268" s="9">
        <f>SUMIF(Workers!$Q$2:$Q$1001,"&lt;="&amp;A268,Workers!$N$2:$N$1001)</f>
        <v>2980.5227379999997</v>
      </c>
      <c r="C268" s="9">
        <f>SUMIF(Workers!$Q$2:$Q$1001,"&gt;"&amp;A268,Workers!$O$2:$O$1001)</f>
        <v>7735.6802989999969</v>
      </c>
      <c r="D268" s="9">
        <f>IF(OR(B268&lt;=0,C268&lt;=0),0,(B268^Parameters!$B$7)*(C268^Parameters!$B$8))</f>
        <v>2057.1024835125295</v>
      </c>
    </row>
    <row r="269" spans="1:4" x14ac:dyDescent="0.2">
      <c r="A269" s="4">
        <v>267</v>
      </c>
      <c r="B269" s="9">
        <f>SUMIF(Workers!$Q$2:$Q$1001,"&lt;="&amp;A269,Workers!$N$2:$N$1001)</f>
        <v>2991.0828659999997</v>
      </c>
      <c r="C269" s="9">
        <f>SUMIF(Workers!$Q$2:$Q$1001,"&gt;"&amp;A269,Workers!$O$2:$O$1001)</f>
        <v>7726.3967929999972</v>
      </c>
      <c r="D269" s="9">
        <f>IF(OR(B269&lt;=0,C269&lt;=0),0,(B269^Parameters!$B$7)*(C269^Parameters!$B$8))</f>
        <v>2059.2660224961473</v>
      </c>
    </row>
    <row r="270" spans="1:4" x14ac:dyDescent="0.2">
      <c r="A270" s="4">
        <v>268</v>
      </c>
      <c r="B270" s="9">
        <f>SUMIF(Workers!$Q$2:$Q$1001,"&lt;="&amp;A270,Workers!$N$2:$N$1001)</f>
        <v>3001.4810109999999</v>
      </c>
      <c r="C270" s="9">
        <f>SUMIF(Workers!$Q$2:$Q$1001,"&gt;"&amp;A270,Workers!$O$2:$O$1001)</f>
        <v>7717.2556089999971</v>
      </c>
      <c r="D270" s="9">
        <f>IF(OR(B270&lt;=0,C270&lt;=0),0,(B270^Parameters!$B$7)*(C270^Parameters!$B$8))</f>
        <v>2061.3859817293742</v>
      </c>
    </row>
    <row r="271" spans="1:4" x14ac:dyDescent="0.2">
      <c r="A271" s="4">
        <v>269</v>
      </c>
      <c r="B271" s="9">
        <f>SUMIF(Workers!$Q$2:$Q$1001,"&lt;="&amp;A271,Workers!$N$2:$N$1001)</f>
        <v>3010.4769469999997</v>
      </c>
      <c r="C271" s="9">
        <f>SUMIF(Workers!$Q$2:$Q$1001,"&gt;"&amp;A271,Workers!$O$2:$O$1001)</f>
        <v>7709.3430239999971</v>
      </c>
      <c r="D271" s="9">
        <f>IF(OR(B271&lt;=0,C271&lt;=0),0,(B271^Parameters!$B$7)*(C271^Parameters!$B$8))</f>
        <v>2063.2112827465344</v>
      </c>
    </row>
    <row r="272" spans="1:4" x14ac:dyDescent="0.2">
      <c r="A272" s="4">
        <v>270</v>
      </c>
      <c r="B272" s="9">
        <f>SUMIF(Workers!$Q$2:$Q$1001,"&lt;="&amp;A272,Workers!$N$2:$N$1001)</f>
        <v>3020.2450359999998</v>
      </c>
      <c r="C272" s="9">
        <f>SUMIF(Workers!$Q$2:$Q$1001,"&gt;"&amp;A272,Workers!$O$2:$O$1001)</f>
        <v>7700.7490749999988</v>
      </c>
      <c r="D272" s="9">
        <f>IF(OR(B272&lt;=0,C272&lt;=0),0,(B272^Parameters!$B$7)*(C272^Parameters!$B$8))</f>
        <v>2065.1843162617447</v>
      </c>
    </row>
    <row r="273" spans="1:4" x14ac:dyDescent="0.2">
      <c r="A273" s="4">
        <v>271</v>
      </c>
      <c r="B273" s="9">
        <f>SUMIF(Workers!$Q$2:$Q$1001,"&lt;="&amp;A273,Workers!$N$2:$N$1001)</f>
        <v>3030.1208679999995</v>
      </c>
      <c r="C273" s="9">
        <f>SUMIF(Workers!$Q$2:$Q$1001,"&gt;"&amp;A273,Workers!$O$2:$O$1001)</f>
        <v>7692.0549419999979</v>
      </c>
      <c r="D273" s="9">
        <f>IF(OR(B273&lt;=0,C273&lt;=0),0,(B273^Parameters!$B$7)*(C273^Parameters!$B$8))</f>
        <v>2067.1693091632746</v>
      </c>
    </row>
    <row r="274" spans="1:4" x14ac:dyDescent="0.2">
      <c r="A274" s="4">
        <v>272</v>
      </c>
      <c r="B274" s="9">
        <f>SUMIF(Workers!$Q$2:$Q$1001,"&lt;="&amp;A274,Workers!$N$2:$N$1001)</f>
        <v>3039.8372289999993</v>
      </c>
      <c r="C274" s="9">
        <f>SUMIF(Workers!$Q$2:$Q$1001,"&gt;"&amp;A274,Workers!$O$2:$O$1001)</f>
        <v>7683.5008999999982</v>
      </c>
      <c r="D274" s="9">
        <f>IF(OR(B274&lt;=0,C274&lt;=0),0,(B274^Parameters!$B$7)*(C274^Parameters!$B$8))</f>
        <v>2069.113261362756</v>
      </c>
    </row>
    <row r="275" spans="1:4" x14ac:dyDescent="0.2">
      <c r="A275" s="4">
        <v>273</v>
      </c>
      <c r="B275" s="9">
        <f>SUMIF(Workers!$Q$2:$Q$1001,"&lt;="&amp;A275,Workers!$N$2:$N$1001)</f>
        <v>3050.1492569999996</v>
      </c>
      <c r="C275" s="9">
        <f>SUMIF(Workers!$Q$2:$Q$1001,"&gt;"&amp;A275,Workers!$O$2:$O$1001)</f>
        <v>7674.4218149999988</v>
      </c>
      <c r="D275" s="9">
        <f>IF(OR(B275&lt;=0,C275&lt;=0),0,(B275^Parameters!$B$7)*(C275^Parameters!$B$8))</f>
        <v>2071.1666334425254</v>
      </c>
    </row>
    <row r="276" spans="1:4" x14ac:dyDescent="0.2">
      <c r="A276" s="4">
        <v>274</v>
      </c>
      <c r="B276" s="9">
        <f>SUMIF(Workers!$Q$2:$Q$1001,"&lt;="&amp;A276,Workers!$N$2:$N$1001)</f>
        <v>3061.3672669999996</v>
      </c>
      <c r="C276" s="9">
        <f>SUMIF(Workers!$Q$2:$Q$1001,"&gt;"&amp;A276,Workers!$O$2:$O$1001)</f>
        <v>7664.5372799999986</v>
      </c>
      <c r="D276" s="9">
        <f>IF(OR(B276&lt;=0,C276&lt;=0),0,(B276^Parameters!$B$7)*(C276^Parameters!$B$8))</f>
        <v>2073.3881823088341</v>
      </c>
    </row>
    <row r="277" spans="1:4" x14ac:dyDescent="0.2">
      <c r="A277" s="4">
        <v>275</v>
      </c>
      <c r="B277" s="9">
        <f>SUMIF(Workers!$Q$2:$Q$1001,"&lt;="&amp;A277,Workers!$N$2:$N$1001)</f>
        <v>3071.3715209999996</v>
      </c>
      <c r="C277" s="9">
        <f>SUMIF(Workers!$Q$2:$Q$1001,"&gt;"&amp;A277,Workers!$O$2:$O$1001)</f>
        <v>7655.7204729999976</v>
      </c>
      <c r="D277" s="9">
        <f>IF(OR(B277&lt;=0,C277&lt;=0),0,(B277^Parameters!$B$7)*(C277^Parameters!$B$8))</f>
        <v>2075.3592711074029</v>
      </c>
    </row>
    <row r="278" spans="1:4" x14ac:dyDescent="0.2">
      <c r="A278" s="4">
        <v>276</v>
      </c>
      <c r="B278" s="9">
        <f>SUMIF(Workers!$Q$2:$Q$1001,"&lt;="&amp;A278,Workers!$N$2:$N$1001)</f>
        <v>3081.6912929999994</v>
      </c>
      <c r="C278" s="9">
        <f>SUMIF(Workers!$Q$2:$Q$1001,"&gt;"&amp;A278,Workers!$O$2:$O$1001)</f>
        <v>7646.6211179999973</v>
      </c>
      <c r="D278" s="9">
        <f>IF(OR(B278&lt;=0,C278&lt;=0),0,(B278^Parameters!$B$7)*(C278^Parameters!$B$8))</f>
        <v>2077.3822496603279</v>
      </c>
    </row>
    <row r="279" spans="1:4" x14ac:dyDescent="0.2">
      <c r="A279" s="4">
        <v>277</v>
      </c>
      <c r="B279" s="9">
        <f>SUMIF(Workers!$Q$2:$Q$1001,"&lt;="&amp;A279,Workers!$N$2:$N$1001)</f>
        <v>3092.9661599999995</v>
      </c>
      <c r="C279" s="9">
        <f>SUMIF(Workers!$Q$2:$Q$1001,"&gt;"&amp;A279,Workers!$O$2:$O$1001)</f>
        <v>7636.6693809999979</v>
      </c>
      <c r="D279" s="9">
        <f>IF(OR(B279&lt;=0,C279&lt;=0),0,(B279^Parameters!$B$7)*(C279^Parameters!$B$8))</f>
        <v>2079.5799460825378</v>
      </c>
    </row>
    <row r="280" spans="1:4" x14ac:dyDescent="0.2">
      <c r="A280" s="4">
        <v>278</v>
      </c>
      <c r="B280" s="9">
        <f>SUMIF(Workers!$Q$2:$Q$1001,"&lt;="&amp;A280,Workers!$N$2:$N$1001)</f>
        <v>3104.4942799999994</v>
      </c>
      <c r="C280" s="9">
        <f>SUMIF(Workers!$Q$2:$Q$1001,"&gt;"&amp;A280,Workers!$O$2:$O$1001)</f>
        <v>7626.4928739999978</v>
      </c>
      <c r="D280" s="9">
        <f>IF(OR(B280&lt;=0,C280&lt;=0),0,(B280^Parameters!$B$7)*(C280^Parameters!$B$8))</f>
        <v>2081.8147428201314</v>
      </c>
    </row>
    <row r="281" spans="1:4" x14ac:dyDescent="0.2">
      <c r="A281" s="4">
        <v>279</v>
      </c>
      <c r="B281" s="9">
        <f>SUMIF(Workers!$Q$2:$Q$1001,"&lt;="&amp;A281,Workers!$N$2:$N$1001)</f>
        <v>3115.9496759999993</v>
      </c>
      <c r="C281" s="9">
        <f>SUMIF(Workers!$Q$2:$Q$1001,"&gt;"&amp;A281,Workers!$O$2:$O$1001)</f>
        <v>7616.3722219999981</v>
      </c>
      <c r="D281" s="9">
        <f>IF(OR(B281&lt;=0,C281&lt;=0),0,(B281^Parameters!$B$7)*(C281^Parameters!$B$8))</f>
        <v>2084.0223294730372</v>
      </c>
    </row>
    <row r="282" spans="1:4" x14ac:dyDescent="0.2">
      <c r="A282" s="4">
        <v>280</v>
      </c>
      <c r="B282" s="9">
        <f>SUMIF(Workers!$Q$2:$Q$1001,"&lt;="&amp;A282,Workers!$N$2:$N$1001)</f>
        <v>3128.3234099999991</v>
      </c>
      <c r="C282" s="9">
        <f>SUMIF(Workers!$Q$2:$Q$1001,"&gt;"&amp;A282,Workers!$O$2:$O$1001)</f>
        <v>7605.4391579999983</v>
      </c>
      <c r="D282" s="9">
        <f>IF(OR(B282&lt;=0,C282&lt;=0),0,(B282^Parameters!$B$7)*(C282^Parameters!$B$8))</f>
        <v>2086.3932714310895</v>
      </c>
    </row>
    <row r="283" spans="1:4" x14ac:dyDescent="0.2">
      <c r="A283" s="4">
        <v>281</v>
      </c>
      <c r="B283" s="9">
        <f>SUMIF(Workers!$Q$2:$Q$1001,"&lt;="&amp;A283,Workers!$N$2:$N$1001)</f>
        <v>3138.6201739999992</v>
      </c>
      <c r="C283" s="9">
        <f>SUMIF(Workers!$Q$2:$Q$1001,"&gt;"&amp;A283,Workers!$O$2:$O$1001)</f>
        <v>7596.3404969999983</v>
      </c>
      <c r="D283" s="9">
        <f>IF(OR(B283&lt;=0,C283&lt;=0),0,(B283^Parameters!$B$7)*(C283^Parameters!$B$8))</f>
        <v>2088.3555139721602</v>
      </c>
    </row>
    <row r="284" spans="1:4" x14ac:dyDescent="0.2">
      <c r="A284" s="4">
        <v>282</v>
      </c>
      <c r="B284" s="9">
        <f>SUMIF(Workers!$Q$2:$Q$1001,"&lt;="&amp;A284,Workers!$N$2:$N$1001)</f>
        <v>3146.5143569999991</v>
      </c>
      <c r="C284" s="9">
        <f>SUMIF(Workers!$Q$2:$Q$1001,"&gt;"&amp;A284,Workers!$O$2:$O$1001)</f>
        <v>7589.3645379999989</v>
      </c>
      <c r="D284" s="9">
        <f>IF(OR(B284&lt;=0,C284&lt;=0),0,(B284^Parameters!$B$7)*(C284^Parameters!$B$8))</f>
        <v>2089.8533375955553</v>
      </c>
    </row>
    <row r="285" spans="1:4" x14ac:dyDescent="0.2">
      <c r="A285" s="4">
        <v>283</v>
      </c>
      <c r="B285" s="9">
        <f>SUMIF(Workers!$Q$2:$Q$1001,"&lt;="&amp;A285,Workers!$N$2:$N$1001)</f>
        <v>3158.1135499999991</v>
      </c>
      <c r="C285" s="9">
        <f>SUMIF(Workers!$Q$2:$Q$1001,"&gt;"&amp;A285,Workers!$O$2:$O$1001)</f>
        <v>7579.1106689999988</v>
      </c>
      <c r="D285" s="9">
        <f>IF(OR(B285&lt;=0,C285&lt;=0),0,(B285^Parameters!$B$7)*(C285^Parameters!$B$8))</f>
        <v>2092.0434264391301</v>
      </c>
    </row>
    <row r="286" spans="1:4" x14ac:dyDescent="0.2">
      <c r="A286" s="4">
        <v>284</v>
      </c>
      <c r="B286" s="9">
        <f>SUMIF(Workers!$Q$2:$Q$1001,"&lt;="&amp;A286,Workers!$N$2:$N$1001)</f>
        <v>3170.1295979999986</v>
      </c>
      <c r="C286" s="9">
        <f>SUMIF(Workers!$Q$2:$Q$1001,"&gt;"&amp;A286,Workers!$O$2:$O$1001)</f>
        <v>7568.4861469999987</v>
      </c>
      <c r="D286" s="9">
        <f>IF(OR(B286&lt;=0,C286&lt;=0),0,(B286^Parameters!$B$7)*(C286^Parameters!$B$8))</f>
        <v>2094.2991515933131</v>
      </c>
    </row>
    <row r="287" spans="1:4" x14ac:dyDescent="0.2">
      <c r="A287" s="4">
        <v>285</v>
      </c>
      <c r="B287" s="9">
        <f>SUMIF(Workers!$Q$2:$Q$1001,"&lt;="&amp;A287,Workers!$N$2:$N$1001)</f>
        <v>3183.1881889999986</v>
      </c>
      <c r="C287" s="9">
        <f>SUMIF(Workers!$Q$2:$Q$1001,"&gt;"&amp;A287,Workers!$O$2:$O$1001)</f>
        <v>7556.9199629999994</v>
      </c>
      <c r="D287" s="9">
        <f>IF(OR(B287&lt;=0,C287&lt;=0),0,(B287^Parameters!$B$7)*(C287^Parameters!$B$8))</f>
        <v>2096.7333922982993</v>
      </c>
    </row>
    <row r="288" spans="1:4" x14ac:dyDescent="0.2">
      <c r="A288" s="4">
        <v>286</v>
      </c>
      <c r="B288" s="9">
        <f>SUMIF(Workers!$Q$2:$Q$1001,"&lt;="&amp;A288,Workers!$N$2:$N$1001)</f>
        <v>3192.2588209999985</v>
      </c>
      <c r="C288" s="9">
        <f>SUMIF(Workers!$Q$2:$Q$1001,"&gt;"&amp;A288,Workers!$O$2:$O$1001)</f>
        <v>7548.8758260000004</v>
      </c>
      <c r="D288" s="9">
        <f>IF(OR(B288&lt;=0,C288&lt;=0),0,(B288^Parameters!$B$7)*(C288^Parameters!$B$8))</f>
        <v>2098.4139743825044</v>
      </c>
    </row>
    <row r="289" spans="1:4" x14ac:dyDescent="0.2">
      <c r="A289" s="4">
        <v>287</v>
      </c>
      <c r="B289" s="9">
        <f>SUMIF(Workers!$Q$2:$Q$1001,"&lt;="&amp;A289,Workers!$N$2:$N$1001)</f>
        <v>3205.5271559999983</v>
      </c>
      <c r="C289" s="9">
        <f>SUMIF(Workers!$Q$2:$Q$1001,"&gt;"&amp;A289,Workers!$O$2:$O$1001)</f>
        <v>7537.1037800000004</v>
      </c>
      <c r="D289" s="9">
        <f>IF(OR(B289&lt;=0,C289&lt;=0),0,(B289^Parameters!$B$7)*(C289^Parameters!$B$8))</f>
        <v>2100.8583928765306</v>
      </c>
    </row>
    <row r="290" spans="1:4" x14ac:dyDescent="0.2">
      <c r="A290" s="4">
        <v>288</v>
      </c>
      <c r="B290" s="9">
        <f>SUMIF(Workers!$Q$2:$Q$1001,"&lt;="&amp;A290,Workers!$N$2:$N$1001)</f>
        <v>3215.8925029999982</v>
      </c>
      <c r="C290" s="9">
        <f>SUMIF(Workers!$Q$2:$Q$1001,"&gt;"&amp;A290,Workers!$O$2:$O$1001)</f>
        <v>7527.9021119999989</v>
      </c>
      <c r="D290" s="9">
        <f>IF(OR(B290&lt;=0,C290&lt;=0),0,(B290^Parameters!$B$7)*(C290^Parameters!$B$8))</f>
        <v>2102.7564261807124</v>
      </c>
    </row>
    <row r="291" spans="1:4" x14ac:dyDescent="0.2">
      <c r="A291" s="4">
        <v>289</v>
      </c>
      <c r="B291" s="9">
        <f>SUMIF(Workers!$Q$2:$Q$1001,"&lt;="&amp;A291,Workers!$N$2:$N$1001)</f>
        <v>3228.1116959999981</v>
      </c>
      <c r="C291" s="9">
        <f>SUMIF(Workers!$Q$2:$Q$1001,"&gt;"&amp;A291,Workers!$O$2:$O$1001)</f>
        <v>7517.0497499999992</v>
      </c>
      <c r="D291" s="9">
        <f>IF(OR(B291&lt;=0,C291&lt;=0),0,(B291^Parameters!$B$7)*(C291^Parameters!$B$8))</f>
        <v>2104.9810479547991</v>
      </c>
    </row>
    <row r="292" spans="1:4" x14ac:dyDescent="0.2">
      <c r="A292" s="4">
        <v>290</v>
      </c>
      <c r="B292" s="9">
        <f>SUMIF(Workers!$Q$2:$Q$1001,"&lt;="&amp;A292,Workers!$N$2:$N$1001)</f>
        <v>3239.7700279999985</v>
      </c>
      <c r="C292" s="9">
        <f>SUMIF(Workers!$Q$2:$Q$1001,"&gt;"&amp;A292,Workers!$O$2:$O$1001)</f>
        <v>7506.6786669999992</v>
      </c>
      <c r="D292" s="9">
        <f>IF(OR(B292&lt;=0,C292&lt;=0),0,(B292^Parameters!$B$7)*(C292^Parameters!$B$8))</f>
        <v>2107.0891173526184</v>
      </c>
    </row>
    <row r="293" spans="1:4" x14ac:dyDescent="0.2">
      <c r="A293" s="4">
        <v>291</v>
      </c>
      <c r="B293" s="9">
        <f>SUMIF(Workers!$Q$2:$Q$1001,"&lt;="&amp;A293,Workers!$N$2:$N$1001)</f>
        <v>3249.4362799999985</v>
      </c>
      <c r="C293" s="9">
        <f>SUMIF(Workers!$Q$2:$Q$1001,"&gt;"&amp;A293,Workers!$O$2:$O$1001)</f>
        <v>7498.0758140000007</v>
      </c>
      <c r="D293" s="9">
        <f>IF(OR(B293&lt;=0,C293&lt;=0),0,(B293^Parameters!$B$7)*(C293^Parameters!$B$8))</f>
        <v>2108.8273894672602</v>
      </c>
    </row>
    <row r="294" spans="1:4" x14ac:dyDescent="0.2">
      <c r="A294" s="4">
        <v>292</v>
      </c>
      <c r="B294" s="9">
        <f>SUMIF(Workers!$Q$2:$Q$1001,"&lt;="&amp;A294,Workers!$N$2:$N$1001)</f>
        <v>3260.0839649999989</v>
      </c>
      <c r="C294" s="9">
        <f>SUMIF(Workers!$Q$2:$Q$1001,"&gt;"&amp;A294,Workers!$O$2:$O$1001)</f>
        <v>7488.5906519999999</v>
      </c>
      <c r="D294" s="9">
        <f>IF(OR(B294&lt;=0,C294&lt;=0),0,(B294^Parameters!$B$7)*(C294^Parameters!$B$8))</f>
        <v>2110.7315156281784</v>
      </c>
    </row>
    <row r="295" spans="1:4" x14ac:dyDescent="0.2">
      <c r="A295" s="4">
        <v>293</v>
      </c>
      <c r="B295" s="9">
        <f>SUMIF(Workers!$Q$2:$Q$1001,"&lt;="&amp;A295,Workers!$N$2:$N$1001)</f>
        <v>3271.6918929999988</v>
      </c>
      <c r="C295" s="9">
        <f>SUMIF(Workers!$Q$2:$Q$1001,"&gt;"&amp;A295,Workers!$O$2:$O$1001)</f>
        <v>7478.2404799999995</v>
      </c>
      <c r="D295" s="9">
        <f>IF(OR(B295&lt;=0,C295&lt;=0),0,(B295^Parameters!$B$7)*(C295^Parameters!$B$8))</f>
        <v>2112.7948085949702</v>
      </c>
    </row>
    <row r="296" spans="1:4" x14ac:dyDescent="0.2">
      <c r="A296" s="4">
        <v>294</v>
      </c>
      <c r="B296" s="9">
        <f>SUMIF(Workers!$Q$2:$Q$1001,"&lt;="&amp;A296,Workers!$N$2:$N$1001)</f>
        <v>3283.0500519999987</v>
      </c>
      <c r="C296" s="9">
        <f>SUMIF(Workers!$Q$2:$Q$1001,"&gt;"&amp;A296,Workers!$O$2:$O$1001)</f>
        <v>7468.111558999999</v>
      </c>
      <c r="D296" s="9">
        <f>IF(OR(B296&lt;=0,C296&lt;=0),0,(B296^Parameters!$B$7)*(C296^Parameters!$B$8))</f>
        <v>2114.8021113040422</v>
      </c>
    </row>
    <row r="297" spans="1:4" x14ac:dyDescent="0.2">
      <c r="A297" s="4">
        <v>295</v>
      </c>
      <c r="B297" s="9">
        <f>SUMIF(Workers!$Q$2:$Q$1001,"&lt;="&amp;A297,Workers!$N$2:$N$1001)</f>
        <v>3295.5709789999987</v>
      </c>
      <c r="C297" s="9">
        <f>SUMIF(Workers!$Q$2:$Q$1001,"&gt;"&amp;A297,Workers!$O$2:$O$1001)</f>
        <v>7456.9436349999996</v>
      </c>
      <c r="D297" s="9">
        <f>IF(OR(B297&lt;=0,C297&lt;=0),0,(B297^Parameters!$B$7)*(C297^Parameters!$B$8))</f>
        <v>2117.0016113215802</v>
      </c>
    </row>
    <row r="298" spans="1:4" x14ac:dyDescent="0.2">
      <c r="A298" s="4">
        <v>296</v>
      </c>
      <c r="B298" s="9">
        <f>SUMIF(Workers!$Q$2:$Q$1001,"&lt;="&amp;A298,Workers!$N$2:$N$1001)</f>
        <v>3306.5905929999985</v>
      </c>
      <c r="C298" s="9">
        <f>SUMIF(Workers!$Q$2:$Q$1001,"&gt;"&amp;A298,Workers!$O$2:$O$1001)</f>
        <v>7447.0940200000005</v>
      </c>
      <c r="D298" s="9">
        <f>IF(OR(B298&lt;=0,C298&lt;=0),0,(B298^Parameters!$B$7)*(C298^Parameters!$B$8))</f>
        <v>2118.9234545258328</v>
      </c>
    </row>
    <row r="299" spans="1:4" x14ac:dyDescent="0.2">
      <c r="A299" s="4">
        <v>297</v>
      </c>
      <c r="B299" s="9">
        <f>SUMIF(Workers!$Q$2:$Q$1001,"&lt;="&amp;A299,Workers!$N$2:$N$1001)</f>
        <v>3317.3352889999987</v>
      </c>
      <c r="C299" s="9">
        <f>SUMIF(Workers!$Q$2:$Q$1001,"&gt;"&amp;A299,Workers!$O$2:$O$1001)</f>
        <v>7437.4850170000009</v>
      </c>
      <c r="D299" s="9">
        <f>IF(OR(B299&lt;=0,C299&lt;=0),0,(B299^Parameters!$B$7)*(C299^Parameters!$B$8))</f>
        <v>2120.7865606438045</v>
      </c>
    </row>
    <row r="300" spans="1:4" x14ac:dyDescent="0.2">
      <c r="A300" s="4">
        <v>298</v>
      </c>
      <c r="B300" s="9">
        <f>SUMIF(Workers!$Q$2:$Q$1001,"&lt;="&amp;A300,Workers!$N$2:$N$1001)</f>
        <v>3326.9781429999994</v>
      </c>
      <c r="C300" s="9">
        <f>SUMIF(Workers!$Q$2:$Q$1001,"&gt;"&amp;A300,Workers!$O$2:$O$1001)</f>
        <v>7428.8583740000013</v>
      </c>
      <c r="D300" s="9">
        <f>IF(OR(B300&lt;=0,C300&lt;=0),0,(B300^Parameters!$B$7)*(C300^Parameters!$B$8))</f>
        <v>2122.4497259254454</v>
      </c>
    </row>
    <row r="301" spans="1:4" x14ac:dyDescent="0.2">
      <c r="A301" s="4">
        <v>299</v>
      </c>
      <c r="B301" s="9">
        <f>SUMIF(Workers!$Q$2:$Q$1001,"&lt;="&amp;A301,Workers!$N$2:$N$1001)</f>
        <v>3338.0699839999988</v>
      </c>
      <c r="C301" s="9">
        <f>SUMIF(Workers!$Q$2:$Q$1001,"&gt;"&amp;A301,Workers!$O$2:$O$1001)</f>
        <v>7418.9162250000008</v>
      </c>
      <c r="D301" s="9">
        <f>IF(OR(B301&lt;=0,C301&lt;=0),0,(B301^Parameters!$B$7)*(C301^Parameters!$B$8))</f>
        <v>2124.3504208254781</v>
      </c>
    </row>
    <row r="302" spans="1:4" x14ac:dyDescent="0.2">
      <c r="A302" s="4">
        <v>300</v>
      </c>
      <c r="B302" s="9">
        <f>SUMIF(Workers!$Q$2:$Q$1001,"&lt;="&amp;A302,Workers!$N$2:$N$1001)</f>
        <v>3347.7881229999989</v>
      </c>
      <c r="C302" s="9">
        <f>SUMIF(Workers!$Q$2:$Q$1001,"&gt;"&amp;A302,Workers!$O$2:$O$1001)</f>
        <v>7410.1931629999999</v>
      </c>
      <c r="D302" s="9">
        <f>IF(OR(B302&lt;=0,C302&lt;=0),0,(B302^Parameters!$B$7)*(C302^Parameters!$B$8))</f>
        <v>2126.0054424691662</v>
      </c>
    </row>
    <row r="303" spans="1:4" x14ac:dyDescent="0.2">
      <c r="A303" s="4">
        <v>301</v>
      </c>
      <c r="B303" s="9">
        <f>SUMIF(Workers!$Q$2:$Q$1001,"&lt;="&amp;A303,Workers!$N$2:$N$1001)</f>
        <v>3358.790743999999</v>
      </c>
      <c r="C303" s="9">
        <f>SUMIF(Workers!$Q$2:$Q$1001,"&gt;"&amp;A303,Workers!$O$2:$O$1001)</f>
        <v>7400.3102830000007</v>
      </c>
      <c r="D303" s="9">
        <f>IF(OR(B303&lt;=0,C303&lt;=0),0,(B303^Parameters!$B$7)*(C303^Parameters!$B$8))</f>
        <v>2127.8685449282038</v>
      </c>
    </row>
    <row r="304" spans="1:4" x14ac:dyDescent="0.2">
      <c r="A304" s="4">
        <v>302</v>
      </c>
      <c r="B304" s="9">
        <f>SUMIF(Workers!$Q$2:$Q$1001,"&lt;="&amp;A304,Workers!$N$2:$N$1001)</f>
        <v>3369.9969609999989</v>
      </c>
      <c r="C304" s="9">
        <f>SUMIF(Workers!$Q$2:$Q$1001,"&gt;"&amp;A304,Workers!$O$2:$O$1001)</f>
        <v>7390.2255939999995</v>
      </c>
      <c r="D304" s="9">
        <f>IF(OR(B304&lt;=0,C304&lt;=0),0,(B304^Parameters!$B$7)*(C304^Parameters!$B$8))</f>
        <v>2129.7530177804279</v>
      </c>
    </row>
    <row r="305" spans="1:4" x14ac:dyDescent="0.2">
      <c r="A305" s="4">
        <v>303</v>
      </c>
      <c r="B305" s="9">
        <f>SUMIF(Workers!$Q$2:$Q$1001,"&lt;="&amp;A305,Workers!$N$2:$N$1001)</f>
        <v>3381.2829379999989</v>
      </c>
      <c r="C305" s="9">
        <f>SUMIF(Workers!$Q$2:$Q$1001,"&gt;"&amp;A305,Workers!$O$2:$O$1001)</f>
        <v>7380.0668150000001</v>
      </c>
      <c r="D305" s="9">
        <f>IF(OR(B305&lt;=0,C305&lt;=0),0,(B305^Parameters!$B$7)*(C305^Parameters!$B$8))</f>
        <v>2131.6397639272009</v>
      </c>
    </row>
    <row r="306" spans="1:4" x14ac:dyDescent="0.2">
      <c r="A306" s="4">
        <v>304</v>
      </c>
      <c r="B306" s="9">
        <f>SUMIF(Workers!$Q$2:$Q$1001,"&lt;="&amp;A306,Workers!$N$2:$N$1001)</f>
        <v>3394.4802059999988</v>
      </c>
      <c r="C306" s="9">
        <f>SUMIF(Workers!$Q$2:$Q$1001,"&gt;"&amp;A306,Workers!$O$2:$O$1001)</f>
        <v>7368.1745639999999</v>
      </c>
      <c r="D306" s="9">
        <f>IF(OR(B306&lt;=0,C306&lt;=0),0,(B306^Parameters!$B$7)*(C306^Parameters!$B$8))</f>
        <v>2133.8305771601317</v>
      </c>
    </row>
    <row r="307" spans="1:4" x14ac:dyDescent="0.2">
      <c r="A307" s="4">
        <v>305</v>
      </c>
      <c r="B307" s="9">
        <f>SUMIF(Workers!$Q$2:$Q$1001,"&lt;="&amp;A307,Workers!$N$2:$N$1001)</f>
        <v>3406.2119059999991</v>
      </c>
      <c r="C307" s="9">
        <f>SUMIF(Workers!$Q$2:$Q$1001,"&gt;"&amp;A307,Workers!$O$2:$O$1001)</f>
        <v>7357.6025569999993</v>
      </c>
      <c r="D307" s="9">
        <f>IF(OR(B307&lt;=0,C307&lt;=0),0,(B307^Parameters!$B$7)*(C307^Parameters!$B$8))</f>
        <v>2135.7656342333162</v>
      </c>
    </row>
    <row r="308" spans="1:4" x14ac:dyDescent="0.2">
      <c r="A308" s="4">
        <v>306</v>
      </c>
      <c r="B308" s="9">
        <f>SUMIF(Workers!$Q$2:$Q$1001,"&lt;="&amp;A308,Workers!$N$2:$N$1001)</f>
        <v>3416.2064509999987</v>
      </c>
      <c r="C308" s="9">
        <f>SUMIF(Workers!$Q$2:$Q$1001,"&gt;"&amp;A308,Workers!$O$2:$O$1001)</f>
        <v>7348.5951500000001</v>
      </c>
      <c r="D308" s="9">
        <f>IF(OR(B308&lt;=0,C308&lt;=0),0,(B308^Parameters!$B$7)*(C308^Parameters!$B$8))</f>
        <v>2137.4048652789338</v>
      </c>
    </row>
    <row r="309" spans="1:4" x14ac:dyDescent="0.2">
      <c r="A309" s="4">
        <v>307</v>
      </c>
      <c r="B309" s="9">
        <f>SUMIF(Workers!$Q$2:$Q$1001,"&lt;="&amp;A309,Workers!$N$2:$N$1001)</f>
        <v>3424.7489349999992</v>
      </c>
      <c r="C309" s="9">
        <f>SUMIF(Workers!$Q$2:$Q$1001,"&gt;"&amp;A309,Workers!$O$2:$O$1001)</f>
        <v>7340.896092</v>
      </c>
      <c r="D309" s="9">
        <f>IF(OR(B309&lt;=0,C309&lt;=0),0,(B309^Parameters!$B$7)*(C309^Parameters!$B$8))</f>
        <v>2138.7992210030634</v>
      </c>
    </row>
    <row r="310" spans="1:4" x14ac:dyDescent="0.2">
      <c r="A310" s="4">
        <v>308</v>
      </c>
      <c r="B310" s="9">
        <f>SUMIF(Workers!$Q$2:$Q$1001,"&lt;="&amp;A310,Workers!$N$2:$N$1001)</f>
        <v>3435.0683679999988</v>
      </c>
      <c r="C310" s="9">
        <f>SUMIF(Workers!$Q$2:$Q$1001,"&gt;"&amp;A310,Workers!$O$2:$O$1001)</f>
        <v>7331.5896549999989</v>
      </c>
      <c r="D310" s="9">
        <f>IF(OR(B310&lt;=0,C310&lt;=0),0,(B310^Parameters!$B$7)*(C310^Parameters!$B$8))</f>
        <v>2140.474659657596</v>
      </c>
    </row>
    <row r="311" spans="1:4" x14ac:dyDescent="0.2">
      <c r="A311" s="4">
        <v>309</v>
      </c>
      <c r="B311" s="9">
        <f>SUMIF(Workers!$Q$2:$Q$1001,"&lt;="&amp;A311,Workers!$N$2:$N$1001)</f>
        <v>3446.957907999999</v>
      </c>
      <c r="C311" s="9">
        <f>SUMIF(Workers!$Q$2:$Q$1001,"&gt;"&amp;A311,Workers!$O$2:$O$1001)</f>
        <v>7320.850680999999</v>
      </c>
      <c r="D311" s="9">
        <f>IF(OR(B311&lt;=0,C311&lt;=0),0,(B311^Parameters!$B$7)*(C311^Parameters!$B$8))</f>
        <v>2142.3917538700343</v>
      </c>
    </row>
    <row r="312" spans="1:4" x14ac:dyDescent="0.2">
      <c r="A312" s="4">
        <v>310</v>
      </c>
      <c r="B312" s="9">
        <f>SUMIF(Workers!$Q$2:$Q$1001,"&lt;="&amp;A312,Workers!$N$2:$N$1001)</f>
        <v>3457.1490499999991</v>
      </c>
      <c r="C312" s="9">
        <f>SUMIF(Workers!$Q$2:$Q$1001,"&gt;"&amp;A312,Workers!$O$2:$O$1001)</f>
        <v>7311.6425520000003</v>
      </c>
      <c r="D312" s="9">
        <f>IF(OR(B312&lt;=0,C312&lt;=0),0,(B312^Parameters!$B$7)*(C312^Parameters!$B$8))</f>
        <v>2144.0251479002768</v>
      </c>
    </row>
    <row r="313" spans="1:4" x14ac:dyDescent="0.2">
      <c r="A313" s="4">
        <v>311</v>
      </c>
      <c r="B313" s="9">
        <f>SUMIF(Workers!$Q$2:$Q$1001,"&lt;="&amp;A313,Workers!$N$2:$N$1001)</f>
        <v>3468.1662189999997</v>
      </c>
      <c r="C313" s="9">
        <f>SUMIF(Workers!$Q$2:$Q$1001,"&gt;"&amp;A313,Workers!$O$2:$O$1001)</f>
        <v>7301.6870119999994</v>
      </c>
      <c r="D313" s="9">
        <f>IF(OR(B313&lt;=0,C313&lt;=0),0,(B313^Parameters!$B$7)*(C313^Parameters!$B$8))</f>
        <v>2145.7810347144991</v>
      </c>
    </row>
    <row r="314" spans="1:4" x14ac:dyDescent="0.2">
      <c r="A314" s="4">
        <v>312</v>
      </c>
      <c r="B314" s="9">
        <f>SUMIF(Workers!$Q$2:$Q$1001,"&lt;="&amp;A314,Workers!$N$2:$N$1001)</f>
        <v>3478.0862109999998</v>
      </c>
      <c r="C314" s="9">
        <f>SUMIF(Workers!$Q$2:$Q$1001,"&gt;"&amp;A314,Workers!$O$2:$O$1001)</f>
        <v>7292.7177860000002</v>
      </c>
      <c r="D314" s="9">
        <f>IF(OR(B314&lt;=0,C314&lt;=0),0,(B314^Parameters!$B$7)*(C314^Parameters!$B$8))</f>
        <v>2147.3527244626484</v>
      </c>
    </row>
    <row r="315" spans="1:4" x14ac:dyDescent="0.2">
      <c r="A315" s="4">
        <v>313</v>
      </c>
      <c r="B315" s="9">
        <f>SUMIF(Workers!$Q$2:$Q$1001,"&lt;="&amp;A315,Workers!$N$2:$N$1001)</f>
        <v>3487.7832369999996</v>
      </c>
      <c r="C315" s="9">
        <f>SUMIF(Workers!$Q$2:$Q$1001,"&gt;"&amp;A315,Workers!$O$2:$O$1001)</f>
        <v>7283.9425549999987</v>
      </c>
      <c r="D315" s="9">
        <f>IF(OR(B315&lt;=0,C315&lt;=0),0,(B315^Parameters!$B$7)*(C315^Parameters!$B$8))</f>
        <v>2148.8801746716631</v>
      </c>
    </row>
    <row r="316" spans="1:4" x14ac:dyDescent="0.2">
      <c r="A316" s="4">
        <v>314</v>
      </c>
      <c r="B316" s="9">
        <f>SUMIF(Workers!$Q$2:$Q$1001,"&lt;="&amp;A316,Workers!$N$2:$N$1001)</f>
        <v>3497.0079049999995</v>
      </c>
      <c r="C316" s="9">
        <f>SUMIF(Workers!$Q$2:$Q$1001,"&gt;"&amp;A316,Workers!$O$2:$O$1001)</f>
        <v>7275.5938459999988</v>
      </c>
      <c r="D316" s="9">
        <f>IF(OR(B316&lt;=0,C316&lt;=0),0,(B316^Parameters!$B$7)*(C316^Parameters!$B$8))</f>
        <v>2150.3258581496275</v>
      </c>
    </row>
    <row r="317" spans="1:4" x14ac:dyDescent="0.2">
      <c r="A317" s="4">
        <v>315</v>
      </c>
      <c r="B317" s="9">
        <f>SUMIF(Workers!$Q$2:$Q$1001,"&lt;="&amp;A317,Workers!$N$2:$N$1001)</f>
        <v>3506.6112119999993</v>
      </c>
      <c r="C317" s="9">
        <f>SUMIF(Workers!$Q$2:$Q$1001,"&gt;"&amp;A317,Workers!$O$2:$O$1001)</f>
        <v>7266.899903999999</v>
      </c>
      <c r="D317" s="9">
        <f>IF(OR(B317&lt;=0,C317&lt;=0),0,(B317^Parameters!$B$7)*(C317^Parameters!$B$8))</f>
        <v>2151.8230626799491</v>
      </c>
    </row>
    <row r="318" spans="1:4" x14ac:dyDescent="0.2">
      <c r="A318" s="4">
        <v>316</v>
      </c>
      <c r="B318" s="9">
        <f>SUMIF(Workers!$Q$2:$Q$1001,"&lt;="&amp;A318,Workers!$N$2:$N$1001)</f>
        <v>3516.9217449999992</v>
      </c>
      <c r="C318" s="9">
        <f>SUMIF(Workers!$Q$2:$Q$1001,"&gt;"&amp;A318,Workers!$O$2:$O$1001)</f>
        <v>7257.5649809999986</v>
      </c>
      <c r="D318" s="9">
        <f>IF(OR(B318&lt;=0,C318&lt;=0),0,(B318^Parameters!$B$7)*(C318^Parameters!$B$8))</f>
        <v>2153.4219576171613</v>
      </c>
    </row>
    <row r="319" spans="1:4" x14ac:dyDescent="0.2">
      <c r="A319" s="4">
        <v>317</v>
      </c>
      <c r="B319" s="9">
        <f>SUMIF(Workers!$Q$2:$Q$1001,"&lt;="&amp;A319,Workers!$N$2:$N$1001)</f>
        <v>3527.4393719999994</v>
      </c>
      <c r="C319" s="9">
        <f>SUMIF(Workers!$Q$2:$Q$1001,"&gt;"&amp;A319,Workers!$O$2:$O$1001)</f>
        <v>7248.039792999999</v>
      </c>
      <c r="D319" s="9">
        <f>IF(OR(B319&lt;=0,C319&lt;=0),0,(B319^Parameters!$B$7)*(C319^Parameters!$B$8))</f>
        <v>2155.0435807337103</v>
      </c>
    </row>
    <row r="320" spans="1:4" x14ac:dyDescent="0.2">
      <c r="A320" s="4">
        <v>318</v>
      </c>
      <c r="B320" s="9">
        <f>SUMIF(Workers!$Q$2:$Q$1001,"&lt;="&amp;A320,Workers!$N$2:$N$1001)</f>
        <v>3536.5039219999994</v>
      </c>
      <c r="C320" s="9">
        <f>SUMIF(Workers!$Q$2:$Q$1001,"&gt;"&amp;A320,Workers!$O$2:$O$1001)</f>
        <v>7239.8296910000017</v>
      </c>
      <c r="D320" s="9">
        <f>IF(OR(B320&lt;=0,C320&lt;=0),0,(B320^Parameters!$B$7)*(C320^Parameters!$B$8))</f>
        <v>2156.433760175662</v>
      </c>
    </row>
    <row r="321" spans="1:4" x14ac:dyDescent="0.2">
      <c r="A321" s="4">
        <v>319</v>
      </c>
      <c r="B321" s="9">
        <f>SUMIF(Workers!$Q$2:$Q$1001,"&lt;="&amp;A321,Workers!$N$2:$N$1001)</f>
        <v>3548.5005219999989</v>
      </c>
      <c r="C321" s="9">
        <f>SUMIF(Workers!$Q$2:$Q$1001,"&gt;"&amp;A321,Workers!$O$2:$O$1001)</f>
        <v>7228.9637510000002</v>
      </c>
      <c r="D321" s="9">
        <f>IF(OR(B321&lt;=0,C321&lt;=0),0,(B321^Parameters!$B$7)*(C321^Parameters!$B$8))</f>
        <v>2158.2632420615555</v>
      </c>
    </row>
    <row r="322" spans="1:4" x14ac:dyDescent="0.2">
      <c r="A322" s="4">
        <v>320</v>
      </c>
      <c r="B322" s="9">
        <f>SUMIF(Workers!$Q$2:$Q$1001,"&lt;="&amp;A322,Workers!$N$2:$N$1001)</f>
        <v>3559.9327659999994</v>
      </c>
      <c r="C322" s="9">
        <f>SUMIF(Workers!$Q$2:$Q$1001,"&gt;"&amp;A322,Workers!$O$2:$O$1001)</f>
        <v>7218.6081910000003</v>
      </c>
      <c r="D322" s="9">
        <f>IF(OR(B322&lt;=0,C322&lt;=0),0,(B322^Parameters!$B$7)*(C322^Parameters!$B$8))</f>
        <v>2159.9956155954042</v>
      </c>
    </row>
    <row r="323" spans="1:4" x14ac:dyDescent="0.2">
      <c r="A323" s="4">
        <v>321</v>
      </c>
      <c r="B323" s="9">
        <f>SUMIF(Workers!$Q$2:$Q$1001,"&lt;="&amp;A323,Workers!$N$2:$N$1001)</f>
        <v>3571.4831749999994</v>
      </c>
      <c r="C323" s="9">
        <f>SUMIF(Workers!$Q$2:$Q$1001,"&gt;"&amp;A323,Workers!$O$2:$O$1001)</f>
        <v>7208.143202000002</v>
      </c>
      <c r="D323" s="9">
        <f>IF(OR(B323&lt;=0,C323&lt;=0),0,(B323^Parameters!$B$7)*(C323^Parameters!$B$8))</f>
        <v>2161.7347631684129</v>
      </c>
    </row>
    <row r="324" spans="1:4" x14ac:dyDescent="0.2">
      <c r="A324" s="4">
        <v>322</v>
      </c>
      <c r="B324" s="9">
        <f>SUMIF(Workers!$Q$2:$Q$1001,"&lt;="&amp;A324,Workers!$N$2:$N$1001)</f>
        <v>3582.3678139999993</v>
      </c>
      <c r="C324" s="9">
        <f>SUMIF(Workers!$Q$2:$Q$1001,"&gt;"&amp;A324,Workers!$O$2:$O$1001)</f>
        <v>7198.2485700000025</v>
      </c>
      <c r="D324" s="9">
        <f>IF(OR(B324&lt;=0,C324&lt;=0),0,(B324^Parameters!$B$7)*(C324^Parameters!$B$8))</f>
        <v>2163.3593067436746</v>
      </c>
    </row>
    <row r="325" spans="1:4" x14ac:dyDescent="0.2">
      <c r="A325" s="4">
        <v>323</v>
      </c>
      <c r="B325" s="9">
        <f>SUMIF(Workers!$Q$2:$Q$1001,"&lt;="&amp;A325,Workers!$N$2:$N$1001)</f>
        <v>3592.6765619999992</v>
      </c>
      <c r="C325" s="9">
        <f>SUMIF(Workers!$Q$2:$Q$1001,"&gt;"&amp;A325,Workers!$O$2:$O$1001)</f>
        <v>7188.875839000003</v>
      </c>
      <c r="D325" s="9">
        <f>IF(OR(B325&lt;=0,C325&lt;=0),0,(B325^Parameters!$B$7)*(C325^Parameters!$B$8))</f>
        <v>2164.8888148719202</v>
      </c>
    </row>
    <row r="326" spans="1:4" x14ac:dyDescent="0.2">
      <c r="A326" s="4">
        <v>324</v>
      </c>
      <c r="B326" s="9">
        <f>SUMIF(Workers!$Q$2:$Q$1001,"&lt;="&amp;A326,Workers!$N$2:$N$1001)</f>
        <v>3600.4822149999991</v>
      </c>
      <c r="C326" s="9">
        <f>SUMIF(Workers!$Q$2:$Q$1001,"&gt;"&amp;A326,Workers!$O$2:$O$1001)</f>
        <v>7181.7789250000033</v>
      </c>
      <c r="D326" s="9">
        <f>IF(OR(B326&lt;=0,C326&lt;=0),0,(B326^Parameters!$B$7)*(C326^Parameters!$B$8))</f>
        <v>2166.0412148252194</v>
      </c>
    </row>
    <row r="327" spans="1:4" x14ac:dyDescent="0.2">
      <c r="A327" s="4">
        <v>325</v>
      </c>
      <c r="B327" s="9">
        <f>SUMIF(Workers!$Q$2:$Q$1001,"&lt;="&amp;A327,Workers!$N$2:$N$1001)</f>
        <v>3613.9406199999989</v>
      </c>
      <c r="C327" s="9">
        <f>SUMIF(Workers!$Q$2:$Q$1001,"&gt;"&amp;A327,Workers!$O$2:$O$1001)</f>
        <v>7169.5297670000027</v>
      </c>
      <c r="D327" s="9">
        <f>IF(OR(B327&lt;=0,C327&lt;=0),0,(B327^Parameters!$B$7)*(C327^Parameters!$B$8))</f>
        <v>2168.0148774515797</v>
      </c>
    </row>
    <row r="328" spans="1:4" x14ac:dyDescent="0.2">
      <c r="A328" s="4">
        <v>326</v>
      </c>
      <c r="B328" s="9">
        <f>SUMIF(Workers!$Q$2:$Q$1001,"&lt;="&amp;A328,Workers!$N$2:$N$1001)</f>
        <v>3623.3719229999988</v>
      </c>
      <c r="C328" s="9">
        <f>SUMIF(Workers!$Q$2:$Q$1001,"&gt;"&amp;A328,Workers!$O$2:$O$1001)</f>
        <v>7160.9185560000033</v>
      </c>
      <c r="D328" s="9">
        <f>IF(OR(B328&lt;=0,C328&lt;=0),0,(B328^Parameters!$B$7)*(C328^Parameters!$B$8))</f>
        <v>2169.3855451540298</v>
      </c>
    </row>
    <row r="329" spans="1:4" x14ac:dyDescent="0.2">
      <c r="A329" s="4">
        <v>327</v>
      </c>
      <c r="B329" s="9">
        <f>SUMIF(Workers!$Q$2:$Q$1001,"&lt;="&amp;A329,Workers!$N$2:$N$1001)</f>
        <v>3634.7970699999987</v>
      </c>
      <c r="C329" s="9">
        <f>SUMIF(Workers!$Q$2:$Q$1001,"&gt;"&amp;A329,Workers!$O$2:$O$1001)</f>
        <v>7150.4764120000027</v>
      </c>
      <c r="D329" s="9">
        <f>IF(OR(B329&lt;=0,C329&lt;=0),0,(B329^Parameters!$B$7)*(C329^Parameters!$B$8))</f>
        <v>2171.0349575723044</v>
      </c>
    </row>
    <row r="330" spans="1:4" x14ac:dyDescent="0.2">
      <c r="A330" s="4">
        <v>328</v>
      </c>
      <c r="B330" s="9">
        <f>SUMIF(Workers!$Q$2:$Q$1001,"&lt;="&amp;A330,Workers!$N$2:$N$1001)</f>
        <v>3644.3581869999989</v>
      </c>
      <c r="C330" s="9">
        <f>SUMIF(Workers!$Q$2:$Q$1001,"&gt;"&amp;A330,Workers!$O$2:$O$1001)</f>
        <v>7141.7285640000018</v>
      </c>
      <c r="D330" s="9">
        <f>IF(OR(B330&lt;=0,C330&lt;=0),0,(B330^Parameters!$B$7)*(C330^Parameters!$B$8))</f>
        <v>2172.4059209127186</v>
      </c>
    </row>
    <row r="331" spans="1:4" x14ac:dyDescent="0.2">
      <c r="A331" s="4">
        <v>329</v>
      </c>
      <c r="B331" s="9">
        <f>SUMIF(Workers!$Q$2:$Q$1001,"&lt;="&amp;A331,Workers!$N$2:$N$1001)</f>
        <v>3655.4853939999989</v>
      </c>
      <c r="C331" s="9">
        <f>SUMIF(Workers!$Q$2:$Q$1001,"&gt;"&amp;A331,Workers!$O$2:$O$1001)</f>
        <v>7131.5455030000021</v>
      </c>
      <c r="D331" s="9">
        <f>IF(OR(B331&lt;=0,C331&lt;=0),0,(B331^Parameters!$B$7)*(C331^Parameters!$B$8))</f>
        <v>2173.9918905464183</v>
      </c>
    </row>
    <row r="332" spans="1:4" x14ac:dyDescent="0.2">
      <c r="A332" s="4">
        <v>330</v>
      </c>
      <c r="B332" s="9">
        <f>SUMIF(Workers!$Q$2:$Q$1001,"&lt;="&amp;A332,Workers!$N$2:$N$1001)</f>
        <v>3665.0165079999988</v>
      </c>
      <c r="C332" s="9">
        <f>SUMIF(Workers!$Q$2:$Q$1001,"&gt;"&amp;A332,Workers!$O$2:$O$1001)</f>
        <v>7122.8177080000032</v>
      </c>
      <c r="D332" s="9">
        <f>IF(OR(B332&lt;=0,C332&lt;=0),0,(B332^Parameters!$B$7)*(C332^Parameters!$B$8))</f>
        <v>2175.3417455572549</v>
      </c>
    </row>
    <row r="333" spans="1:4" x14ac:dyDescent="0.2">
      <c r="A333" s="4">
        <v>331</v>
      </c>
      <c r="B333" s="9">
        <f>SUMIF(Workers!$Q$2:$Q$1001,"&lt;="&amp;A333,Workers!$N$2:$N$1001)</f>
        <v>3677.5876089999983</v>
      </c>
      <c r="C333" s="9">
        <f>SUMIF(Workers!$Q$2:$Q$1001,"&gt;"&amp;A333,Workers!$O$2:$O$1001)</f>
        <v>7111.3022340000034</v>
      </c>
      <c r="D333" s="9">
        <f>IF(OR(B333&lt;=0,C333&lt;=0),0,(B333^Parameters!$B$7)*(C333^Parameters!$B$8))</f>
        <v>2177.110507709961</v>
      </c>
    </row>
    <row r="334" spans="1:4" x14ac:dyDescent="0.2">
      <c r="A334" s="4">
        <v>332</v>
      </c>
      <c r="B334" s="9">
        <f>SUMIF(Workers!$Q$2:$Q$1001,"&lt;="&amp;A334,Workers!$N$2:$N$1001)</f>
        <v>3688.2824669999982</v>
      </c>
      <c r="C334" s="9">
        <f>SUMIF(Workers!$Q$2:$Q$1001,"&gt;"&amp;A334,Workers!$O$2:$O$1001)</f>
        <v>7101.4907460000022</v>
      </c>
      <c r="D334" s="9">
        <f>IF(OR(B334&lt;=0,C334&lt;=0),0,(B334^Parameters!$B$7)*(C334^Parameters!$B$8))</f>
        <v>2178.6033383998292</v>
      </c>
    </row>
    <row r="335" spans="1:4" x14ac:dyDescent="0.2">
      <c r="A335" s="4">
        <v>333</v>
      </c>
      <c r="B335" s="9">
        <f>SUMIF(Workers!$Q$2:$Q$1001,"&lt;="&amp;A335,Workers!$N$2:$N$1001)</f>
        <v>3697.9004719999984</v>
      </c>
      <c r="C335" s="9">
        <f>SUMIF(Workers!$Q$2:$Q$1001,"&gt;"&amp;A335,Workers!$O$2:$O$1001)</f>
        <v>7092.6649180000031</v>
      </c>
      <c r="D335" s="9">
        <f>IF(OR(B335&lt;=0,C335&lt;=0),0,(B335^Parameters!$B$7)*(C335^Parameters!$B$8))</f>
        <v>2179.9377763082052</v>
      </c>
    </row>
    <row r="336" spans="1:4" x14ac:dyDescent="0.2">
      <c r="A336" s="4">
        <v>334</v>
      </c>
      <c r="B336" s="9">
        <f>SUMIF(Workers!$Q$2:$Q$1001,"&lt;="&amp;A336,Workers!$N$2:$N$1001)</f>
        <v>3708.1571009999984</v>
      </c>
      <c r="C336" s="9">
        <f>SUMIF(Workers!$Q$2:$Q$1001,"&gt;"&amp;A336,Workers!$O$2:$O$1001)</f>
        <v>7083.2458410000027</v>
      </c>
      <c r="D336" s="9">
        <f>IF(OR(B336&lt;=0,C336&lt;=0),0,(B336^Parameters!$B$7)*(C336^Parameters!$B$8))</f>
        <v>2181.3517282301323</v>
      </c>
    </row>
    <row r="337" spans="1:4" x14ac:dyDescent="0.2">
      <c r="A337" s="4">
        <v>335</v>
      </c>
      <c r="B337" s="9">
        <f>SUMIF(Workers!$Q$2:$Q$1001,"&lt;="&amp;A337,Workers!$N$2:$N$1001)</f>
        <v>3718.5612779999983</v>
      </c>
      <c r="C337" s="9">
        <f>SUMIF(Workers!$Q$2:$Q$1001,"&gt;"&amp;A337,Workers!$O$2:$O$1001)</f>
        <v>7073.6839420000024</v>
      </c>
      <c r="D337" s="9">
        <f>IF(OR(B337&lt;=0,C337&lt;=0),0,(B337^Parameters!$B$7)*(C337^Parameters!$B$8))</f>
        <v>2182.776488789134</v>
      </c>
    </row>
    <row r="338" spans="1:4" x14ac:dyDescent="0.2">
      <c r="A338" s="4">
        <v>336</v>
      </c>
      <c r="B338" s="9">
        <f>SUMIF(Workers!$Q$2:$Q$1001,"&lt;="&amp;A338,Workers!$N$2:$N$1001)</f>
        <v>3729.2046109999983</v>
      </c>
      <c r="C338" s="9">
        <f>SUMIF(Workers!$Q$2:$Q$1001,"&gt;"&amp;A338,Workers!$O$2:$O$1001)</f>
        <v>7063.9022030000006</v>
      </c>
      <c r="D338" s="9">
        <f>IF(OR(B338&lt;=0,C338&lt;=0),0,(B338^Parameters!$B$7)*(C338^Parameters!$B$8))</f>
        <v>2184.2251364137501</v>
      </c>
    </row>
    <row r="339" spans="1:4" x14ac:dyDescent="0.2">
      <c r="A339" s="4">
        <v>337</v>
      </c>
      <c r="B339" s="9">
        <f>SUMIF(Workers!$Q$2:$Q$1001,"&lt;="&amp;A339,Workers!$N$2:$N$1001)</f>
        <v>3741.0735469999981</v>
      </c>
      <c r="C339" s="9">
        <f>SUMIF(Workers!$Q$2:$Q$1001,"&gt;"&amp;A339,Workers!$O$2:$O$1001)</f>
        <v>7052.9753460000002</v>
      </c>
      <c r="D339" s="9">
        <f>IF(OR(B339&lt;=0,C339&lt;=0),0,(B339^Parameters!$B$7)*(C339^Parameters!$B$8))</f>
        <v>2185.8274489030377</v>
      </c>
    </row>
    <row r="340" spans="1:4" x14ac:dyDescent="0.2">
      <c r="A340" s="4">
        <v>338</v>
      </c>
      <c r="B340" s="9">
        <f>SUMIF(Workers!$Q$2:$Q$1001,"&lt;="&amp;A340,Workers!$N$2:$N$1001)</f>
        <v>3751.7359059999981</v>
      </c>
      <c r="C340" s="9">
        <f>SUMIF(Workers!$Q$2:$Q$1001,"&gt;"&amp;A340,Workers!$O$2:$O$1001)</f>
        <v>7043.15218</v>
      </c>
      <c r="D340" s="9">
        <f>IF(OR(B340&lt;=0,C340&lt;=0),0,(B340^Parameters!$B$7)*(C340^Parameters!$B$8))</f>
        <v>2187.256417117258</v>
      </c>
    </row>
    <row r="341" spans="1:4" x14ac:dyDescent="0.2">
      <c r="A341" s="4">
        <v>339</v>
      </c>
      <c r="B341" s="9">
        <f>SUMIF(Workers!$Q$2:$Q$1001,"&lt;="&amp;A341,Workers!$N$2:$N$1001)</f>
        <v>3764.8354309999986</v>
      </c>
      <c r="C341" s="9">
        <f>SUMIF(Workers!$Q$2:$Q$1001,"&gt;"&amp;A341,Workers!$O$2:$O$1001)</f>
        <v>7031.0784720000001</v>
      </c>
      <c r="D341" s="9">
        <f>IF(OR(B341&lt;=0,C341&lt;=0),0,(B341^Parameters!$B$7)*(C341^Parameters!$B$8))</f>
        <v>2188.9990541313705</v>
      </c>
    </row>
    <row r="342" spans="1:4" x14ac:dyDescent="0.2">
      <c r="A342" s="4">
        <v>340</v>
      </c>
      <c r="B342" s="9">
        <f>SUMIF(Workers!$Q$2:$Q$1001,"&lt;="&amp;A342,Workers!$N$2:$N$1001)</f>
        <v>3773.4440209999984</v>
      </c>
      <c r="C342" s="9">
        <f>SUMIF(Workers!$Q$2:$Q$1001,"&gt;"&amp;A342,Workers!$O$2:$O$1001)</f>
        <v>7023.1439870000004</v>
      </c>
      <c r="D342" s="9">
        <f>IF(OR(B342&lt;=0,C342&lt;=0),0,(B342^Parameters!$B$7)*(C342^Parameters!$B$8))</f>
        <v>2190.1369273298028</v>
      </c>
    </row>
    <row r="343" spans="1:4" x14ac:dyDescent="0.2">
      <c r="A343" s="4">
        <v>341</v>
      </c>
      <c r="B343" s="9">
        <f>SUMIF(Workers!$Q$2:$Q$1001,"&lt;="&amp;A343,Workers!$N$2:$N$1001)</f>
        <v>3784.1336639999986</v>
      </c>
      <c r="C343" s="9">
        <f>SUMIF(Workers!$Q$2:$Q$1001,"&gt;"&amp;A343,Workers!$O$2:$O$1001)</f>
        <v>7013.2880600000017</v>
      </c>
      <c r="D343" s="9">
        <f>IF(OR(B343&lt;=0,C343&lt;=0),0,(B343^Parameters!$B$7)*(C343^Parameters!$B$8))</f>
        <v>2191.5413304924887</v>
      </c>
    </row>
    <row r="344" spans="1:4" x14ac:dyDescent="0.2">
      <c r="A344" s="4">
        <v>342</v>
      </c>
      <c r="B344" s="9">
        <f>SUMIF(Workers!$Q$2:$Q$1001,"&lt;="&amp;A344,Workers!$N$2:$N$1001)</f>
        <v>3795.7019189999983</v>
      </c>
      <c r="C344" s="9">
        <f>SUMIF(Workers!$Q$2:$Q$1001,"&gt;"&amp;A344,Workers!$O$2:$O$1001)</f>
        <v>7002.6194620000015</v>
      </c>
      <c r="D344" s="9">
        <f>IF(OR(B344&lt;=0,C344&lt;=0),0,(B344^Parameters!$B$7)*(C344^Parameters!$B$8))</f>
        <v>2193.0507486124106</v>
      </c>
    </row>
    <row r="345" spans="1:4" x14ac:dyDescent="0.2">
      <c r="A345" s="4">
        <v>343</v>
      </c>
      <c r="B345" s="9">
        <f>SUMIF(Workers!$Q$2:$Q$1001,"&lt;="&amp;A345,Workers!$N$2:$N$1001)</f>
        <v>3806.7197509999983</v>
      </c>
      <c r="C345" s="9">
        <f>SUMIF(Workers!$Q$2:$Q$1001,"&gt;"&amp;A345,Workers!$O$2:$O$1001)</f>
        <v>6992.4541060000001</v>
      </c>
      <c r="D345" s="9">
        <f>IF(OR(B345&lt;=0,C345&lt;=0),0,(B345^Parameters!$B$7)*(C345^Parameters!$B$8))</f>
        <v>2194.4780363396594</v>
      </c>
    </row>
    <row r="346" spans="1:4" x14ac:dyDescent="0.2">
      <c r="A346" s="4">
        <v>344</v>
      </c>
      <c r="B346" s="9">
        <f>SUMIF(Workers!$Q$2:$Q$1001,"&lt;="&amp;A346,Workers!$N$2:$N$1001)</f>
        <v>3817.1996559999984</v>
      </c>
      <c r="C346" s="9">
        <f>SUMIF(Workers!$Q$2:$Q$1001,"&gt;"&amp;A346,Workers!$O$2:$O$1001)</f>
        <v>6982.7842930000015</v>
      </c>
      <c r="D346" s="9">
        <f>IF(OR(B346&lt;=0,C346&lt;=0),0,(B346^Parameters!$B$7)*(C346^Parameters!$B$8))</f>
        <v>2195.8267733752609</v>
      </c>
    </row>
    <row r="347" spans="1:4" x14ac:dyDescent="0.2">
      <c r="A347" s="4">
        <v>345</v>
      </c>
      <c r="B347" s="9">
        <f>SUMIF(Workers!$Q$2:$Q$1001,"&lt;="&amp;A347,Workers!$N$2:$N$1001)</f>
        <v>3828.5713849999984</v>
      </c>
      <c r="C347" s="9">
        <f>SUMIF(Workers!$Q$2:$Q$1001,"&gt;"&amp;A347,Workers!$O$2:$O$1001)</f>
        <v>6972.2888240000011</v>
      </c>
      <c r="D347" s="9">
        <f>IF(OR(B347&lt;=0,C347&lt;=0),0,(B347^Parameters!$B$7)*(C347^Parameters!$B$8))</f>
        <v>2197.2802557033701</v>
      </c>
    </row>
    <row r="348" spans="1:4" x14ac:dyDescent="0.2">
      <c r="A348" s="4">
        <v>346</v>
      </c>
      <c r="B348" s="9">
        <f>SUMIF(Workers!$Q$2:$Q$1001,"&lt;="&amp;A348,Workers!$N$2:$N$1001)</f>
        <v>3838.0730269999985</v>
      </c>
      <c r="C348" s="9">
        <f>SUMIF(Workers!$Q$2:$Q$1001,"&gt;"&amp;A348,Workers!$O$2:$O$1001)</f>
        <v>6963.5174770000012</v>
      </c>
      <c r="D348" s="9">
        <f>IF(OR(B348&lt;=0,C348&lt;=0),0,(B348^Parameters!$B$7)*(C348^Parameters!$B$8))</f>
        <v>2198.4867709952273</v>
      </c>
    </row>
    <row r="349" spans="1:4" x14ac:dyDescent="0.2">
      <c r="A349" s="4">
        <v>347</v>
      </c>
      <c r="B349" s="9">
        <f>SUMIF(Workers!$Q$2:$Q$1001,"&lt;="&amp;A349,Workers!$N$2:$N$1001)</f>
        <v>3848.0315689999984</v>
      </c>
      <c r="C349" s="9">
        <f>SUMIF(Workers!$Q$2:$Q$1001,"&gt;"&amp;A349,Workers!$O$2:$O$1001)</f>
        <v>6954.3127880000011</v>
      </c>
      <c r="D349" s="9">
        <f>IF(OR(B349&lt;=0,C349&lt;=0),0,(B349^Parameters!$B$7)*(C349^Parameters!$B$8))</f>
        <v>2199.742172368532</v>
      </c>
    </row>
    <row r="350" spans="1:4" x14ac:dyDescent="0.2">
      <c r="A350" s="4">
        <v>348</v>
      </c>
      <c r="B350" s="9">
        <f>SUMIF(Workers!$Q$2:$Q$1001,"&lt;="&amp;A350,Workers!$N$2:$N$1001)</f>
        <v>3856.8680679999984</v>
      </c>
      <c r="C350" s="9">
        <f>SUMIF(Workers!$Q$2:$Q$1001,"&gt;"&amp;A350,Workers!$O$2:$O$1001)</f>
        <v>6946.1346320000011</v>
      </c>
      <c r="D350" s="9">
        <f>IF(OR(B350&lt;=0,C350&lt;=0),0,(B350^Parameters!$B$7)*(C350^Parameters!$B$8))</f>
        <v>2200.848210780588</v>
      </c>
    </row>
    <row r="351" spans="1:4" x14ac:dyDescent="0.2">
      <c r="A351" s="4">
        <v>349</v>
      </c>
      <c r="B351" s="9">
        <f>SUMIF(Workers!$Q$2:$Q$1001,"&lt;="&amp;A351,Workers!$N$2:$N$1001)</f>
        <v>3868.1616819999986</v>
      </c>
      <c r="C351" s="9">
        <f>SUMIF(Workers!$Q$2:$Q$1001,"&gt;"&amp;A351,Workers!$O$2:$O$1001)</f>
        <v>6935.682358</v>
      </c>
      <c r="D351" s="9">
        <f>IF(OR(B351&lt;=0,C351&lt;=0),0,(B351^Parameters!$B$7)*(C351^Parameters!$B$8))</f>
        <v>2202.2530294224612</v>
      </c>
    </row>
    <row r="352" spans="1:4" x14ac:dyDescent="0.2">
      <c r="A352" s="4">
        <v>350</v>
      </c>
      <c r="B352" s="9">
        <f>SUMIF(Workers!$Q$2:$Q$1001,"&lt;="&amp;A352,Workers!$N$2:$N$1001)</f>
        <v>3878.622754999999</v>
      </c>
      <c r="C352" s="9">
        <f>SUMIF(Workers!$Q$2:$Q$1001,"&gt;"&amp;A352,Workers!$O$2:$O$1001)</f>
        <v>6925.9967840000008</v>
      </c>
      <c r="D352" s="9">
        <f>IF(OR(B352&lt;=0,C352&lt;=0),0,(B352^Parameters!$B$7)*(C352^Parameters!$B$8))</f>
        <v>2203.544989975082</v>
      </c>
    </row>
    <row r="353" spans="1:4" x14ac:dyDescent="0.2">
      <c r="A353" s="4">
        <v>351</v>
      </c>
      <c r="B353" s="9">
        <f>SUMIF(Workers!$Q$2:$Q$1001,"&lt;="&amp;A353,Workers!$N$2:$N$1001)</f>
        <v>3890.2525319999991</v>
      </c>
      <c r="C353" s="9">
        <f>SUMIF(Workers!$Q$2:$Q$1001,"&gt;"&amp;A353,Workers!$O$2:$O$1001)</f>
        <v>6915.2278729999998</v>
      </c>
      <c r="D353" s="9">
        <f>IF(OR(B353&lt;=0,C353&lt;=0),0,(B353^Parameters!$B$7)*(C353^Parameters!$B$8))</f>
        <v>2204.9712458972417</v>
      </c>
    </row>
    <row r="354" spans="1:4" x14ac:dyDescent="0.2">
      <c r="A354" s="4">
        <v>352</v>
      </c>
      <c r="B354" s="9">
        <f>SUMIF(Workers!$Q$2:$Q$1001,"&lt;="&amp;A354,Workers!$N$2:$N$1001)</f>
        <v>3899.4540079999988</v>
      </c>
      <c r="C354" s="9">
        <f>SUMIF(Workers!$Q$2:$Q$1001,"&gt;"&amp;A354,Workers!$O$2:$O$1001)</f>
        <v>6906.7045180000005</v>
      </c>
      <c r="D354" s="9">
        <f>IF(OR(B354&lt;=0,C354&lt;=0),0,(B354^Parameters!$B$7)*(C354^Parameters!$B$8))</f>
        <v>2206.0919276899726</v>
      </c>
    </row>
    <row r="355" spans="1:4" x14ac:dyDescent="0.2">
      <c r="A355" s="4">
        <v>353</v>
      </c>
      <c r="B355" s="9">
        <f>SUMIF(Workers!$Q$2:$Q$1001,"&lt;="&amp;A355,Workers!$N$2:$N$1001)</f>
        <v>3908.7886069999986</v>
      </c>
      <c r="C355" s="9">
        <f>SUMIF(Workers!$Q$2:$Q$1001,"&gt;"&amp;A355,Workers!$O$2:$O$1001)</f>
        <v>6898.052189</v>
      </c>
      <c r="D355" s="9">
        <f>IF(OR(B355&lt;=0,C355&lt;=0),0,(B355^Parameters!$B$7)*(C355^Parameters!$B$8))</f>
        <v>2207.2213931295673</v>
      </c>
    </row>
    <row r="356" spans="1:4" x14ac:dyDescent="0.2">
      <c r="A356" s="4">
        <v>354</v>
      </c>
      <c r="B356" s="9">
        <f>SUMIF(Workers!$Q$2:$Q$1001,"&lt;="&amp;A356,Workers!$N$2:$N$1001)</f>
        <v>3918.7228479999985</v>
      </c>
      <c r="C356" s="9">
        <f>SUMIF(Workers!$Q$2:$Q$1001,"&gt;"&amp;A356,Workers!$O$2:$O$1001)</f>
        <v>6888.8401310000008</v>
      </c>
      <c r="D356" s="9">
        <f>IF(OR(B356&lt;=0,C356&lt;=0),0,(B356^Parameters!$B$7)*(C356^Parameters!$B$8))</f>
        <v>2208.4155419488361</v>
      </c>
    </row>
    <row r="357" spans="1:4" x14ac:dyDescent="0.2">
      <c r="A357" s="4">
        <v>355</v>
      </c>
      <c r="B357" s="9">
        <f>SUMIF(Workers!$Q$2:$Q$1001,"&lt;="&amp;A357,Workers!$N$2:$N$1001)</f>
        <v>3928.1059399999986</v>
      </c>
      <c r="C357" s="9">
        <f>SUMIF(Workers!$Q$2:$Q$1001,"&gt;"&amp;A357,Workers!$O$2:$O$1001)</f>
        <v>6880.1240360000011</v>
      </c>
      <c r="D357" s="9">
        <f>IF(OR(B357&lt;=0,C357&lt;=0),0,(B357^Parameters!$B$7)*(C357^Parameters!$B$8))</f>
        <v>2209.5343467318144</v>
      </c>
    </row>
    <row r="358" spans="1:4" x14ac:dyDescent="0.2">
      <c r="A358" s="4">
        <v>356</v>
      </c>
      <c r="B358" s="9">
        <f>SUMIF(Workers!$Q$2:$Q$1001,"&lt;="&amp;A358,Workers!$N$2:$N$1001)</f>
        <v>3938.7121129999987</v>
      </c>
      <c r="C358" s="9">
        <f>SUMIF(Workers!$Q$2:$Q$1001,"&gt;"&amp;A358,Workers!$O$2:$O$1001)</f>
        <v>6870.270305</v>
      </c>
      <c r="D358" s="9">
        <f>IF(OR(B358&lt;=0,C358&lt;=0),0,(B358^Parameters!$B$7)*(C358^Parameters!$B$8))</f>
        <v>2210.7906967527283</v>
      </c>
    </row>
    <row r="359" spans="1:4" x14ac:dyDescent="0.2">
      <c r="A359" s="4">
        <v>357</v>
      </c>
      <c r="B359" s="9">
        <f>SUMIF(Workers!$Q$2:$Q$1001,"&lt;="&amp;A359,Workers!$N$2:$N$1001)</f>
        <v>3948.8272609999985</v>
      </c>
      <c r="C359" s="9">
        <f>SUMIF(Workers!$Q$2:$Q$1001,"&gt;"&amp;A359,Workers!$O$2:$O$1001)</f>
        <v>6860.8594009999997</v>
      </c>
      <c r="D359" s="9">
        <f>IF(OR(B359&lt;=0,C359&lt;=0),0,(B359^Parameters!$B$7)*(C359^Parameters!$B$8))</f>
        <v>2211.9789770097714</v>
      </c>
    </row>
    <row r="360" spans="1:4" x14ac:dyDescent="0.2">
      <c r="A360" s="4">
        <v>358</v>
      </c>
      <c r="B360" s="9">
        <f>SUMIF(Workers!$Q$2:$Q$1001,"&lt;="&amp;A360,Workers!$N$2:$N$1001)</f>
        <v>3958.4264139999987</v>
      </c>
      <c r="C360" s="9">
        <f>SUMIF(Workers!$Q$2:$Q$1001,"&gt;"&amp;A360,Workers!$O$2:$O$1001)</f>
        <v>6851.9279470000001</v>
      </c>
      <c r="D360" s="9">
        <f>IF(OR(B360&lt;=0,C360&lt;=0),0,(B360^Parameters!$B$7)*(C360^Parameters!$B$8))</f>
        <v>2213.0993646693937</v>
      </c>
    </row>
    <row r="361" spans="1:4" x14ac:dyDescent="0.2">
      <c r="A361" s="4">
        <v>359</v>
      </c>
      <c r="B361" s="9">
        <f>SUMIF(Workers!$Q$2:$Q$1001,"&lt;="&amp;A361,Workers!$N$2:$N$1001)</f>
        <v>3970.1124439999985</v>
      </c>
      <c r="C361" s="9">
        <f>SUMIF(Workers!$Q$2:$Q$1001,"&gt;"&amp;A361,Workers!$O$2:$O$1001)</f>
        <v>6841.0457009999991</v>
      </c>
      <c r="D361" s="9">
        <f>IF(OR(B361&lt;=0,C361&lt;=0),0,(B361^Parameters!$B$7)*(C361^Parameters!$B$8))</f>
        <v>2214.452578744153</v>
      </c>
    </row>
    <row r="362" spans="1:4" x14ac:dyDescent="0.2">
      <c r="A362" s="4">
        <v>360</v>
      </c>
      <c r="B362" s="9">
        <f>SUMIF(Workers!$Q$2:$Q$1001,"&lt;="&amp;A362,Workers!$N$2:$N$1001)</f>
        <v>3981.1685309999984</v>
      </c>
      <c r="C362" s="9">
        <f>SUMIF(Workers!$Q$2:$Q$1001,"&gt;"&amp;A362,Workers!$O$2:$O$1001)</f>
        <v>6830.7498649999998</v>
      </c>
      <c r="D362" s="9">
        <f>IF(OR(B362&lt;=0,C362&lt;=0),0,(B362^Parameters!$B$7)*(C362^Parameters!$B$8))</f>
        <v>2215.723302479701</v>
      </c>
    </row>
    <row r="363" spans="1:4" x14ac:dyDescent="0.2">
      <c r="A363" s="4">
        <v>361</v>
      </c>
      <c r="B363" s="9">
        <f>SUMIF(Workers!$Q$2:$Q$1001,"&lt;="&amp;A363,Workers!$N$2:$N$1001)</f>
        <v>3989.8564729999985</v>
      </c>
      <c r="C363" s="9">
        <f>SUMIF(Workers!$Q$2:$Q$1001,"&gt;"&amp;A363,Workers!$O$2:$O$1001)</f>
        <v>6822.652689999999</v>
      </c>
      <c r="D363" s="9">
        <f>IF(OR(B363&lt;=0,C363&lt;=0),0,(B363^Parameters!$B$7)*(C363^Parameters!$B$8))</f>
        <v>2216.7143956274604</v>
      </c>
    </row>
    <row r="364" spans="1:4" x14ac:dyDescent="0.2">
      <c r="A364" s="4">
        <v>362</v>
      </c>
      <c r="B364" s="9">
        <f>SUMIF(Workers!$Q$2:$Q$1001,"&lt;="&amp;A364,Workers!$N$2:$N$1001)</f>
        <v>3999.1899709999984</v>
      </c>
      <c r="C364" s="9">
        <f>SUMIF(Workers!$Q$2:$Q$1001,"&gt;"&amp;A364,Workers!$O$2:$O$1001)</f>
        <v>6813.9523679999993</v>
      </c>
      <c r="D364" s="9">
        <f>IF(OR(B364&lt;=0,C364&lt;=0),0,(B364^Parameters!$B$7)*(C364^Parameters!$B$8))</f>
        <v>2217.7725694945757</v>
      </c>
    </row>
    <row r="365" spans="1:4" x14ac:dyDescent="0.2">
      <c r="A365" s="4">
        <v>363</v>
      </c>
      <c r="B365" s="9">
        <f>SUMIF(Workers!$Q$2:$Q$1001,"&lt;="&amp;A365,Workers!$N$2:$N$1001)</f>
        <v>4008.2050389999981</v>
      </c>
      <c r="C365" s="9">
        <f>SUMIF(Workers!$Q$2:$Q$1001,"&gt;"&amp;A365,Workers!$O$2:$O$1001)</f>
        <v>6805.5431629999994</v>
      </c>
      <c r="D365" s="9">
        <f>IF(OR(B365&lt;=0,C365&lt;=0),0,(B365^Parameters!$B$7)*(C365^Parameters!$B$8))</f>
        <v>2218.7875744774224</v>
      </c>
    </row>
    <row r="366" spans="1:4" x14ac:dyDescent="0.2">
      <c r="A366" s="4">
        <v>364</v>
      </c>
      <c r="B366" s="9">
        <f>SUMIF(Workers!$Q$2:$Q$1001,"&lt;="&amp;A366,Workers!$N$2:$N$1001)</f>
        <v>4019.4903659999982</v>
      </c>
      <c r="C366" s="9">
        <f>SUMIF(Workers!$Q$2:$Q$1001,"&gt;"&amp;A366,Workers!$O$2:$O$1001)</f>
        <v>6795.0138720000004</v>
      </c>
      <c r="D366" s="9">
        <f>IF(OR(B366&lt;=0,C366&lt;=0),0,(B366^Parameters!$B$7)*(C366^Parameters!$B$8))</f>
        <v>2220.0492186091997</v>
      </c>
    </row>
    <row r="367" spans="1:4" x14ac:dyDescent="0.2">
      <c r="A367" s="4">
        <v>365</v>
      </c>
      <c r="B367" s="9">
        <f>SUMIF(Workers!$Q$2:$Q$1001,"&lt;="&amp;A367,Workers!$N$2:$N$1001)</f>
        <v>4029.9178819999984</v>
      </c>
      <c r="C367" s="9">
        <f>SUMIF(Workers!$Q$2:$Q$1001,"&gt;"&amp;A367,Workers!$O$2:$O$1001)</f>
        <v>6785.2727019999993</v>
      </c>
      <c r="D367" s="9">
        <f>IF(OR(B367&lt;=0,C367&lt;=0),0,(B367^Parameters!$B$7)*(C367^Parameters!$B$8))</f>
        <v>2221.2046629002225</v>
      </c>
    </row>
    <row r="368" spans="1:4" x14ac:dyDescent="0.2">
      <c r="A368" s="4">
        <v>366</v>
      </c>
      <c r="B368" s="9">
        <f>SUMIF(Workers!$Q$2:$Q$1001,"&lt;="&amp;A368,Workers!$N$2:$N$1001)</f>
        <v>4038.5688979999991</v>
      </c>
      <c r="C368" s="9">
        <f>SUMIF(Workers!$Q$2:$Q$1001,"&gt;"&amp;A368,Workers!$O$2:$O$1001)</f>
        <v>6777.1903059999995</v>
      </c>
      <c r="D368" s="9">
        <f>IF(OR(B368&lt;=0,C368&lt;=0),0,(B368^Parameters!$B$7)*(C368^Parameters!$B$8))</f>
        <v>2222.1569503334495</v>
      </c>
    </row>
    <row r="369" spans="1:4" x14ac:dyDescent="0.2">
      <c r="A369" s="4">
        <v>367</v>
      </c>
      <c r="B369" s="9">
        <f>SUMIF(Workers!$Q$2:$Q$1001,"&lt;="&amp;A369,Workers!$N$2:$N$1001)</f>
        <v>4050.888136999999</v>
      </c>
      <c r="C369" s="9">
        <f>SUMIF(Workers!$Q$2:$Q$1001,"&gt;"&amp;A369,Workers!$O$2:$O$1001)</f>
        <v>6765.6721640000005</v>
      </c>
      <c r="D369" s="9">
        <f>IF(OR(B369&lt;=0,C369&lt;=0),0,(B369^Parameters!$B$7)*(C369^Parameters!$B$8))</f>
        <v>2223.5020807305514</v>
      </c>
    </row>
    <row r="370" spans="1:4" x14ac:dyDescent="0.2">
      <c r="A370" s="4">
        <v>368</v>
      </c>
      <c r="B370" s="9">
        <f>SUMIF(Workers!$Q$2:$Q$1001,"&lt;="&amp;A370,Workers!$N$2:$N$1001)</f>
        <v>4061.3782039999992</v>
      </c>
      <c r="C370" s="9">
        <f>SUMIF(Workers!$Q$2:$Q$1001,"&gt;"&amp;A370,Workers!$O$2:$O$1001)</f>
        <v>6755.8615419999996</v>
      </c>
      <c r="D370" s="9">
        <f>IF(OR(B370&lt;=0,C370&lt;=0),0,(B370^Parameters!$B$7)*(C370^Parameters!$B$8))</f>
        <v>2224.6381384843944</v>
      </c>
    </row>
    <row r="371" spans="1:4" x14ac:dyDescent="0.2">
      <c r="A371" s="4">
        <v>369</v>
      </c>
      <c r="B371" s="9">
        <f>SUMIF(Workers!$Q$2:$Q$1001,"&lt;="&amp;A371,Workers!$N$2:$N$1001)</f>
        <v>4072.1010099999994</v>
      </c>
      <c r="C371" s="9">
        <f>SUMIF(Workers!$Q$2:$Q$1001,"&gt;"&amp;A371,Workers!$O$2:$O$1001)</f>
        <v>6745.8323829999999</v>
      </c>
      <c r="D371" s="9">
        <f>IF(OR(B371&lt;=0,C371&lt;=0),0,(B371^Parameters!$B$7)*(C371^Parameters!$B$8))</f>
        <v>2225.7907830272702</v>
      </c>
    </row>
    <row r="372" spans="1:4" x14ac:dyDescent="0.2">
      <c r="A372" s="4">
        <v>370</v>
      </c>
      <c r="B372" s="9">
        <f>SUMIF(Workers!$Q$2:$Q$1001,"&lt;="&amp;A372,Workers!$N$2:$N$1001)</f>
        <v>4082.9720299999994</v>
      </c>
      <c r="C372" s="9">
        <f>SUMIF(Workers!$Q$2:$Q$1001,"&gt;"&amp;A372,Workers!$O$2:$O$1001)</f>
        <v>6735.6601560000008</v>
      </c>
      <c r="D372" s="9">
        <f>IF(OR(B372&lt;=0,C372&lt;=0),0,(B372^Parameters!$B$7)*(C372^Parameters!$B$8))</f>
        <v>2226.9499540892743</v>
      </c>
    </row>
    <row r="373" spans="1:4" x14ac:dyDescent="0.2">
      <c r="A373" s="4">
        <v>371</v>
      </c>
      <c r="B373" s="9">
        <f>SUMIF(Workers!$Q$2:$Q$1001,"&lt;="&amp;A373,Workers!$N$2:$N$1001)</f>
        <v>4094.0854159999994</v>
      </c>
      <c r="C373" s="9">
        <f>SUMIF(Workers!$Q$2:$Q$1001,"&gt;"&amp;A373,Workers!$O$2:$O$1001)</f>
        <v>6725.2513810000009</v>
      </c>
      <c r="D373" s="9">
        <f>IF(OR(B373&lt;=0,C373&lt;=0),0,(B373^Parameters!$B$7)*(C373^Parameters!$B$8))</f>
        <v>2228.1244262487376</v>
      </c>
    </row>
    <row r="374" spans="1:4" x14ac:dyDescent="0.2">
      <c r="A374" s="4">
        <v>372</v>
      </c>
      <c r="B374" s="9">
        <f>SUMIF(Workers!$Q$2:$Q$1001,"&lt;="&amp;A374,Workers!$N$2:$N$1001)</f>
        <v>4106.1187739999987</v>
      </c>
      <c r="C374" s="9">
        <f>SUMIF(Workers!$Q$2:$Q$1001,"&gt;"&amp;A374,Workers!$O$2:$O$1001)</f>
        <v>6713.9686220000012</v>
      </c>
      <c r="D374" s="9">
        <f>IF(OR(B374&lt;=0,C374&lt;=0),0,(B374^Parameters!$B$7)*(C374^Parameters!$B$8))</f>
        <v>2229.3839320875791</v>
      </c>
    </row>
    <row r="375" spans="1:4" x14ac:dyDescent="0.2">
      <c r="A375" s="4">
        <v>373</v>
      </c>
      <c r="B375" s="9">
        <f>SUMIF(Workers!$Q$2:$Q$1001,"&lt;="&amp;A375,Workers!$N$2:$N$1001)</f>
        <v>4115.010898999999</v>
      </c>
      <c r="C375" s="9">
        <f>SUMIF(Workers!$Q$2:$Q$1001,"&gt;"&amp;A375,Workers!$O$2:$O$1001)</f>
        <v>6705.6278119999997</v>
      </c>
      <c r="D375" s="9">
        <f>IF(OR(B375&lt;=0,C375&lt;=0),0,(B375^Parameters!$B$7)*(C375^Parameters!$B$8))</f>
        <v>2230.307247034616</v>
      </c>
    </row>
    <row r="376" spans="1:4" x14ac:dyDescent="0.2">
      <c r="A376" s="4">
        <v>374</v>
      </c>
      <c r="B376" s="9">
        <f>SUMIF(Workers!$Q$2:$Q$1001,"&lt;="&amp;A376,Workers!$N$2:$N$1001)</f>
        <v>4124.9832849999984</v>
      </c>
      <c r="C376" s="9">
        <f>SUMIF(Workers!$Q$2:$Q$1001,"&gt;"&amp;A376,Workers!$O$2:$O$1001)</f>
        <v>6696.2664720000002</v>
      </c>
      <c r="D376" s="9">
        <f>IF(OR(B376&lt;=0,C376&lt;=0),0,(B376^Parameters!$B$7)*(C376^Parameters!$B$8))</f>
        <v>2231.3346745188833</v>
      </c>
    </row>
    <row r="377" spans="1:4" x14ac:dyDescent="0.2">
      <c r="A377" s="4">
        <v>375</v>
      </c>
      <c r="B377" s="9">
        <f>SUMIF(Workers!$Q$2:$Q$1001,"&lt;="&amp;A377,Workers!$N$2:$N$1001)</f>
        <v>4133.6245319999989</v>
      </c>
      <c r="C377" s="9">
        <f>SUMIF(Workers!$Q$2:$Q$1001,"&gt;"&amp;A377,Workers!$O$2:$O$1001)</f>
        <v>6688.1540860000005</v>
      </c>
      <c r="D377" s="9">
        <f>IF(OR(B377&lt;=0,C377&lt;=0),0,(B377^Parameters!$B$7)*(C377^Parameters!$B$8))</f>
        <v>2232.2189117512489</v>
      </c>
    </row>
    <row r="378" spans="1:4" x14ac:dyDescent="0.2">
      <c r="A378" s="4">
        <v>376</v>
      </c>
      <c r="B378" s="9">
        <f>SUMIF(Workers!$Q$2:$Q$1001,"&lt;="&amp;A378,Workers!$N$2:$N$1001)</f>
        <v>4143.3702889999986</v>
      </c>
      <c r="C378" s="9">
        <f>SUMIF(Workers!$Q$2:$Q$1001,"&gt;"&amp;A378,Workers!$O$2:$O$1001)</f>
        <v>6679.0032680000004</v>
      </c>
      <c r="D378" s="9">
        <f>IF(OR(B378&lt;=0,C378&lt;=0),0,(B378^Parameters!$B$7)*(C378^Parameters!$B$8))</f>
        <v>2233.209319543108</v>
      </c>
    </row>
    <row r="379" spans="1:4" x14ac:dyDescent="0.2">
      <c r="A379" s="4">
        <v>377</v>
      </c>
      <c r="B379" s="9">
        <f>SUMIF(Workers!$Q$2:$Q$1001,"&lt;="&amp;A379,Workers!$N$2:$N$1001)</f>
        <v>4152.9839209999982</v>
      </c>
      <c r="C379" s="9">
        <f>SUMIF(Workers!$Q$2:$Q$1001,"&gt;"&amp;A379,Workers!$O$2:$O$1001)</f>
        <v>6669.9725230000004</v>
      </c>
      <c r="D379" s="9">
        <f>IF(OR(B379&lt;=0,C379&lt;=0),0,(B379^Parameters!$B$7)*(C379^Parameters!$B$8))</f>
        <v>2234.1788310152247</v>
      </c>
    </row>
    <row r="380" spans="1:4" x14ac:dyDescent="0.2">
      <c r="A380" s="4">
        <v>378</v>
      </c>
      <c r="B380" s="9">
        <f>SUMIF(Workers!$Q$2:$Q$1001,"&lt;="&amp;A380,Workers!$N$2:$N$1001)</f>
        <v>4164.1368469999989</v>
      </c>
      <c r="C380" s="9">
        <f>SUMIF(Workers!$Q$2:$Q$1001,"&gt;"&amp;A380,Workers!$O$2:$O$1001)</f>
        <v>6659.4948850000001</v>
      </c>
      <c r="D380" s="9">
        <f>IF(OR(B380&lt;=0,C380&lt;=0),0,(B380^Parameters!$B$7)*(C380^Parameters!$B$8))</f>
        <v>2235.2949007391076</v>
      </c>
    </row>
    <row r="381" spans="1:4" x14ac:dyDescent="0.2">
      <c r="A381" s="4">
        <v>379</v>
      </c>
      <c r="B381" s="9">
        <f>SUMIF(Workers!$Q$2:$Q$1001,"&lt;="&amp;A381,Workers!$N$2:$N$1001)</f>
        <v>4174.0058499999996</v>
      </c>
      <c r="C381" s="9">
        <f>SUMIF(Workers!$Q$2:$Q$1001,"&gt;"&amp;A381,Workers!$O$2:$O$1001)</f>
        <v>6650.2177179999999</v>
      </c>
      <c r="D381" s="9">
        <f>IF(OR(B381&lt;=0,C381&lt;=0),0,(B381^Parameters!$B$7)*(C381^Parameters!$B$8))</f>
        <v>2236.2739906222873</v>
      </c>
    </row>
    <row r="382" spans="1:4" x14ac:dyDescent="0.2">
      <c r="A382" s="4">
        <v>380</v>
      </c>
      <c r="B382" s="9">
        <f>SUMIF(Workers!$Q$2:$Q$1001,"&lt;="&amp;A382,Workers!$N$2:$N$1001)</f>
        <v>4184.4828399999997</v>
      </c>
      <c r="C382" s="9">
        <f>SUMIF(Workers!$Q$2:$Q$1001,"&gt;"&amp;A382,Workers!$O$2:$O$1001)</f>
        <v>6640.3526560000009</v>
      </c>
      <c r="D382" s="9">
        <f>IF(OR(B382&lt;=0,C382&lt;=0),0,(B382^Parameters!$B$7)*(C382^Parameters!$B$8))</f>
        <v>2237.3030829004506</v>
      </c>
    </row>
    <row r="383" spans="1:4" x14ac:dyDescent="0.2">
      <c r="A383" s="4">
        <v>381</v>
      </c>
      <c r="B383" s="9">
        <f>SUMIF(Workers!$Q$2:$Q$1001,"&lt;="&amp;A383,Workers!$N$2:$N$1001)</f>
        <v>4196.1257859999996</v>
      </c>
      <c r="C383" s="9">
        <f>SUMIF(Workers!$Q$2:$Q$1001,"&gt;"&amp;A383,Workers!$O$2:$O$1001)</f>
        <v>6629.3888950000019</v>
      </c>
      <c r="D383" s="9">
        <f>IF(OR(B383&lt;=0,C383&lt;=0),0,(B383^Parameters!$B$7)*(C383^Parameters!$B$8))</f>
        <v>2238.4371127383565</v>
      </c>
    </row>
    <row r="384" spans="1:4" x14ac:dyDescent="0.2">
      <c r="A384" s="4">
        <v>382</v>
      </c>
      <c r="B384" s="9">
        <f>SUMIF(Workers!$Q$2:$Q$1001,"&lt;="&amp;A384,Workers!$N$2:$N$1001)</f>
        <v>4205.8958379999995</v>
      </c>
      <c r="C384" s="9">
        <f>SUMIF(Workers!$Q$2:$Q$1001,"&gt;"&amp;A384,Workers!$O$2:$O$1001)</f>
        <v>6620.1834770000005</v>
      </c>
      <c r="D384" s="9">
        <f>IF(OR(B384&lt;=0,C384&lt;=0),0,(B384^Parameters!$B$7)*(C384^Parameters!$B$8))</f>
        <v>2239.3802438940629</v>
      </c>
    </row>
    <row r="385" spans="1:4" x14ac:dyDescent="0.2">
      <c r="A385" s="4">
        <v>383</v>
      </c>
      <c r="B385" s="9">
        <f>SUMIF(Workers!$Q$2:$Q$1001,"&lt;="&amp;A385,Workers!$N$2:$N$1001)</f>
        <v>4216.0917399999998</v>
      </c>
      <c r="C385" s="9">
        <f>SUMIF(Workers!$Q$2:$Q$1001,"&gt;"&amp;A385,Workers!$O$2:$O$1001)</f>
        <v>6610.5697440000004</v>
      </c>
      <c r="D385" s="9">
        <f>IF(OR(B385&lt;=0,C385&lt;=0),0,(B385^Parameters!$B$7)*(C385^Parameters!$B$8))</f>
        <v>2240.3559489317145</v>
      </c>
    </row>
    <row r="386" spans="1:4" x14ac:dyDescent="0.2">
      <c r="A386" s="4">
        <v>384</v>
      </c>
      <c r="B386" s="9">
        <f>SUMIF(Workers!$Q$2:$Q$1001,"&lt;="&amp;A386,Workers!$N$2:$N$1001)</f>
        <v>4230.3524629999993</v>
      </c>
      <c r="C386" s="9">
        <f>SUMIF(Workers!$Q$2:$Q$1001,"&gt;"&amp;A386,Workers!$O$2:$O$1001)</f>
        <v>6597.1230600000017</v>
      </c>
      <c r="D386" s="9">
        <f>IF(OR(B386&lt;=0,C386&lt;=0),0,(B386^Parameters!$B$7)*(C386^Parameters!$B$8))</f>
        <v>2241.7078486137939</v>
      </c>
    </row>
    <row r="387" spans="1:4" x14ac:dyDescent="0.2">
      <c r="A387" s="4">
        <v>385</v>
      </c>
      <c r="B387" s="9">
        <f>SUMIF(Workers!$Q$2:$Q$1001,"&lt;="&amp;A387,Workers!$N$2:$N$1001)</f>
        <v>4241.2645599999987</v>
      </c>
      <c r="C387" s="9">
        <f>SUMIF(Workers!$Q$2:$Q$1001,"&gt;"&amp;A387,Workers!$O$2:$O$1001)</f>
        <v>6586.8335570000017</v>
      </c>
      <c r="D387" s="9">
        <f>IF(OR(B387&lt;=0,C387&lt;=0),0,(B387^Parameters!$B$7)*(C387^Parameters!$B$8))</f>
        <v>2242.7322276024188</v>
      </c>
    </row>
    <row r="388" spans="1:4" x14ac:dyDescent="0.2">
      <c r="A388" s="4">
        <v>386</v>
      </c>
      <c r="B388" s="9">
        <f>SUMIF(Workers!$Q$2:$Q$1001,"&lt;="&amp;A388,Workers!$N$2:$N$1001)</f>
        <v>4250.8168389999992</v>
      </c>
      <c r="C388" s="9">
        <f>SUMIF(Workers!$Q$2:$Q$1001,"&gt;"&amp;A388,Workers!$O$2:$O$1001)</f>
        <v>6577.8258950000018</v>
      </c>
      <c r="D388" s="9">
        <f>IF(OR(B388&lt;=0,C388&lt;=0),0,(B388^Parameters!$B$7)*(C388^Parameters!$B$8))</f>
        <v>2243.6217678186777</v>
      </c>
    </row>
    <row r="389" spans="1:4" x14ac:dyDescent="0.2">
      <c r="A389" s="4">
        <v>387</v>
      </c>
      <c r="B389" s="9">
        <f>SUMIF(Workers!$Q$2:$Q$1001,"&lt;="&amp;A389,Workers!$N$2:$N$1001)</f>
        <v>4262.7115769999991</v>
      </c>
      <c r="C389" s="9">
        <f>SUMIF(Workers!$Q$2:$Q$1001,"&gt;"&amp;A389,Workers!$O$2:$O$1001)</f>
        <v>6566.5999660000016</v>
      </c>
      <c r="D389" s="9">
        <f>IF(OR(B389&lt;=0,C389&lt;=0),0,(B389^Parameters!$B$7)*(C389^Parameters!$B$8))</f>
        <v>2244.7187222773141</v>
      </c>
    </row>
    <row r="390" spans="1:4" x14ac:dyDescent="0.2">
      <c r="A390" s="4">
        <v>388</v>
      </c>
      <c r="B390" s="9">
        <f>SUMIF(Workers!$Q$2:$Q$1001,"&lt;="&amp;A390,Workers!$N$2:$N$1001)</f>
        <v>4272.0801229999997</v>
      </c>
      <c r="C390" s="9">
        <f>SUMIF(Workers!$Q$2:$Q$1001,"&gt;"&amp;A390,Workers!$O$2:$O$1001)</f>
        <v>6557.7514260000007</v>
      </c>
      <c r="D390" s="9">
        <f>IF(OR(B390&lt;=0,C390&lt;=0),0,(B390^Parameters!$B$7)*(C390^Parameters!$B$8))</f>
        <v>2245.574422362829</v>
      </c>
    </row>
    <row r="391" spans="1:4" x14ac:dyDescent="0.2">
      <c r="A391" s="4">
        <v>389</v>
      </c>
      <c r="B391" s="9">
        <f>SUMIF(Workers!$Q$2:$Q$1001,"&lt;="&amp;A391,Workers!$N$2:$N$1001)</f>
        <v>4281.9527709999993</v>
      </c>
      <c r="C391" s="9">
        <f>SUMIF(Workers!$Q$2:$Q$1001,"&gt;"&amp;A391,Workers!$O$2:$O$1001)</f>
        <v>6548.4227110000011</v>
      </c>
      <c r="D391" s="9">
        <f>IF(OR(B391&lt;=0,C391&lt;=0),0,(B391^Parameters!$B$7)*(C391^Parameters!$B$8))</f>
        <v>2246.4686406525543</v>
      </c>
    </row>
    <row r="392" spans="1:4" x14ac:dyDescent="0.2">
      <c r="A392" s="4">
        <v>390</v>
      </c>
      <c r="B392" s="9">
        <f>SUMIF(Workers!$Q$2:$Q$1001,"&lt;="&amp;A392,Workers!$N$2:$N$1001)</f>
        <v>4292.750857</v>
      </c>
      <c r="C392" s="9">
        <f>SUMIF(Workers!$Q$2:$Q$1001,"&gt;"&amp;A392,Workers!$O$2:$O$1001)</f>
        <v>6538.2177140000003</v>
      </c>
      <c r="D392" s="9">
        <f>IF(OR(B392&lt;=0,C392&lt;=0),0,(B392^Parameters!$B$7)*(C392^Parameters!$B$8))</f>
        <v>2247.4383000294306</v>
      </c>
    </row>
    <row r="393" spans="1:4" x14ac:dyDescent="0.2">
      <c r="A393" s="4">
        <v>391</v>
      </c>
      <c r="B393" s="9">
        <f>SUMIF(Workers!$Q$2:$Q$1001,"&lt;="&amp;A393,Workers!$N$2:$N$1001)</f>
        <v>4303.7112839999991</v>
      </c>
      <c r="C393" s="9">
        <f>SUMIF(Workers!$Q$2:$Q$1001,"&gt;"&amp;A393,Workers!$O$2:$O$1001)</f>
        <v>6527.8421690000014</v>
      </c>
      <c r="D393" s="9">
        <f>IF(OR(B393&lt;=0,C393&lt;=0),0,(B393^Parameters!$B$7)*(C393^Parameters!$B$8))</f>
        <v>2248.4112437537337</v>
      </c>
    </row>
    <row r="394" spans="1:4" x14ac:dyDescent="0.2">
      <c r="A394" s="4">
        <v>392</v>
      </c>
      <c r="B394" s="9">
        <f>SUMIF(Workers!$Q$2:$Q$1001,"&lt;="&amp;A394,Workers!$N$2:$N$1001)</f>
        <v>4312.6906259999996</v>
      </c>
      <c r="C394" s="9">
        <f>SUMIF(Workers!$Q$2:$Q$1001,"&gt;"&amp;A394,Workers!$O$2:$O$1001)</f>
        <v>6519.3419150000009</v>
      </c>
      <c r="D394" s="9">
        <f>IF(OR(B394&lt;=0,C394&lt;=0),0,(B394^Parameters!$B$7)*(C394^Parameters!$B$8))</f>
        <v>2249.2018321964347</v>
      </c>
    </row>
    <row r="395" spans="1:4" x14ac:dyDescent="0.2">
      <c r="A395" s="4">
        <v>393</v>
      </c>
      <c r="B395" s="9">
        <f>SUMIF(Workers!$Q$2:$Q$1001,"&lt;="&amp;A395,Workers!$N$2:$N$1001)</f>
        <v>4321.8512049999999</v>
      </c>
      <c r="C395" s="9">
        <f>SUMIF(Workers!$Q$2:$Q$1001,"&gt;"&amp;A395,Workers!$O$2:$O$1001)</f>
        <v>6510.6682470000014</v>
      </c>
      <c r="D395" s="9">
        <f>IF(OR(B395&lt;=0,C395&lt;=0),0,(B395^Parameters!$B$7)*(C395^Parameters!$B$8))</f>
        <v>2250.0020802780655</v>
      </c>
    </row>
    <row r="396" spans="1:4" x14ac:dyDescent="0.2">
      <c r="A396" s="4">
        <v>394</v>
      </c>
      <c r="B396" s="9">
        <f>SUMIF(Workers!$Q$2:$Q$1001,"&lt;="&amp;A396,Workers!$N$2:$N$1001)</f>
        <v>4331.4276529999997</v>
      </c>
      <c r="C396" s="9">
        <f>SUMIF(Workers!$Q$2:$Q$1001,"&gt;"&amp;A396,Workers!$O$2:$O$1001)</f>
        <v>6501.5978900000018</v>
      </c>
      <c r="D396" s="9">
        <f>IF(OR(B396&lt;=0,C396&lt;=0),0,(B396^Parameters!$B$7)*(C396^Parameters!$B$8))</f>
        <v>2250.8317197252472</v>
      </c>
    </row>
    <row r="397" spans="1:4" x14ac:dyDescent="0.2">
      <c r="A397" s="4">
        <v>395</v>
      </c>
      <c r="B397" s="9">
        <f>SUMIF(Workers!$Q$2:$Q$1001,"&lt;="&amp;A397,Workers!$N$2:$N$1001)</f>
        <v>4341.7880689999993</v>
      </c>
      <c r="C397" s="9">
        <f>SUMIF(Workers!$Q$2:$Q$1001,"&gt;"&amp;A397,Workers!$O$2:$O$1001)</f>
        <v>6491.7647250000018</v>
      </c>
      <c r="D397" s="9">
        <f>IF(OR(B397&lt;=0,C397&lt;=0),0,(B397^Parameters!$B$7)*(C397^Parameters!$B$8))</f>
        <v>2251.7186591357927</v>
      </c>
    </row>
    <row r="398" spans="1:4" x14ac:dyDescent="0.2">
      <c r="A398" s="4">
        <v>396</v>
      </c>
      <c r="B398" s="9">
        <f>SUMIF(Workers!$Q$2:$Q$1001,"&lt;="&amp;A398,Workers!$N$2:$N$1001)</f>
        <v>4351.7223379999996</v>
      </c>
      <c r="C398" s="9">
        <f>SUMIF(Workers!$Q$2:$Q$1001,"&gt;"&amp;A398,Workers!$O$2:$O$1001)</f>
        <v>6482.3328270000011</v>
      </c>
      <c r="D398" s="9">
        <f>IF(OR(B398&lt;=0,C398&lt;=0),0,(B398^Parameters!$B$7)*(C398^Parameters!$B$8))</f>
        <v>2252.5613407235078</v>
      </c>
    </row>
    <row r="399" spans="1:4" x14ac:dyDescent="0.2">
      <c r="A399" s="4">
        <v>397</v>
      </c>
      <c r="B399" s="9">
        <f>SUMIF(Workers!$Q$2:$Q$1001,"&lt;="&amp;A399,Workers!$N$2:$N$1001)</f>
        <v>4360.3107489999993</v>
      </c>
      <c r="C399" s="9">
        <f>SUMIF(Workers!$Q$2:$Q$1001,"&gt;"&amp;A399,Workers!$O$2:$O$1001)</f>
        <v>6474.1747210000021</v>
      </c>
      <c r="D399" s="9">
        <f>IF(OR(B399&lt;=0,C399&lt;=0),0,(B399^Parameters!$B$7)*(C399^Parameters!$B$8))</f>
        <v>2253.2834959268966</v>
      </c>
    </row>
    <row r="400" spans="1:4" x14ac:dyDescent="0.2">
      <c r="A400" s="4">
        <v>398</v>
      </c>
      <c r="B400" s="9">
        <f>SUMIF(Workers!$Q$2:$Q$1001,"&lt;="&amp;A400,Workers!$N$2:$N$1001)</f>
        <v>4370.7395120000001</v>
      </c>
      <c r="C400" s="9">
        <f>SUMIF(Workers!$Q$2:$Q$1001,"&gt;"&amp;A400,Workers!$O$2:$O$1001)</f>
        <v>6464.2546580000026</v>
      </c>
      <c r="D400" s="9">
        <f>IF(OR(B400&lt;=0,C400&lt;=0),0,(B400^Parameters!$B$7)*(C400^Parameters!$B$8))</f>
        <v>2254.1510857642065</v>
      </c>
    </row>
    <row r="401" spans="1:4" x14ac:dyDescent="0.2">
      <c r="A401" s="4">
        <v>399</v>
      </c>
      <c r="B401" s="9">
        <f>SUMIF(Workers!$Q$2:$Q$1001,"&lt;="&amp;A401,Workers!$N$2:$N$1001)</f>
        <v>4379.5267829999993</v>
      </c>
      <c r="C401" s="9">
        <f>SUMIF(Workers!$Q$2:$Q$1001,"&gt;"&amp;A401,Workers!$O$2:$O$1001)</f>
        <v>6455.8938640000024</v>
      </c>
      <c r="D401" s="9">
        <f>IF(OR(B401&lt;=0,C401&lt;=0),0,(B401^Parameters!$B$7)*(C401^Parameters!$B$8))</f>
        <v>2254.8756970689983</v>
      </c>
    </row>
    <row r="402" spans="1:4" x14ac:dyDescent="0.2">
      <c r="A402" s="4">
        <v>400</v>
      </c>
      <c r="B402" s="9">
        <f>SUMIF(Workers!$Q$2:$Q$1001,"&lt;="&amp;A402,Workers!$N$2:$N$1001)</f>
        <v>4389.8687579999996</v>
      </c>
      <c r="C402" s="9">
        <f>SUMIF(Workers!$Q$2:$Q$1001,"&gt;"&amp;A402,Workers!$O$2:$O$1001)</f>
        <v>6446.0444330000018</v>
      </c>
      <c r="D402" s="9">
        <f>IF(OR(B402&lt;=0,C402&lt;=0),0,(B402^Parameters!$B$7)*(C402^Parameters!$B$8))</f>
        <v>2255.7199165298707</v>
      </c>
    </row>
    <row r="403" spans="1:4" x14ac:dyDescent="0.2">
      <c r="A403" s="4">
        <v>401</v>
      </c>
      <c r="B403" s="9">
        <f>SUMIF(Workers!$Q$2:$Q$1001,"&lt;="&amp;A403,Workers!$N$2:$N$1001)</f>
        <v>4399.2443389999999</v>
      </c>
      <c r="C403" s="9">
        <f>SUMIF(Workers!$Q$2:$Q$1001,"&gt;"&amp;A403,Workers!$O$2:$O$1001)</f>
        <v>6437.1056560000006</v>
      </c>
      <c r="D403" s="9">
        <f>IF(OR(B403&lt;=0,C403&lt;=0),0,(B403^Parameters!$B$7)*(C403^Parameters!$B$8))</f>
        <v>2256.4770698820876</v>
      </c>
    </row>
    <row r="404" spans="1:4" x14ac:dyDescent="0.2">
      <c r="A404" s="4">
        <v>402</v>
      </c>
      <c r="B404" s="9">
        <f>SUMIF(Workers!$Q$2:$Q$1001,"&lt;="&amp;A404,Workers!$N$2:$N$1001)</f>
        <v>4410.7037109999992</v>
      </c>
      <c r="C404" s="9">
        <f>SUMIF(Workers!$Q$2:$Q$1001,"&gt;"&amp;A404,Workers!$O$2:$O$1001)</f>
        <v>6426.1750500000007</v>
      </c>
      <c r="D404" s="9">
        <f>IF(OR(B404&lt;=0,C404&lt;=0),0,(B404^Parameters!$B$7)*(C404^Parameters!$B$8))</f>
        <v>2257.3931169353432</v>
      </c>
    </row>
    <row r="405" spans="1:4" x14ac:dyDescent="0.2">
      <c r="A405" s="4">
        <v>403</v>
      </c>
      <c r="B405" s="9">
        <f>SUMIF(Workers!$Q$2:$Q$1001,"&lt;="&amp;A405,Workers!$N$2:$N$1001)</f>
        <v>4421.2909739999986</v>
      </c>
      <c r="C405" s="9">
        <f>SUMIF(Workers!$Q$2:$Q$1001,"&gt;"&amp;A405,Workers!$O$2:$O$1001)</f>
        <v>6416.0757120000007</v>
      </c>
      <c r="D405" s="9">
        <f>IF(OR(B405&lt;=0,C405&lt;=0),0,(B405^Parameters!$B$7)*(C405^Parameters!$B$8))</f>
        <v>2258.2309744486147</v>
      </c>
    </row>
    <row r="406" spans="1:4" x14ac:dyDescent="0.2">
      <c r="A406" s="4">
        <v>404</v>
      </c>
      <c r="B406" s="9">
        <f>SUMIF(Workers!$Q$2:$Q$1001,"&lt;="&amp;A406,Workers!$N$2:$N$1001)</f>
        <v>4429.9221709999993</v>
      </c>
      <c r="C406" s="9">
        <f>SUMIF(Workers!$Q$2:$Q$1001,"&gt;"&amp;A406,Workers!$O$2:$O$1001)</f>
        <v>6407.8401000000003</v>
      </c>
      <c r="D406" s="9">
        <f>IF(OR(B406&lt;=0,C406&lt;=0),0,(B406^Parameters!$B$7)*(C406^Parameters!$B$8))</f>
        <v>2258.9077371265889</v>
      </c>
    </row>
    <row r="407" spans="1:4" x14ac:dyDescent="0.2">
      <c r="A407" s="4">
        <v>405</v>
      </c>
      <c r="B407" s="9">
        <f>SUMIF(Workers!$Q$2:$Q$1001,"&lt;="&amp;A407,Workers!$N$2:$N$1001)</f>
        <v>4440.2821709999989</v>
      </c>
      <c r="C407" s="9">
        <f>SUMIF(Workers!$Q$2:$Q$1001,"&gt;"&amp;A407,Workers!$O$2:$O$1001)</f>
        <v>6397.9524050000009</v>
      </c>
      <c r="D407" s="9">
        <f>IF(OR(B407&lt;=0,C407&lt;=0),0,(B407^Parameters!$B$7)*(C407^Parameters!$B$8))</f>
        <v>2259.7126069019505</v>
      </c>
    </row>
    <row r="408" spans="1:4" x14ac:dyDescent="0.2">
      <c r="A408" s="4">
        <v>406</v>
      </c>
      <c r="B408" s="9">
        <f>SUMIF(Workers!$Q$2:$Q$1001,"&lt;="&amp;A408,Workers!$N$2:$N$1001)</f>
        <v>4449.4988009999988</v>
      </c>
      <c r="C408" s="9">
        <f>SUMIF(Workers!$Q$2:$Q$1001,"&gt;"&amp;A408,Workers!$O$2:$O$1001)</f>
        <v>6389.1517750000012</v>
      </c>
      <c r="D408" s="9">
        <f>IF(OR(B408&lt;=0,C408&lt;=0),0,(B408^Parameters!$B$7)*(C408^Parameters!$B$8))</f>
        <v>2260.4215267153731</v>
      </c>
    </row>
    <row r="409" spans="1:4" x14ac:dyDescent="0.2">
      <c r="A409" s="4">
        <v>407</v>
      </c>
      <c r="B409" s="9">
        <f>SUMIF(Workers!$Q$2:$Q$1001,"&lt;="&amp;A409,Workers!$N$2:$N$1001)</f>
        <v>4460.026433</v>
      </c>
      <c r="C409" s="9">
        <f>SUMIF(Workers!$Q$2:$Q$1001,"&gt;"&amp;A409,Workers!$O$2:$O$1001)</f>
        <v>6379.094312000002</v>
      </c>
      <c r="D409" s="9">
        <f>IF(OR(B409&lt;=0,C409&lt;=0),0,(B409^Parameters!$B$7)*(C409^Parameters!$B$8))</f>
        <v>2261.2230563457997</v>
      </c>
    </row>
    <row r="410" spans="1:4" x14ac:dyDescent="0.2">
      <c r="A410" s="4">
        <v>408</v>
      </c>
      <c r="B410" s="9">
        <f>SUMIF(Workers!$Q$2:$Q$1001,"&lt;="&amp;A410,Workers!$N$2:$N$1001)</f>
        <v>4468.7854630000002</v>
      </c>
      <c r="C410" s="9">
        <f>SUMIF(Workers!$Q$2:$Q$1001,"&gt;"&amp;A410,Workers!$O$2:$O$1001)</f>
        <v>6370.7252840000028</v>
      </c>
      <c r="D410" s="9">
        <f>IF(OR(B410&lt;=0,C410&lt;=0),0,(B410^Parameters!$B$7)*(C410^Parameters!$B$8))</f>
        <v>2261.8837089312483</v>
      </c>
    </row>
    <row r="411" spans="1:4" x14ac:dyDescent="0.2">
      <c r="A411" s="4">
        <v>409</v>
      </c>
      <c r="B411" s="9">
        <f>SUMIF(Workers!$Q$2:$Q$1001,"&lt;="&amp;A411,Workers!$N$2:$N$1001)</f>
        <v>4478.4665180000002</v>
      </c>
      <c r="C411" s="9">
        <f>SUMIF(Workers!$Q$2:$Q$1001,"&gt;"&amp;A411,Workers!$O$2:$O$1001)</f>
        <v>6361.4671510000016</v>
      </c>
      <c r="D411" s="9">
        <f>IF(OR(B411&lt;=0,C411&lt;=0),0,(B411^Parameters!$B$7)*(C411^Parameters!$B$8))</f>
        <v>2262.6062335072165</v>
      </c>
    </row>
    <row r="412" spans="1:4" x14ac:dyDescent="0.2">
      <c r="A412" s="4">
        <v>410</v>
      </c>
      <c r="B412" s="9">
        <f>SUMIF(Workers!$Q$2:$Q$1001,"&lt;="&amp;A412,Workers!$N$2:$N$1001)</f>
        <v>4488.5770649999995</v>
      </c>
      <c r="C412" s="9">
        <f>SUMIF(Workers!$Q$2:$Q$1001,"&gt;"&amp;A412,Workers!$O$2:$O$1001)</f>
        <v>6351.7968360000023</v>
      </c>
      <c r="D412" s="9">
        <f>IF(OR(B412&lt;=0,C412&lt;=0),0,(B412^Parameters!$B$7)*(C412^Parameters!$B$8))</f>
        <v>2263.3534422425205</v>
      </c>
    </row>
    <row r="413" spans="1:4" x14ac:dyDescent="0.2">
      <c r="A413" s="4">
        <v>411</v>
      </c>
      <c r="B413" s="9">
        <f>SUMIF(Workers!$Q$2:$Q$1001,"&lt;="&amp;A413,Workers!$N$2:$N$1001)</f>
        <v>4498.8454519999996</v>
      </c>
      <c r="C413" s="9">
        <f>SUMIF(Workers!$Q$2:$Q$1001,"&gt;"&amp;A413,Workers!$O$2:$O$1001)</f>
        <v>6341.9684550000011</v>
      </c>
      <c r="D413" s="9">
        <f>IF(OR(B413&lt;=0,C413&lt;=0),0,(B413^Parameters!$B$7)*(C413^Parameters!$B$8))</f>
        <v>2264.1037199538746</v>
      </c>
    </row>
    <row r="414" spans="1:4" x14ac:dyDescent="0.2">
      <c r="A414" s="4">
        <v>412</v>
      </c>
      <c r="B414" s="9">
        <f>SUMIF(Workers!$Q$2:$Q$1001,"&lt;="&amp;A414,Workers!$N$2:$N$1001)</f>
        <v>4507.2229280000001</v>
      </c>
      <c r="C414" s="9">
        <f>SUMIF(Workers!$Q$2:$Q$1001,"&gt;"&amp;A414,Workers!$O$2:$O$1001)</f>
        <v>6333.9488080000019</v>
      </c>
      <c r="D414" s="9">
        <f>IF(OR(B414&lt;=0,C414&lt;=0),0,(B414^Parameters!$B$7)*(C414^Parameters!$B$8))</f>
        <v>2264.7100875828351</v>
      </c>
    </row>
    <row r="415" spans="1:4" x14ac:dyDescent="0.2">
      <c r="A415" s="4">
        <v>413</v>
      </c>
      <c r="B415" s="9">
        <f>SUMIF(Workers!$Q$2:$Q$1001,"&lt;="&amp;A415,Workers!$N$2:$N$1001)</f>
        <v>4518.1030820000005</v>
      </c>
      <c r="C415" s="9">
        <f>SUMIF(Workers!$Q$2:$Q$1001,"&gt;"&amp;A415,Workers!$O$2:$O$1001)</f>
        <v>6323.5286130000013</v>
      </c>
      <c r="D415" s="9">
        <f>IF(OR(B415&lt;=0,C415&lt;=0),0,(B415^Parameters!$B$7)*(C415^Parameters!$B$8))</f>
        <v>2265.4893790200331</v>
      </c>
    </row>
    <row r="416" spans="1:4" x14ac:dyDescent="0.2">
      <c r="A416" s="4">
        <v>414</v>
      </c>
      <c r="B416" s="9">
        <f>SUMIF(Workers!$Q$2:$Q$1001,"&lt;="&amp;A416,Workers!$N$2:$N$1001)</f>
        <v>4527.7129200000008</v>
      </c>
      <c r="C416" s="9">
        <f>SUMIF(Workers!$Q$2:$Q$1001,"&gt;"&amp;A416,Workers!$O$2:$O$1001)</f>
        <v>6314.3214970000017</v>
      </c>
      <c r="D416" s="9">
        <f>IF(OR(B416&lt;=0,C416&lt;=0),0,(B416^Parameters!$B$7)*(C416^Parameters!$B$8))</f>
        <v>2266.1701142142033</v>
      </c>
    </row>
    <row r="417" spans="1:4" x14ac:dyDescent="0.2">
      <c r="A417" s="4">
        <v>415</v>
      </c>
      <c r="B417" s="9">
        <f>SUMIF(Workers!$Q$2:$Q$1001,"&lt;="&amp;A417,Workers!$N$2:$N$1001)</f>
        <v>4538.7301810000008</v>
      </c>
      <c r="C417" s="9">
        <f>SUMIF(Workers!$Q$2:$Q$1001,"&gt;"&amp;A417,Workers!$O$2:$O$1001)</f>
        <v>6303.7635160000018</v>
      </c>
      <c r="D417" s="9">
        <f>IF(OR(B417&lt;=0,C417&lt;=0),0,(B417^Parameters!$B$7)*(C417^Parameters!$B$8))</f>
        <v>2266.9420848198615</v>
      </c>
    </row>
    <row r="418" spans="1:4" x14ac:dyDescent="0.2">
      <c r="A418" s="4">
        <v>416</v>
      </c>
      <c r="B418" s="9">
        <f>SUMIF(Workers!$Q$2:$Q$1001,"&lt;="&amp;A418,Workers!$N$2:$N$1001)</f>
        <v>4550.0704640000004</v>
      </c>
      <c r="C418" s="9">
        <f>SUMIF(Workers!$Q$2:$Q$1001,"&gt;"&amp;A418,Workers!$O$2:$O$1001)</f>
        <v>6292.8930800000026</v>
      </c>
      <c r="D418" s="9">
        <f>IF(OR(B418&lt;=0,C418&lt;=0),0,(B418^Parameters!$B$7)*(C418^Parameters!$B$8))</f>
        <v>2267.7272243695988</v>
      </c>
    </row>
    <row r="419" spans="1:4" x14ac:dyDescent="0.2">
      <c r="A419" s="4">
        <v>417</v>
      </c>
      <c r="B419" s="9">
        <f>SUMIF(Workers!$Q$2:$Q$1001,"&lt;="&amp;A419,Workers!$N$2:$N$1001)</f>
        <v>4561.2721180000008</v>
      </c>
      <c r="C419" s="9">
        <f>SUMIF(Workers!$Q$2:$Q$1001,"&gt;"&amp;A419,Workers!$O$2:$O$1001)</f>
        <v>6282.1550810000017</v>
      </c>
      <c r="D419" s="9">
        <f>IF(OR(B419&lt;=0,C419&lt;=0),0,(B419^Parameters!$B$7)*(C419^Parameters!$B$8))</f>
        <v>2268.493744254863</v>
      </c>
    </row>
    <row r="420" spans="1:4" x14ac:dyDescent="0.2">
      <c r="A420" s="4">
        <v>418</v>
      </c>
      <c r="B420" s="9">
        <f>SUMIF(Workers!$Q$2:$Q$1001,"&lt;="&amp;A420,Workers!$N$2:$N$1001)</f>
        <v>4571.9480830000002</v>
      </c>
      <c r="C420" s="9">
        <f>SUMIF(Workers!$Q$2:$Q$1001,"&gt;"&amp;A420,Workers!$O$2:$O$1001)</f>
        <v>6271.9181130000024</v>
      </c>
      <c r="D420" s="9">
        <f>IF(OR(B420&lt;=0,C420&lt;=0),0,(B420^Parameters!$B$7)*(C420^Parameters!$B$8))</f>
        <v>2269.2155519727125</v>
      </c>
    </row>
    <row r="421" spans="1:4" x14ac:dyDescent="0.2">
      <c r="A421" s="4">
        <v>419</v>
      </c>
      <c r="B421" s="9">
        <f>SUMIF(Workers!$Q$2:$Q$1001,"&lt;="&amp;A421,Workers!$N$2:$N$1001)</f>
        <v>4582.5419970000003</v>
      </c>
      <c r="C421" s="9">
        <f>SUMIF(Workers!$Q$2:$Q$1001,"&gt;"&amp;A421,Workers!$O$2:$O$1001)</f>
        <v>6261.7594740000013</v>
      </c>
      <c r="D421" s="9">
        <f>IF(OR(B421&lt;=0,C421&lt;=0),0,(B421^Parameters!$B$7)*(C421^Parameters!$B$8))</f>
        <v>2269.9237867105026</v>
      </c>
    </row>
    <row r="422" spans="1:4" x14ac:dyDescent="0.2">
      <c r="A422" s="4">
        <v>420</v>
      </c>
      <c r="B422" s="9">
        <f>SUMIF(Workers!$Q$2:$Q$1001,"&lt;="&amp;A422,Workers!$N$2:$N$1001)</f>
        <v>4591.8991069999993</v>
      </c>
      <c r="C422" s="9">
        <f>SUMIF(Workers!$Q$2:$Q$1001,"&gt;"&amp;A422,Workers!$O$2:$O$1001)</f>
        <v>6252.7789180000027</v>
      </c>
      <c r="D422" s="9">
        <f>IF(OR(B422&lt;=0,C422&lt;=0),0,(B422^Parameters!$B$7)*(C422^Parameters!$B$8))</f>
        <v>2270.5414509614757</v>
      </c>
    </row>
    <row r="423" spans="1:4" x14ac:dyDescent="0.2">
      <c r="A423" s="4">
        <v>421</v>
      </c>
      <c r="B423" s="9">
        <f>SUMIF(Workers!$Q$2:$Q$1001,"&lt;="&amp;A423,Workers!$N$2:$N$1001)</f>
        <v>4601.9887839999992</v>
      </c>
      <c r="C423" s="9">
        <f>SUMIF(Workers!$Q$2:$Q$1001,"&gt;"&amp;A423,Workers!$O$2:$O$1001)</f>
        <v>6243.0941450000018</v>
      </c>
      <c r="D423" s="9">
        <f>IF(OR(B423&lt;=0,C423&lt;=0),0,(B423^Parameters!$B$7)*(C423^Parameters!$B$8))</f>
        <v>2271.2003580188871</v>
      </c>
    </row>
    <row r="424" spans="1:4" x14ac:dyDescent="0.2">
      <c r="A424" s="4">
        <v>422</v>
      </c>
      <c r="B424" s="9">
        <f>SUMIF(Workers!$Q$2:$Q$1001,"&lt;="&amp;A424,Workers!$N$2:$N$1001)</f>
        <v>4611.4405939999997</v>
      </c>
      <c r="C424" s="9">
        <f>SUMIF(Workers!$Q$2:$Q$1001,"&gt;"&amp;A424,Workers!$O$2:$O$1001)</f>
        <v>6234.0212750000019</v>
      </c>
      <c r="D424" s="9">
        <f>IF(OR(B424&lt;=0,C424&lt;=0),0,(B424^Parameters!$B$7)*(C424^Parameters!$B$8))</f>
        <v>2271.811032526999</v>
      </c>
    </row>
    <row r="425" spans="1:4" x14ac:dyDescent="0.2">
      <c r="A425" s="4">
        <v>423</v>
      </c>
      <c r="B425" s="9">
        <f>SUMIF(Workers!$Q$2:$Q$1001,"&lt;="&amp;A425,Workers!$N$2:$N$1001)</f>
        <v>4623.9303219999993</v>
      </c>
      <c r="C425" s="9">
        <f>SUMIF(Workers!$Q$2:$Q$1001,"&gt;"&amp;A425,Workers!$O$2:$O$1001)</f>
        <v>6222.0202590000017</v>
      </c>
      <c r="D425" s="9">
        <f>IF(OR(B425&lt;=0,C425&lt;=0),0,(B425^Parameters!$B$7)*(C425^Parameters!$B$8))</f>
        <v>2272.6063502031102</v>
      </c>
    </row>
    <row r="426" spans="1:4" x14ac:dyDescent="0.2">
      <c r="A426" s="4">
        <v>424</v>
      </c>
      <c r="B426" s="9">
        <f>SUMIF(Workers!$Q$2:$Q$1001,"&lt;="&amp;A426,Workers!$N$2:$N$1001)</f>
        <v>4633.0184449999988</v>
      </c>
      <c r="C426" s="9">
        <f>SUMIF(Workers!$Q$2:$Q$1001,"&gt;"&amp;A426,Workers!$O$2:$O$1001)</f>
        <v>6213.2795910000013</v>
      </c>
      <c r="D426" s="9">
        <f>IF(OR(B426&lt;=0,C426&lt;=0),0,(B426^Parameters!$B$7)*(C426^Parameters!$B$8))</f>
        <v>2273.1768090871906</v>
      </c>
    </row>
    <row r="427" spans="1:4" x14ac:dyDescent="0.2">
      <c r="A427" s="4">
        <v>425</v>
      </c>
      <c r="B427" s="9">
        <f>SUMIF(Workers!$Q$2:$Q$1001,"&lt;="&amp;A427,Workers!$N$2:$N$1001)</f>
        <v>4642.5746119999985</v>
      </c>
      <c r="C427" s="9">
        <f>SUMIF(Workers!$Q$2:$Q$1001,"&gt;"&amp;A427,Workers!$O$2:$O$1001)</f>
        <v>6204.0843520000008</v>
      </c>
      <c r="D427" s="9">
        <f>IF(OR(B427&lt;=0,C427&lt;=0),0,(B427^Parameters!$B$7)*(C427^Parameters!$B$8))</f>
        <v>2273.7696418960822</v>
      </c>
    </row>
    <row r="428" spans="1:4" x14ac:dyDescent="0.2">
      <c r="A428" s="4">
        <v>426</v>
      </c>
      <c r="B428" s="9">
        <f>SUMIF(Workers!$Q$2:$Q$1001,"&lt;="&amp;A428,Workers!$N$2:$N$1001)</f>
        <v>4651.6467139999986</v>
      </c>
      <c r="C428" s="9">
        <f>SUMIF(Workers!$Q$2:$Q$1001,"&gt;"&amp;A428,Workers!$O$2:$O$1001)</f>
        <v>6195.348425000001</v>
      </c>
      <c r="D428" s="9">
        <f>IF(OR(B428&lt;=0,C428&lt;=0),0,(B428^Parameters!$B$7)*(C428^Parameters!$B$8))</f>
        <v>2274.3254263133367</v>
      </c>
    </row>
    <row r="429" spans="1:4" x14ac:dyDescent="0.2">
      <c r="A429" s="4">
        <v>427</v>
      </c>
      <c r="B429" s="9">
        <f>SUMIF(Workers!$Q$2:$Q$1001,"&lt;="&amp;A429,Workers!$N$2:$N$1001)</f>
        <v>4662.8605159999988</v>
      </c>
      <c r="C429" s="9">
        <f>SUMIF(Workers!$Q$2:$Q$1001,"&gt;"&amp;A429,Workers!$O$2:$O$1001)</f>
        <v>6184.5489480000024</v>
      </c>
      <c r="D429" s="9">
        <f>IF(OR(B429&lt;=0,C429&lt;=0),0,(B429^Parameters!$B$7)*(C429^Parameters!$B$8))</f>
        <v>2275.0042112386659</v>
      </c>
    </row>
    <row r="430" spans="1:4" x14ac:dyDescent="0.2">
      <c r="A430" s="4">
        <v>428</v>
      </c>
      <c r="B430" s="9">
        <f>SUMIF(Workers!$Q$2:$Q$1001,"&lt;="&amp;A430,Workers!$N$2:$N$1001)</f>
        <v>4673.9950899999994</v>
      </c>
      <c r="C430" s="9">
        <f>SUMIF(Workers!$Q$2:$Q$1001,"&gt;"&amp;A430,Workers!$O$2:$O$1001)</f>
        <v>6173.8202540000029</v>
      </c>
      <c r="D430" s="9">
        <f>IF(OR(B430&lt;=0,C430&lt;=0),0,(B430^Parameters!$B$7)*(C430^Parameters!$B$8))</f>
        <v>2275.668535875986</v>
      </c>
    </row>
    <row r="431" spans="1:4" x14ac:dyDescent="0.2">
      <c r="A431" s="4">
        <v>429</v>
      </c>
      <c r="B431" s="9">
        <f>SUMIF(Workers!$Q$2:$Q$1001,"&lt;="&amp;A431,Workers!$N$2:$N$1001)</f>
        <v>4684.747562999999</v>
      </c>
      <c r="C431" s="9">
        <f>SUMIF(Workers!$Q$2:$Q$1001,"&gt;"&amp;A431,Workers!$O$2:$O$1001)</f>
        <v>6163.4455690000023</v>
      </c>
      <c r="D431" s="9">
        <f>IF(OR(B431&lt;=0,C431&lt;=0),0,(B431^Parameters!$B$7)*(C431^Parameters!$B$8))</f>
        <v>2276.2994398217879</v>
      </c>
    </row>
    <row r="432" spans="1:4" x14ac:dyDescent="0.2">
      <c r="A432" s="4">
        <v>430</v>
      </c>
      <c r="B432" s="9">
        <f>SUMIF(Workers!$Q$2:$Q$1001,"&lt;="&amp;A432,Workers!$N$2:$N$1001)</f>
        <v>4693.8272149999993</v>
      </c>
      <c r="C432" s="9">
        <f>SUMIF(Workers!$Q$2:$Q$1001,"&gt;"&amp;A432,Workers!$O$2:$O$1001)</f>
        <v>6154.6848590000018</v>
      </c>
      <c r="D432" s="9">
        <f>IF(OR(B432&lt;=0,C432&lt;=0),0,(B432^Parameters!$B$7)*(C432^Parameters!$B$8))</f>
        <v>2276.8258504255245</v>
      </c>
    </row>
    <row r="433" spans="1:4" x14ac:dyDescent="0.2">
      <c r="A433" s="4">
        <v>431</v>
      </c>
      <c r="B433" s="9">
        <f>SUMIF(Workers!$Q$2:$Q$1001,"&lt;="&amp;A433,Workers!$N$2:$N$1001)</f>
        <v>4704.2219879999993</v>
      </c>
      <c r="C433" s="9">
        <f>SUMIF(Workers!$Q$2:$Q$1001,"&gt;"&amp;A433,Workers!$O$2:$O$1001)</f>
        <v>6144.6453900000024</v>
      </c>
      <c r="D433" s="9">
        <f>IF(OR(B433&lt;=0,C433&lt;=0),0,(B433^Parameters!$B$7)*(C433^Parameters!$B$8))</f>
        <v>2277.4197599352551</v>
      </c>
    </row>
    <row r="434" spans="1:4" x14ac:dyDescent="0.2">
      <c r="A434" s="4">
        <v>432</v>
      </c>
      <c r="B434" s="9">
        <f>SUMIF(Workers!$Q$2:$Q$1001,"&lt;="&amp;A434,Workers!$N$2:$N$1001)</f>
        <v>4714.6094789999997</v>
      </c>
      <c r="C434" s="9">
        <f>SUMIF(Workers!$Q$2:$Q$1001,"&gt;"&amp;A434,Workers!$O$2:$O$1001)</f>
        <v>6134.5711170000022</v>
      </c>
      <c r="D434" s="9">
        <f>IF(OR(B434&lt;=0,C434&lt;=0),0,(B434^Parameters!$B$7)*(C434^Parameters!$B$8))</f>
        <v>2277.9986834921724</v>
      </c>
    </row>
    <row r="435" spans="1:4" x14ac:dyDescent="0.2">
      <c r="A435" s="4">
        <v>433</v>
      </c>
      <c r="B435" s="9">
        <f>SUMIF(Workers!$Q$2:$Q$1001,"&lt;="&amp;A435,Workers!$N$2:$N$1001)</f>
        <v>4727.8096479999995</v>
      </c>
      <c r="C435" s="9">
        <f>SUMIF(Workers!$Q$2:$Q$1001,"&gt;"&amp;A435,Workers!$O$2:$O$1001)</f>
        <v>6121.7680250000021</v>
      </c>
      <c r="D435" s="9">
        <f>IF(OR(B435&lt;=0,C435&lt;=0),0,(B435^Parameters!$B$7)*(C435^Parameters!$B$8))</f>
        <v>2278.7232476630475</v>
      </c>
    </row>
    <row r="436" spans="1:4" x14ac:dyDescent="0.2">
      <c r="A436" s="4">
        <v>434</v>
      </c>
      <c r="B436" s="9">
        <f>SUMIF(Workers!$Q$2:$Q$1001,"&lt;="&amp;A436,Workers!$N$2:$N$1001)</f>
        <v>4738.9025339999989</v>
      </c>
      <c r="C436" s="9">
        <f>SUMIF(Workers!$Q$2:$Q$1001,"&gt;"&amp;A436,Workers!$O$2:$O$1001)</f>
        <v>6111.0082880000018</v>
      </c>
      <c r="D436" s="9">
        <f>IF(OR(B436&lt;=0,C436&lt;=0),0,(B436^Parameters!$B$7)*(C436^Parameters!$B$8))</f>
        <v>2279.3225765393699</v>
      </c>
    </row>
    <row r="437" spans="1:4" x14ac:dyDescent="0.2">
      <c r="A437" s="4">
        <v>435</v>
      </c>
      <c r="B437" s="9">
        <f>SUMIF(Workers!$Q$2:$Q$1001,"&lt;="&amp;A437,Workers!$N$2:$N$1001)</f>
        <v>4749.4897149999997</v>
      </c>
      <c r="C437" s="9">
        <f>SUMIF(Workers!$Q$2:$Q$1001,"&gt;"&amp;A437,Workers!$O$2:$O$1001)</f>
        <v>6100.7220410000018</v>
      </c>
      <c r="D437" s="9">
        <f>IF(OR(B437&lt;=0,C437&lt;=0),0,(B437^Parameters!$B$7)*(C437^Parameters!$B$8))</f>
        <v>2279.8836570039102</v>
      </c>
    </row>
    <row r="438" spans="1:4" x14ac:dyDescent="0.2">
      <c r="A438" s="4">
        <v>436</v>
      </c>
      <c r="B438" s="9">
        <f>SUMIF(Workers!$Q$2:$Q$1001,"&lt;="&amp;A438,Workers!$N$2:$N$1001)</f>
        <v>4760.9370929999995</v>
      </c>
      <c r="C438" s="9">
        <f>SUMIF(Workers!$Q$2:$Q$1001,"&gt;"&amp;A438,Workers!$O$2:$O$1001)</f>
        <v>6089.5991500000009</v>
      </c>
      <c r="D438" s="9">
        <f>IF(OR(B438&lt;=0,C438&lt;=0),0,(B438^Parameters!$B$7)*(C438^Parameters!$B$8))</f>
        <v>2280.4813090737362</v>
      </c>
    </row>
    <row r="439" spans="1:4" x14ac:dyDescent="0.2">
      <c r="A439" s="4">
        <v>437</v>
      </c>
      <c r="B439" s="9">
        <f>SUMIF(Workers!$Q$2:$Q$1001,"&lt;="&amp;A439,Workers!$N$2:$N$1001)</f>
        <v>4772.5429249999997</v>
      </c>
      <c r="C439" s="9">
        <f>SUMIF(Workers!$Q$2:$Q$1001,"&gt;"&amp;A439,Workers!$O$2:$O$1001)</f>
        <v>6078.3213700000006</v>
      </c>
      <c r="D439" s="9">
        <f>IF(OR(B439&lt;=0,C439&lt;=0),0,(B439^Parameters!$B$7)*(C439^Parameters!$B$8))</f>
        <v>2281.0776830479454</v>
      </c>
    </row>
    <row r="440" spans="1:4" x14ac:dyDescent="0.2">
      <c r="A440" s="4">
        <v>438</v>
      </c>
      <c r="B440" s="9">
        <f>SUMIF(Workers!$Q$2:$Q$1001,"&lt;="&amp;A440,Workers!$N$2:$N$1001)</f>
        <v>4783.1298199999992</v>
      </c>
      <c r="C440" s="9">
        <f>SUMIF(Workers!$Q$2:$Q$1001,"&gt;"&amp;A440,Workers!$O$2:$O$1001)</f>
        <v>6068.025501000001</v>
      </c>
      <c r="D440" s="9">
        <f>IF(OR(B440&lt;=0,C440&lt;=0),0,(B440^Parameters!$B$7)*(C440^Parameters!$B$8))</f>
        <v>2281.6120639959549</v>
      </c>
    </row>
    <row r="441" spans="1:4" x14ac:dyDescent="0.2">
      <c r="A441" s="4">
        <v>439</v>
      </c>
      <c r="B441" s="9">
        <f>SUMIF(Workers!$Q$2:$Q$1001,"&lt;="&amp;A441,Workers!$N$2:$N$1001)</f>
        <v>4792.4082129999997</v>
      </c>
      <c r="C441" s="9">
        <f>SUMIF(Workers!$Q$2:$Q$1001,"&gt;"&amp;A441,Workers!$O$2:$O$1001)</f>
        <v>6059.001220000001</v>
      </c>
      <c r="D441" s="9">
        <f>IF(OR(B441&lt;=0,C441&lt;=0),0,(B441^Parameters!$B$7)*(C441^Parameters!$B$8))</f>
        <v>2282.0737721958822</v>
      </c>
    </row>
    <row r="442" spans="1:4" x14ac:dyDescent="0.2">
      <c r="A442" s="4">
        <v>440</v>
      </c>
      <c r="B442" s="9">
        <f>SUMIF(Workers!$Q$2:$Q$1001,"&lt;="&amp;A442,Workers!$N$2:$N$1001)</f>
        <v>4802.7381349999996</v>
      </c>
      <c r="C442" s="9">
        <f>SUMIF(Workers!$Q$2:$Q$1001,"&gt;"&amp;A442,Workers!$O$2:$O$1001)</f>
        <v>6048.9465180000007</v>
      </c>
      <c r="D442" s="9">
        <f>IF(OR(B442&lt;=0,C442&lt;=0),0,(B442^Parameters!$B$7)*(C442^Parameters!$B$8))</f>
        <v>2282.5794005958523</v>
      </c>
    </row>
    <row r="443" spans="1:4" x14ac:dyDescent="0.2">
      <c r="A443" s="4">
        <v>441</v>
      </c>
      <c r="B443" s="9">
        <f>SUMIF(Workers!$Q$2:$Q$1001,"&lt;="&amp;A443,Workers!$N$2:$N$1001)</f>
        <v>4812.751741</v>
      </c>
      <c r="C443" s="9">
        <f>SUMIF(Workers!$Q$2:$Q$1001,"&gt;"&amp;A443,Workers!$O$2:$O$1001)</f>
        <v>6039.1918800000003</v>
      </c>
      <c r="D443" s="9">
        <f>IF(OR(B443&lt;=0,C443&lt;=0),0,(B443^Parameters!$B$7)*(C443^Parameters!$B$8))</f>
        <v>2283.0610754387881</v>
      </c>
    </row>
    <row r="444" spans="1:4" x14ac:dyDescent="0.2">
      <c r="A444" s="4">
        <v>442</v>
      </c>
      <c r="B444" s="9">
        <f>SUMIF(Workers!$Q$2:$Q$1001,"&lt;="&amp;A444,Workers!$N$2:$N$1001)</f>
        <v>4823.0771080000004</v>
      </c>
      <c r="C444" s="9">
        <f>SUMIF(Workers!$Q$2:$Q$1001,"&gt;"&amp;A444,Workers!$O$2:$O$1001)</f>
        <v>6029.1297030000005</v>
      </c>
      <c r="D444" s="9">
        <f>IF(OR(B444&lt;=0,C444&lt;=0),0,(B444^Parameters!$B$7)*(C444^Parameters!$B$8))</f>
        <v>2283.5497326602094</v>
      </c>
    </row>
    <row r="445" spans="1:4" x14ac:dyDescent="0.2">
      <c r="A445" s="4">
        <v>443</v>
      </c>
      <c r="B445" s="9">
        <f>SUMIF(Workers!$Q$2:$Q$1001,"&lt;="&amp;A445,Workers!$N$2:$N$1001)</f>
        <v>4834.1484170000003</v>
      </c>
      <c r="C445" s="9">
        <f>SUMIF(Workers!$Q$2:$Q$1001,"&gt;"&amp;A445,Workers!$O$2:$O$1001)</f>
        <v>6018.3296870000013</v>
      </c>
      <c r="D445" s="9">
        <f>IF(OR(B445&lt;=0,C445&lt;=0),0,(B445^Parameters!$B$7)*(C445^Parameters!$B$8))</f>
        <v>2284.0635313414209</v>
      </c>
    </row>
    <row r="446" spans="1:4" x14ac:dyDescent="0.2">
      <c r="A446" s="4">
        <v>444</v>
      </c>
      <c r="B446" s="9">
        <f>SUMIF(Workers!$Q$2:$Q$1001,"&lt;="&amp;A446,Workers!$N$2:$N$1001)</f>
        <v>4844.3817010000002</v>
      </c>
      <c r="C446" s="9">
        <f>SUMIF(Workers!$Q$2:$Q$1001,"&gt;"&amp;A446,Workers!$O$2:$O$1001)</f>
        <v>6008.3344489999999</v>
      </c>
      <c r="D446" s="9">
        <f>IF(OR(B446&lt;=0,C446&lt;=0),0,(B446^Parameters!$B$7)*(C446^Parameters!$B$8))</f>
        <v>2284.5286266862918</v>
      </c>
    </row>
    <row r="447" spans="1:4" x14ac:dyDescent="0.2">
      <c r="A447" s="4">
        <v>445</v>
      </c>
      <c r="B447" s="9">
        <f>SUMIF(Workers!$Q$2:$Q$1001,"&lt;="&amp;A447,Workers!$N$2:$N$1001)</f>
        <v>4853.0190990000001</v>
      </c>
      <c r="C447" s="9">
        <f>SUMIF(Workers!$Q$2:$Q$1001,"&gt;"&amp;A447,Workers!$O$2:$O$1001)</f>
        <v>5999.8967190000003</v>
      </c>
      <c r="D447" s="9">
        <f>IF(OR(B447&lt;=0,C447&lt;=0),0,(B447^Parameters!$B$7)*(C447^Parameters!$B$8))</f>
        <v>2284.9152633292074</v>
      </c>
    </row>
    <row r="448" spans="1:4" x14ac:dyDescent="0.2">
      <c r="A448" s="4">
        <v>446</v>
      </c>
      <c r="B448" s="9">
        <f>SUMIF(Workers!$Q$2:$Q$1001,"&lt;="&amp;A448,Workers!$N$2:$N$1001)</f>
        <v>4862.4038879999998</v>
      </c>
      <c r="C448" s="9">
        <f>SUMIF(Workers!$Q$2:$Q$1001,"&gt;"&amp;A448,Workers!$O$2:$O$1001)</f>
        <v>5990.725614</v>
      </c>
      <c r="D448" s="9">
        <f>IF(OR(B448&lt;=0,C448&lt;=0),0,(B448^Parameters!$B$7)*(C448^Parameters!$B$8))</f>
        <v>2285.3288718797653</v>
      </c>
    </row>
    <row r="449" spans="1:4" x14ac:dyDescent="0.2">
      <c r="A449" s="4">
        <v>447</v>
      </c>
      <c r="B449" s="9">
        <f>SUMIF(Workers!$Q$2:$Q$1001,"&lt;="&amp;A449,Workers!$N$2:$N$1001)</f>
        <v>4872.8009739999998</v>
      </c>
      <c r="C449" s="9">
        <f>SUMIF(Workers!$Q$2:$Q$1001,"&gt;"&amp;A449,Workers!$O$2:$O$1001)</f>
        <v>5980.563525999999</v>
      </c>
      <c r="D449" s="9">
        <f>IF(OR(B449&lt;=0,C449&lt;=0),0,(B449^Parameters!$B$7)*(C449^Parameters!$B$8))</f>
        <v>2285.7795952108331</v>
      </c>
    </row>
    <row r="450" spans="1:4" x14ac:dyDescent="0.2">
      <c r="A450" s="4">
        <v>448</v>
      </c>
      <c r="B450" s="9">
        <f>SUMIF(Workers!$Q$2:$Q$1001,"&lt;="&amp;A450,Workers!$N$2:$N$1001)</f>
        <v>4883.2388669999991</v>
      </c>
      <c r="C450" s="9">
        <f>SUMIF(Workers!$Q$2:$Q$1001,"&gt;"&amp;A450,Workers!$O$2:$O$1001)</f>
        <v>5970.3507189999991</v>
      </c>
      <c r="D450" s="9">
        <f>IF(OR(B450&lt;=0,C450&lt;=0),0,(B450^Parameters!$B$7)*(C450^Parameters!$B$8))</f>
        <v>2286.2226107169413</v>
      </c>
    </row>
    <row r="451" spans="1:4" x14ac:dyDescent="0.2">
      <c r="A451" s="4">
        <v>449</v>
      </c>
      <c r="B451" s="9">
        <f>SUMIF(Workers!$Q$2:$Q$1001,"&lt;="&amp;A451,Workers!$N$2:$N$1001)</f>
        <v>4893.0597599999992</v>
      </c>
      <c r="C451" s="9">
        <f>SUMIF(Workers!$Q$2:$Q$1001,"&gt;"&amp;A451,Workers!$O$2:$O$1001)</f>
        <v>5960.7172249999994</v>
      </c>
      <c r="D451" s="9">
        <f>IF(OR(B451&lt;=0,C451&lt;=0),0,(B451^Parameters!$B$7)*(C451^Parameters!$B$8))</f>
        <v>2286.6282662465396</v>
      </c>
    </row>
    <row r="452" spans="1:4" x14ac:dyDescent="0.2">
      <c r="A452" s="4">
        <v>450</v>
      </c>
      <c r="B452" s="9">
        <f>SUMIF(Workers!$Q$2:$Q$1001,"&lt;="&amp;A452,Workers!$N$2:$N$1001)</f>
        <v>4904.0481039999995</v>
      </c>
      <c r="C452" s="9">
        <f>SUMIF(Workers!$Q$2:$Q$1001,"&gt;"&amp;A452,Workers!$O$2:$O$1001)</f>
        <v>5949.9279299999998</v>
      </c>
      <c r="D452" s="9">
        <f>IF(OR(B452&lt;=0,C452&lt;=0),0,(B452^Parameters!$B$7)*(C452^Parameters!$B$8))</f>
        <v>2287.0722900822598</v>
      </c>
    </row>
    <row r="453" spans="1:4" x14ac:dyDescent="0.2">
      <c r="A453" s="4">
        <v>451</v>
      </c>
      <c r="B453" s="9">
        <f>SUMIF(Workers!$Q$2:$Q$1001,"&lt;="&amp;A453,Workers!$N$2:$N$1001)</f>
        <v>4914.2301169999992</v>
      </c>
      <c r="C453" s="9">
        <f>SUMIF(Workers!$Q$2:$Q$1001,"&gt;"&amp;A453,Workers!$O$2:$O$1001)</f>
        <v>5939.9284099999986</v>
      </c>
      <c r="D453" s="9">
        <f>IF(OR(B453&lt;=0,C453&lt;=0),0,(B453^Parameters!$B$7)*(C453^Parameters!$B$8))</f>
        <v>2287.4758355992863</v>
      </c>
    </row>
    <row r="454" spans="1:4" x14ac:dyDescent="0.2">
      <c r="A454" s="4">
        <v>452</v>
      </c>
      <c r="B454" s="9">
        <f>SUMIF(Workers!$Q$2:$Q$1001,"&lt;="&amp;A454,Workers!$N$2:$N$1001)</f>
        <v>4922.1807199999994</v>
      </c>
      <c r="C454" s="9">
        <f>SUMIF(Workers!$Q$2:$Q$1001,"&gt;"&amp;A454,Workers!$O$2:$O$1001)</f>
        <v>5932.1200999999983</v>
      </c>
      <c r="D454" s="9">
        <f>IF(OR(B454&lt;=0,C454&lt;=0),0,(B454^Parameters!$B$7)*(C454^Parameters!$B$8))</f>
        <v>2287.785855065652</v>
      </c>
    </row>
    <row r="455" spans="1:4" x14ac:dyDescent="0.2">
      <c r="A455" s="4">
        <v>453</v>
      </c>
      <c r="B455" s="9">
        <f>SUMIF(Workers!$Q$2:$Q$1001,"&lt;="&amp;A455,Workers!$N$2:$N$1001)</f>
        <v>4933.4237009999988</v>
      </c>
      <c r="C455" s="9">
        <f>SUMIF(Workers!$Q$2:$Q$1001,"&gt;"&amp;A455,Workers!$O$2:$O$1001)</f>
        <v>5921.076936999998</v>
      </c>
      <c r="D455" s="9">
        <f>IF(OR(B455&lt;=0,C455&lt;=0),0,(B455^Parameters!$B$7)*(C455^Parameters!$B$8))</f>
        <v>2288.2164533782134</v>
      </c>
    </row>
    <row r="456" spans="1:4" x14ac:dyDescent="0.2">
      <c r="A456" s="4">
        <v>454</v>
      </c>
      <c r="B456" s="9">
        <f>SUMIF(Workers!$Q$2:$Q$1001,"&lt;="&amp;A456,Workers!$N$2:$N$1001)</f>
        <v>4943.0857639999995</v>
      </c>
      <c r="C456" s="9">
        <f>SUMIF(Workers!$Q$2:$Q$1001,"&gt;"&amp;A456,Workers!$O$2:$O$1001)</f>
        <v>5911.576063999999</v>
      </c>
      <c r="D456" s="9">
        <f>IF(OR(B456&lt;=0,C456&lt;=0),0,(B456^Parameters!$B$7)*(C456^Parameters!$B$8))</f>
        <v>2288.5775978282572</v>
      </c>
    </row>
    <row r="457" spans="1:4" x14ac:dyDescent="0.2">
      <c r="A457" s="4">
        <v>455</v>
      </c>
      <c r="B457" s="9">
        <f>SUMIF(Workers!$Q$2:$Q$1001,"&lt;="&amp;A457,Workers!$N$2:$N$1001)</f>
        <v>4953.2083969999994</v>
      </c>
      <c r="C457" s="9">
        <f>SUMIF(Workers!$Q$2:$Q$1001,"&gt;"&amp;A457,Workers!$O$2:$O$1001)</f>
        <v>5901.6208119999992</v>
      </c>
      <c r="D457" s="9">
        <f>IF(OR(B457&lt;=0,C457&lt;=0),0,(B457^Parameters!$B$7)*(C457^Parameters!$B$8))</f>
        <v>2288.9486829120019</v>
      </c>
    </row>
    <row r="458" spans="1:4" x14ac:dyDescent="0.2">
      <c r="A458" s="4">
        <v>456</v>
      </c>
      <c r="B458" s="9">
        <f>SUMIF(Workers!$Q$2:$Q$1001,"&lt;="&amp;A458,Workers!$N$2:$N$1001)</f>
        <v>4960.9351399999996</v>
      </c>
      <c r="C458" s="9">
        <f>SUMIF(Workers!$Q$2:$Q$1001,"&gt;"&amp;A458,Workers!$O$2:$O$1001)</f>
        <v>5894.0210149999994</v>
      </c>
      <c r="D458" s="9">
        <f>IF(OR(B458&lt;=0,C458&lt;=0),0,(B458^Parameters!$B$7)*(C458^Parameters!$B$8))</f>
        <v>2289.2269660743877</v>
      </c>
    </row>
    <row r="459" spans="1:4" x14ac:dyDescent="0.2">
      <c r="A459" s="4">
        <v>457</v>
      </c>
      <c r="B459" s="9">
        <f>SUMIF(Workers!$Q$2:$Q$1001,"&lt;="&amp;A459,Workers!$N$2:$N$1001)</f>
        <v>4970.9311589999998</v>
      </c>
      <c r="C459" s="9">
        <f>SUMIF(Workers!$Q$2:$Q$1001,"&gt;"&amp;A459,Workers!$O$2:$O$1001)</f>
        <v>5884.1851719999986</v>
      </c>
      <c r="D459" s="9">
        <f>IF(OR(B459&lt;=0,C459&lt;=0),0,(B459^Parameters!$B$7)*(C459^Parameters!$B$8))</f>
        <v>2289.5800698219141</v>
      </c>
    </row>
    <row r="460" spans="1:4" x14ac:dyDescent="0.2">
      <c r="A460" s="4">
        <v>458</v>
      </c>
      <c r="B460" s="9">
        <f>SUMIF(Workers!$Q$2:$Q$1001,"&lt;="&amp;A460,Workers!$N$2:$N$1001)</f>
        <v>4981.1934799999999</v>
      </c>
      <c r="C460" s="9">
        <f>SUMIF(Workers!$Q$2:$Q$1001,"&gt;"&amp;A460,Workers!$O$2:$O$1001)</f>
        <v>5874.0868869999986</v>
      </c>
      <c r="D460" s="9">
        <f>IF(OR(B460&lt;=0,C460&lt;=0),0,(B460^Parameters!$B$7)*(C460^Parameters!$B$8))</f>
        <v>2289.9352355190954</v>
      </c>
    </row>
    <row r="461" spans="1:4" x14ac:dyDescent="0.2">
      <c r="A461" s="4">
        <v>459</v>
      </c>
      <c r="B461" s="9">
        <f>SUMIF(Workers!$Q$2:$Q$1001,"&lt;="&amp;A461,Workers!$N$2:$N$1001)</f>
        <v>4989.8410340000009</v>
      </c>
      <c r="C461" s="9">
        <f>SUMIF(Workers!$Q$2:$Q$1001,"&gt;"&amp;A461,Workers!$O$2:$O$1001)</f>
        <v>5865.5768729999991</v>
      </c>
      <c r="D461" s="9">
        <f>IF(OR(B461&lt;=0,C461&lt;=0),0,(B461^Parameters!$B$7)*(C461^Parameters!$B$8))</f>
        <v>2290.2286775715588</v>
      </c>
    </row>
    <row r="462" spans="1:4" x14ac:dyDescent="0.2">
      <c r="A462" s="4">
        <v>460</v>
      </c>
      <c r="B462" s="9">
        <f>SUMIF(Workers!$Q$2:$Q$1001,"&lt;="&amp;A462,Workers!$N$2:$N$1001)</f>
        <v>5000.8872720000008</v>
      </c>
      <c r="C462" s="9">
        <f>SUMIF(Workers!$Q$2:$Q$1001,"&gt;"&amp;A462,Workers!$O$2:$O$1001)</f>
        <v>5854.7059589999999</v>
      </c>
      <c r="D462" s="9">
        <f>IF(OR(B462&lt;=0,C462&lt;=0),0,(B462^Parameters!$B$7)*(C462^Parameters!$B$8))</f>
        <v>2290.5958471303993</v>
      </c>
    </row>
    <row r="463" spans="1:4" x14ac:dyDescent="0.2">
      <c r="A463" s="4">
        <v>461</v>
      </c>
      <c r="B463" s="9">
        <f>SUMIF(Workers!$Q$2:$Q$1001,"&lt;="&amp;A463,Workers!$N$2:$N$1001)</f>
        <v>5010.9694430000009</v>
      </c>
      <c r="C463" s="9">
        <f>SUMIF(Workers!$Q$2:$Q$1001,"&gt;"&amp;A463,Workers!$O$2:$O$1001)</f>
        <v>5844.7635170000003</v>
      </c>
      <c r="D463" s="9">
        <f>IF(OR(B463&lt;=0,C463&lt;=0),0,(B463^Parameters!$B$7)*(C463^Parameters!$B$8))</f>
        <v>2290.9199504342023</v>
      </c>
    </row>
    <row r="464" spans="1:4" x14ac:dyDescent="0.2">
      <c r="A464" s="4">
        <v>462</v>
      </c>
      <c r="B464" s="9">
        <f>SUMIF(Workers!$Q$2:$Q$1001,"&lt;="&amp;A464,Workers!$N$2:$N$1001)</f>
        <v>5020.6543930000007</v>
      </c>
      <c r="C464" s="9">
        <f>SUMIF(Workers!$Q$2:$Q$1001,"&gt;"&amp;A464,Workers!$O$2:$O$1001)</f>
        <v>5835.2060049999991</v>
      </c>
      <c r="D464" s="9">
        <f>IF(OR(B464&lt;=0,C464&lt;=0),0,(B464^Parameters!$B$7)*(C464^Parameters!$B$8))</f>
        <v>2291.2233886092158</v>
      </c>
    </row>
    <row r="465" spans="1:4" x14ac:dyDescent="0.2">
      <c r="A465" s="4">
        <v>463</v>
      </c>
      <c r="B465" s="9">
        <f>SUMIF(Workers!$Q$2:$Q$1001,"&lt;="&amp;A465,Workers!$N$2:$N$1001)</f>
        <v>5031.0913130000017</v>
      </c>
      <c r="C465" s="9">
        <f>SUMIF(Workers!$Q$2:$Q$1001,"&gt;"&amp;A465,Workers!$O$2:$O$1001)</f>
        <v>5824.9021139999995</v>
      </c>
      <c r="D465" s="9">
        <f>IF(OR(B465&lt;=0,C465&lt;=0),0,(B465^Parameters!$B$7)*(C465^Parameters!$B$8))</f>
        <v>2291.5422773097898</v>
      </c>
    </row>
    <row r="466" spans="1:4" x14ac:dyDescent="0.2">
      <c r="A466" s="4">
        <v>464</v>
      </c>
      <c r="B466" s="9">
        <f>SUMIF(Workers!$Q$2:$Q$1001,"&lt;="&amp;A466,Workers!$N$2:$N$1001)</f>
        <v>5042.1267880000014</v>
      </c>
      <c r="C466" s="9">
        <f>SUMIF(Workers!$Q$2:$Q$1001,"&gt;"&amp;A466,Workers!$O$2:$O$1001)</f>
        <v>5814.0044119999993</v>
      </c>
      <c r="D466" s="9">
        <f>IF(OR(B466&lt;=0,C466&lt;=0),0,(B466^Parameters!$B$7)*(C466^Parameters!$B$8))</f>
        <v>2291.8706531762482</v>
      </c>
    </row>
    <row r="467" spans="1:4" x14ac:dyDescent="0.2">
      <c r="A467" s="4">
        <v>465</v>
      </c>
      <c r="B467" s="9">
        <f>SUMIF(Workers!$Q$2:$Q$1001,"&lt;="&amp;A467,Workers!$N$2:$N$1001)</f>
        <v>5054.5632530000021</v>
      </c>
      <c r="C467" s="9">
        <f>SUMIF(Workers!$Q$2:$Q$1001,"&gt;"&amp;A467,Workers!$O$2:$O$1001)</f>
        <v>5801.716429000001</v>
      </c>
      <c r="D467" s="9">
        <f>IF(OR(B467&lt;=0,C467&lt;=0),0,(B467^Parameters!$B$7)*(C467^Parameters!$B$8))</f>
        <v>2292.2293032417238</v>
      </c>
    </row>
    <row r="468" spans="1:4" x14ac:dyDescent="0.2">
      <c r="A468" s="4">
        <v>466</v>
      </c>
      <c r="B468" s="9">
        <f>SUMIF(Workers!$Q$2:$Q$1001,"&lt;="&amp;A468,Workers!$N$2:$N$1001)</f>
        <v>5066.7141440000014</v>
      </c>
      <c r="C468" s="9">
        <f>SUMIF(Workers!$Q$2:$Q$1001,"&gt;"&amp;A468,Workers!$O$2:$O$1001)</f>
        <v>5789.7033020000008</v>
      </c>
      <c r="D468" s="9">
        <f>IF(OR(B468&lt;=0,C468&lt;=0),0,(B468^Parameters!$B$7)*(C468^Parameters!$B$8))</f>
        <v>2292.5679678911042</v>
      </c>
    </row>
    <row r="469" spans="1:4" x14ac:dyDescent="0.2">
      <c r="A469" s="4">
        <v>467</v>
      </c>
      <c r="B469" s="9">
        <f>SUMIF(Workers!$Q$2:$Q$1001,"&lt;="&amp;A469,Workers!$N$2:$N$1001)</f>
        <v>5078.1775410000009</v>
      </c>
      <c r="C469" s="9">
        <f>SUMIF(Workers!$Q$2:$Q$1001,"&gt;"&amp;A469,Workers!$O$2:$O$1001)</f>
        <v>5778.3618410000008</v>
      </c>
      <c r="D469" s="9">
        <f>IF(OR(B469&lt;=0,C469&lt;=0),0,(B469^Parameters!$B$7)*(C469^Parameters!$B$8))</f>
        <v>2292.8765699400215</v>
      </c>
    </row>
    <row r="470" spans="1:4" x14ac:dyDescent="0.2">
      <c r="A470" s="4">
        <v>468</v>
      </c>
      <c r="B470" s="9">
        <f>SUMIF(Workers!$Q$2:$Q$1001,"&lt;="&amp;A470,Workers!$N$2:$N$1001)</f>
        <v>5085.786129000001</v>
      </c>
      <c r="C470" s="9">
        <f>SUMIF(Workers!$Q$2:$Q$1001,"&gt;"&amp;A470,Workers!$O$2:$O$1001)</f>
        <v>5770.8326790000001</v>
      </c>
      <c r="D470" s="9">
        <f>IF(OR(B470&lt;=0,C470&lt;=0),0,(B470^Parameters!$B$7)*(C470^Parameters!$B$8))</f>
        <v>2293.0760529954459</v>
      </c>
    </row>
    <row r="471" spans="1:4" x14ac:dyDescent="0.2">
      <c r="A471" s="4">
        <v>469</v>
      </c>
      <c r="B471" s="9">
        <f>SUMIF(Workers!$Q$2:$Q$1001,"&lt;="&amp;A471,Workers!$N$2:$N$1001)</f>
        <v>5098.7021510000013</v>
      </c>
      <c r="C471" s="9">
        <f>SUMIF(Workers!$Q$2:$Q$1001,"&gt;"&amp;A471,Workers!$O$2:$O$1001)</f>
        <v>5758.0488300000006</v>
      </c>
      <c r="D471" s="9">
        <f>IF(OR(B471&lt;=0,C471&lt;=0),0,(B471^Parameters!$B$7)*(C471^Parameters!$B$8))</f>
        <v>2293.4049407565676</v>
      </c>
    </row>
    <row r="472" spans="1:4" x14ac:dyDescent="0.2">
      <c r="A472" s="4">
        <v>470</v>
      </c>
      <c r="B472" s="9">
        <f>SUMIF(Workers!$Q$2:$Q$1001,"&lt;="&amp;A472,Workers!$N$2:$N$1001)</f>
        <v>5108.3952480000007</v>
      </c>
      <c r="C472" s="9">
        <f>SUMIF(Workers!$Q$2:$Q$1001,"&gt;"&amp;A472,Workers!$O$2:$O$1001)</f>
        <v>5748.4512160000004</v>
      </c>
      <c r="D472" s="9">
        <f>IF(OR(B472&lt;=0,C472&lt;=0),0,(B472^Parameters!$B$7)*(C472^Parameters!$B$8))</f>
        <v>2293.6434336319985</v>
      </c>
    </row>
    <row r="473" spans="1:4" x14ac:dyDescent="0.2">
      <c r="A473" s="4">
        <v>471</v>
      </c>
      <c r="B473" s="9">
        <f>SUMIF(Workers!$Q$2:$Q$1001,"&lt;="&amp;A473,Workers!$N$2:$N$1001)</f>
        <v>5118.6136330000008</v>
      </c>
      <c r="C473" s="9">
        <f>SUMIF(Workers!$Q$2:$Q$1001,"&gt;"&amp;A473,Workers!$O$2:$O$1001)</f>
        <v>5738.3275139999996</v>
      </c>
      <c r="D473" s="9">
        <f>IF(OR(B473&lt;=0,C473&lt;=0),0,(B473^Parameters!$B$7)*(C473^Parameters!$B$8))</f>
        <v>2293.8866633911916</v>
      </c>
    </row>
    <row r="474" spans="1:4" x14ac:dyDescent="0.2">
      <c r="A474" s="4">
        <v>472</v>
      </c>
      <c r="B474" s="9">
        <f>SUMIF(Workers!$Q$2:$Q$1001,"&lt;="&amp;A474,Workers!$N$2:$N$1001)</f>
        <v>5129.0076510000008</v>
      </c>
      <c r="C474" s="9">
        <f>SUMIF(Workers!$Q$2:$Q$1001,"&gt;"&amp;A474,Workers!$O$2:$O$1001)</f>
        <v>5728.0271989999992</v>
      </c>
      <c r="D474" s="9">
        <f>IF(OR(B474&lt;=0,C474&lt;=0),0,(B474^Parameters!$B$7)*(C474^Parameters!$B$8))</f>
        <v>2294.1261128650008</v>
      </c>
    </row>
    <row r="475" spans="1:4" x14ac:dyDescent="0.2">
      <c r="A475" s="4">
        <v>473</v>
      </c>
      <c r="B475" s="9">
        <f>SUMIF(Workers!$Q$2:$Q$1001,"&lt;="&amp;A475,Workers!$N$2:$N$1001)</f>
        <v>5142.4481390000001</v>
      </c>
      <c r="C475" s="9">
        <f>SUMIF(Workers!$Q$2:$Q$1001,"&gt;"&amp;A475,Workers!$O$2:$O$1001)</f>
        <v>5714.7009889999999</v>
      </c>
      <c r="D475" s="9">
        <f>IF(OR(B475&lt;=0,C475&lt;=0),0,(B475^Parameters!$B$7)*(C475^Parameters!$B$8))</f>
        <v>2294.4233011733218</v>
      </c>
    </row>
    <row r="476" spans="1:4" x14ac:dyDescent="0.2">
      <c r="A476" s="4">
        <v>474</v>
      </c>
      <c r="B476" s="9">
        <f>SUMIF(Workers!$Q$2:$Q$1001,"&lt;="&amp;A476,Workers!$N$2:$N$1001)</f>
        <v>5152.5743949999996</v>
      </c>
      <c r="C476" s="9">
        <f>SUMIF(Workers!$Q$2:$Q$1001,"&gt;"&amp;A476,Workers!$O$2:$O$1001)</f>
        <v>5704.6598399999993</v>
      </c>
      <c r="D476" s="9">
        <f>IF(OR(B476&lt;=0,C476&lt;=0),0,(B476^Parameters!$B$7)*(C476^Parameters!$B$8))</f>
        <v>2294.6386844016342</v>
      </c>
    </row>
    <row r="477" spans="1:4" x14ac:dyDescent="0.2">
      <c r="A477" s="4">
        <v>475</v>
      </c>
      <c r="B477" s="9">
        <f>SUMIF(Workers!$Q$2:$Q$1001,"&lt;="&amp;A477,Workers!$N$2:$N$1001)</f>
        <v>5161.3787779999993</v>
      </c>
      <c r="C477" s="9">
        <f>SUMIF(Workers!$Q$2:$Q$1001,"&gt;"&amp;A477,Workers!$O$2:$O$1001)</f>
        <v>5695.9281819999987</v>
      </c>
      <c r="D477" s="9">
        <f>IF(OR(B477&lt;=0,C477&lt;=0),0,(B477^Parameters!$B$7)*(C477^Parameters!$B$8))</f>
        <v>2294.8198955977882</v>
      </c>
    </row>
    <row r="478" spans="1:4" x14ac:dyDescent="0.2">
      <c r="A478" s="4">
        <v>476</v>
      </c>
      <c r="B478" s="9">
        <f>SUMIF(Workers!$Q$2:$Q$1001,"&lt;="&amp;A478,Workers!$N$2:$N$1001)</f>
        <v>5171.9390839999996</v>
      </c>
      <c r="C478" s="9">
        <f>SUMIF(Workers!$Q$2:$Q$1001,"&gt;"&amp;A478,Workers!$O$2:$O$1001)</f>
        <v>5685.4516699999995</v>
      </c>
      <c r="D478" s="9">
        <f>IF(OR(B478&lt;=0,C478&lt;=0),0,(B478^Parameters!$B$7)*(C478^Parameters!$B$8))</f>
        <v>2295.0294769744023</v>
      </c>
    </row>
    <row r="479" spans="1:4" x14ac:dyDescent="0.2">
      <c r="A479" s="4">
        <v>477</v>
      </c>
      <c r="B479" s="9">
        <f>SUMIF(Workers!$Q$2:$Q$1001,"&lt;="&amp;A479,Workers!$N$2:$N$1001)</f>
        <v>5181.5858899999994</v>
      </c>
      <c r="C479" s="9">
        <f>SUMIF(Workers!$Q$2:$Q$1001,"&gt;"&amp;A479,Workers!$O$2:$O$1001)</f>
        <v>5675.8617539999987</v>
      </c>
      <c r="D479" s="9">
        <f>IF(OR(B479&lt;=0,C479&lt;=0),0,(B479^Parameters!$B$7)*(C479^Parameters!$B$8))</f>
        <v>2295.2105401892959</v>
      </c>
    </row>
    <row r="480" spans="1:4" x14ac:dyDescent="0.2">
      <c r="A480" s="4">
        <v>478</v>
      </c>
      <c r="B480" s="9">
        <f>SUMIF(Workers!$Q$2:$Q$1001,"&lt;="&amp;A480,Workers!$N$2:$N$1001)</f>
        <v>5192.8768849999997</v>
      </c>
      <c r="C480" s="9">
        <f>SUMIF(Workers!$Q$2:$Q$1001,"&gt;"&amp;A480,Workers!$O$2:$O$1001)</f>
        <v>5664.6371689999987</v>
      </c>
      <c r="D480" s="9">
        <f>IF(OR(B480&lt;=0,C480&lt;=0),0,(B480^Parameters!$B$7)*(C480^Parameters!$B$8))</f>
        <v>2295.4141567411903</v>
      </c>
    </row>
    <row r="481" spans="1:4" x14ac:dyDescent="0.2">
      <c r="A481" s="4">
        <v>479</v>
      </c>
      <c r="B481" s="9">
        <f>SUMIF(Workers!$Q$2:$Q$1001,"&lt;="&amp;A481,Workers!$N$2:$N$1001)</f>
        <v>5201.9183589999993</v>
      </c>
      <c r="C481" s="9">
        <f>SUMIF(Workers!$Q$2:$Q$1001,"&gt;"&amp;A481,Workers!$O$2:$O$1001)</f>
        <v>5655.648811</v>
      </c>
      <c r="D481" s="9">
        <f>IF(OR(B481&lt;=0,C481&lt;=0),0,(B481^Parameters!$B$7)*(C481^Parameters!$B$8))</f>
        <v>2295.5707621679508</v>
      </c>
    </row>
    <row r="482" spans="1:4" x14ac:dyDescent="0.2">
      <c r="A482" s="4">
        <v>480</v>
      </c>
      <c r="B482" s="9">
        <f>SUMIF(Workers!$Q$2:$Q$1001,"&lt;="&amp;A482,Workers!$N$2:$N$1001)</f>
        <v>5211.8931659999998</v>
      </c>
      <c r="C482" s="9">
        <f>SUMIF(Workers!$Q$2:$Q$1001,"&gt;"&amp;A482,Workers!$O$2:$O$1001)</f>
        <v>5645.7307319999991</v>
      </c>
      <c r="D482" s="9">
        <f>IF(OR(B482&lt;=0,C482&lt;=0),0,(B482^Parameters!$B$7)*(C482^Parameters!$B$8))</f>
        <v>2295.736555655707</v>
      </c>
    </row>
    <row r="483" spans="1:4" x14ac:dyDescent="0.2">
      <c r="A483" s="4">
        <v>481</v>
      </c>
      <c r="B483" s="9">
        <f>SUMIF(Workers!$Q$2:$Q$1001,"&lt;="&amp;A483,Workers!$N$2:$N$1001)</f>
        <v>5220.3437690000001</v>
      </c>
      <c r="C483" s="9">
        <f>SUMIF(Workers!$Q$2:$Q$1001,"&gt;"&amp;A483,Workers!$O$2:$O$1001)</f>
        <v>5637.3158959999992</v>
      </c>
      <c r="D483" s="9">
        <f>IF(OR(B483&lt;=0,C483&lt;=0),0,(B483^Parameters!$B$7)*(C483^Parameters!$B$8))</f>
        <v>2295.8693155138108</v>
      </c>
    </row>
    <row r="484" spans="1:4" x14ac:dyDescent="0.2">
      <c r="A484" s="4">
        <v>482</v>
      </c>
      <c r="B484" s="9">
        <f>SUMIF(Workers!$Q$2:$Q$1001,"&lt;="&amp;A484,Workers!$N$2:$N$1001)</f>
        <v>5231.395156999999</v>
      </c>
      <c r="C484" s="9">
        <f>SUMIF(Workers!$Q$2:$Q$1001,"&gt;"&amp;A484,Workers!$O$2:$O$1001)</f>
        <v>5626.3107619999982</v>
      </c>
      <c r="D484" s="9">
        <f>IF(OR(B484&lt;=0,C484&lt;=0),0,(B484^Parameters!$B$7)*(C484^Parameters!$B$8))</f>
        <v>2296.0352905832497</v>
      </c>
    </row>
    <row r="485" spans="1:4" x14ac:dyDescent="0.2">
      <c r="A485" s="4">
        <v>483</v>
      </c>
      <c r="B485" s="9">
        <f>SUMIF(Workers!$Q$2:$Q$1001,"&lt;="&amp;A485,Workers!$N$2:$N$1001)</f>
        <v>5241.7633049999995</v>
      </c>
      <c r="C485" s="9">
        <f>SUMIF(Workers!$Q$2:$Q$1001,"&gt;"&amp;A485,Workers!$O$2:$O$1001)</f>
        <v>5615.9829379999983</v>
      </c>
      <c r="D485" s="9">
        <f>IF(OR(B485&lt;=0,C485&lt;=0),0,(B485^Parameters!$B$7)*(C485^Parameters!$B$8))</f>
        <v>2296.1826636217343</v>
      </c>
    </row>
    <row r="486" spans="1:4" x14ac:dyDescent="0.2">
      <c r="A486" s="4">
        <v>484</v>
      </c>
      <c r="B486" s="9">
        <f>SUMIF(Workers!$Q$2:$Q$1001,"&lt;="&amp;A486,Workers!$N$2:$N$1001)</f>
        <v>5253.0503789999984</v>
      </c>
      <c r="C486" s="9">
        <f>SUMIF(Workers!$Q$2:$Q$1001,"&gt;"&amp;A486,Workers!$O$2:$O$1001)</f>
        <v>5604.7383679999994</v>
      </c>
      <c r="D486" s="9">
        <f>IF(OR(B486&lt;=0,C486&lt;=0),0,(B486^Parameters!$B$7)*(C486^Parameters!$B$8))</f>
        <v>2296.334282774611</v>
      </c>
    </row>
    <row r="487" spans="1:4" x14ac:dyDescent="0.2">
      <c r="A487" s="4">
        <v>485</v>
      </c>
      <c r="B487" s="9">
        <f>SUMIF(Workers!$Q$2:$Q$1001,"&lt;="&amp;A487,Workers!$N$2:$N$1001)</f>
        <v>5264.9963009999983</v>
      </c>
      <c r="C487" s="9">
        <f>SUMIF(Workers!$Q$2:$Q$1001,"&gt;"&amp;A487,Workers!$O$2:$O$1001)</f>
        <v>5592.8357399999995</v>
      </c>
      <c r="D487" s="9">
        <f>IF(OR(B487&lt;=0,C487&lt;=0),0,(B487^Parameters!$B$7)*(C487^Parameters!$B$8))</f>
        <v>2296.4847228766903</v>
      </c>
    </row>
    <row r="488" spans="1:4" x14ac:dyDescent="0.2">
      <c r="A488" s="4">
        <v>486</v>
      </c>
      <c r="B488" s="9">
        <f>SUMIF(Workers!$Q$2:$Q$1001,"&lt;="&amp;A488,Workers!$N$2:$N$1001)</f>
        <v>5274.4489999999987</v>
      </c>
      <c r="C488" s="9">
        <f>SUMIF(Workers!$Q$2:$Q$1001,"&gt;"&amp;A488,Workers!$O$2:$O$1001)</f>
        <v>5583.4150839999993</v>
      </c>
      <c r="D488" s="9">
        <f>IF(OR(B488&lt;=0,C488&lt;=0),0,(B488^Parameters!$B$7)*(C488^Parameters!$B$8))</f>
        <v>2296.5962735241237</v>
      </c>
    </row>
    <row r="489" spans="1:4" x14ac:dyDescent="0.2">
      <c r="A489" s="4">
        <v>487</v>
      </c>
      <c r="B489" s="9">
        <f>SUMIF(Workers!$Q$2:$Q$1001,"&lt;="&amp;A489,Workers!$N$2:$N$1001)</f>
        <v>5283.2005649999992</v>
      </c>
      <c r="C489" s="9">
        <f>SUMIF(Workers!$Q$2:$Q$1001,"&gt;"&amp;A489,Workers!$O$2:$O$1001)</f>
        <v>5574.6930299999995</v>
      </c>
      <c r="D489" s="9">
        <f>IF(OR(B489&lt;=0,C489&lt;=0),0,(B489^Parameters!$B$7)*(C489^Parameters!$B$8))</f>
        <v>2296.6939438317459</v>
      </c>
    </row>
    <row r="490" spans="1:4" x14ac:dyDescent="0.2">
      <c r="A490" s="4">
        <v>488</v>
      </c>
      <c r="B490" s="9">
        <f>SUMIF(Workers!$Q$2:$Q$1001,"&lt;="&amp;A490,Workers!$N$2:$N$1001)</f>
        <v>5291.3076899999987</v>
      </c>
      <c r="C490" s="9">
        <f>SUMIF(Workers!$Q$2:$Q$1001,"&gt;"&amp;A490,Workers!$O$2:$O$1001)</f>
        <v>5566.5941869999997</v>
      </c>
      <c r="D490" s="9">
        <f>IF(OR(B490&lt;=0,C490&lt;=0),0,(B490^Parameters!$B$7)*(C490^Parameters!$B$8))</f>
        <v>2296.7760996429615</v>
      </c>
    </row>
    <row r="491" spans="1:4" x14ac:dyDescent="0.2">
      <c r="A491" s="4">
        <v>489</v>
      </c>
      <c r="B491" s="9">
        <f>SUMIF(Workers!$Q$2:$Q$1001,"&lt;="&amp;A491,Workers!$N$2:$N$1001)</f>
        <v>5301.5192769999994</v>
      </c>
      <c r="C491" s="9">
        <f>SUMIF(Workers!$Q$2:$Q$1001,"&gt;"&amp;A491,Workers!$O$2:$O$1001)</f>
        <v>5556.3899479999991</v>
      </c>
      <c r="D491" s="9">
        <f>IF(OR(B491&lt;=0,C491&lt;=0),0,(B491^Parameters!$B$7)*(C491^Parameters!$B$8))</f>
        <v>2296.8724459229088</v>
      </c>
    </row>
    <row r="492" spans="1:4" x14ac:dyDescent="0.2">
      <c r="A492" s="4">
        <v>490</v>
      </c>
      <c r="B492" s="9">
        <f>SUMIF(Workers!$Q$2:$Q$1001,"&lt;="&amp;A492,Workers!$N$2:$N$1001)</f>
        <v>5311.6680999999999</v>
      </c>
      <c r="C492" s="9">
        <f>SUMIF(Workers!$Q$2:$Q$1001,"&gt;"&amp;A492,Workers!$O$2:$O$1001)</f>
        <v>5546.247100999999</v>
      </c>
      <c r="D492" s="9">
        <f>IF(OR(B492&lt;=0,C492&lt;=0),0,(B492^Parameters!$B$7)*(C492^Parameters!$B$8))</f>
        <v>2296.9607030834059</v>
      </c>
    </row>
    <row r="493" spans="1:4" x14ac:dyDescent="0.2">
      <c r="A493" s="4">
        <v>491</v>
      </c>
      <c r="B493" s="9">
        <f>SUMIF(Workers!$Q$2:$Q$1001,"&lt;="&amp;A493,Workers!$N$2:$N$1001)</f>
        <v>5320.9481429999996</v>
      </c>
      <c r="C493" s="9">
        <f>SUMIF(Workers!$Q$2:$Q$1001,"&gt;"&amp;A493,Workers!$O$2:$O$1001)</f>
        <v>5536.9708659999997</v>
      </c>
      <c r="D493" s="9">
        <f>IF(OR(B493&lt;=0,C493&lt;=0),0,(B493^Parameters!$B$7)*(C493^Parameters!$B$8))</f>
        <v>2297.0347701443202</v>
      </c>
    </row>
    <row r="494" spans="1:4" x14ac:dyDescent="0.2">
      <c r="A494" s="4">
        <v>492</v>
      </c>
      <c r="B494" s="9">
        <f>SUMIF(Workers!$Q$2:$Q$1001,"&lt;="&amp;A494,Workers!$N$2:$N$1001)</f>
        <v>5332.9870899999996</v>
      </c>
      <c r="C494" s="9">
        <f>SUMIF(Workers!$Q$2:$Q$1001,"&gt;"&amp;A494,Workers!$O$2:$O$1001)</f>
        <v>5524.935825999999</v>
      </c>
      <c r="D494" s="9">
        <f>IF(OR(B494&lt;=0,C494&lt;=0),0,(B494^Parameters!$B$7)*(C494^Parameters!$B$8))</f>
        <v>2297.1216586175547</v>
      </c>
    </row>
    <row r="495" spans="1:4" x14ac:dyDescent="0.2">
      <c r="A495" s="4">
        <v>493</v>
      </c>
      <c r="B495" s="9">
        <f>SUMIF(Workers!$Q$2:$Q$1001,"&lt;="&amp;A495,Workers!$N$2:$N$1001)</f>
        <v>5343.7417399999995</v>
      </c>
      <c r="C495" s="9">
        <f>SUMIF(Workers!$Q$2:$Q$1001,"&gt;"&amp;A495,Workers!$O$2:$O$1001)</f>
        <v>5514.1776279999995</v>
      </c>
      <c r="D495" s="9">
        <f>IF(OR(B495&lt;=0,C495&lt;=0),0,(B495^Parameters!$B$7)*(C495^Parameters!$B$8))</f>
        <v>2297.1893580576912</v>
      </c>
    </row>
    <row r="496" spans="1:4" x14ac:dyDescent="0.2">
      <c r="A496" s="4">
        <v>494</v>
      </c>
      <c r="B496" s="9">
        <f>SUMIF(Workers!$Q$2:$Q$1001,"&lt;="&amp;A496,Workers!$N$2:$N$1001)</f>
        <v>5355.9187629999997</v>
      </c>
      <c r="C496" s="9">
        <f>SUMIF(Workers!$Q$2:$Q$1001,"&gt;"&amp;A496,Workers!$O$2:$O$1001)</f>
        <v>5501.9946929999987</v>
      </c>
      <c r="D496" s="9">
        <f>IF(OR(B496&lt;=0,C496&lt;=0),0,(B496^Parameters!$B$7)*(C496^Parameters!$B$8))</f>
        <v>2297.2558531356171</v>
      </c>
    </row>
    <row r="497" spans="1:4" x14ac:dyDescent="0.2">
      <c r="A497" s="4">
        <v>495</v>
      </c>
      <c r="B497" s="9">
        <f>SUMIF(Workers!$Q$2:$Q$1001,"&lt;="&amp;A497,Workers!$N$2:$N$1001)</f>
        <v>5366.010241</v>
      </c>
      <c r="C497" s="9">
        <f>SUMIF(Workers!$Q$2:$Q$1001,"&gt;"&amp;A497,Workers!$O$2:$O$1001)</f>
        <v>5491.8959539999987</v>
      </c>
      <c r="D497" s="9">
        <f>IF(OR(B497&lt;=0,C497&lt;=0),0,(B497^Parameters!$B$7)*(C497^Parameters!$B$8))</f>
        <v>2297.3026263495326</v>
      </c>
    </row>
    <row r="498" spans="1:4" x14ac:dyDescent="0.2">
      <c r="A498" s="4">
        <v>496</v>
      </c>
      <c r="B498" s="9">
        <f>SUMIF(Workers!$Q$2:$Q$1001,"&lt;="&amp;A498,Workers!$N$2:$N$1001)</f>
        <v>5374.7687919999998</v>
      </c>
      <c r="C498" s="9">
        <f>SUMIF(Workers!$Q$2:$Q$1001,"&gt;"&amp;A498,Workers!$O$2:$O$1001)</f>
        <v>5483.1294990000015</v>
      </c>
      <c r="D498" s="9">
        <f>IF(OR(B498&lt;=0,C498&lt;=0),0,(B498^Parameters!$B$7)*(C498^Parameters!$B$8))</f>
        <v>2297.3371228639935</v>
      </c>
    </row>
    <row r="499" spans="1:4" x14ac:dyDescent="0.2">
      <c r="A499" s="4">
        <v>497</v>
      </c>
      <c r="B499" s="9">
        <f>SUMIF(Workers!$Q$2:$Q$1001,"&lt;="&amp;A499,Workers!$N$2:$N$1001)</f>
        <v>5384.8481780000002</v>
      </c>
      <c r="C499" s="9">
        <f>SUMIF(Workers!$Q$2:$Q$1001,"&gt;"&amp;A499,Workers!$O$2:$O$1001)</f>
        <v>5473.0330970000005</v>
      </c>
      <c r="D499" s="9">
        <f>IF(OR(B499&lt;=0,C499&lt;=0),0,(B499^Parameters!$B$7)*(C499^Parameters!$B$8))</f>
        <v>2297.3686582842815</v>
      </c>
    </row>
    <row r="500" spans="1:4" x14ac:dyDescent="0.2">
      <c r="A500" s="4">
        <v>498</v>
      </c>
      <c r="B500" s="9">
        <f>SUMIF(Workers!$Q$2:$Q$1001,"&lt;="&amp;A500,Workers!$N$2:$N$1001)</f>
        <v>5394.3017319999999</v>
      </c>
      <c r="C500" s="9">
        <f>SUMIF(Workers!$Q$2:$Q$1001,"&gt;"&amp;A500,Workers!$O$2:$O$1001)</f>
        <v>5463.562280000001</v>
      </c>
      <c r="D500" s="9">
        <f>IF(OR(B500&lt;=0,C500&lt;=0),0,(B500^Parameters!$B$7)*(C500^Parameters!$B$8))</f>
        <v>2297.3915002249737</v>
      </c>
    </row>
    <row r="501" spans="1:4" x14ac:dyDescent="0.2">
      <c r="A501" s="4">
        <v>499</v>
      </c>
      <c r="B501" s="9">
        <f>SUMIF(Workers!$Q$2:$Q$1001,"&lt;="&amp;A501,Workers!$N$2:$N$1001)</f>
        <v>5404.6444959999999</v>
      </c>
      <c r="C501" s="9">
        <f>SUMIF(Workers!$Q$2:$Q$1001,"&gt;"&amp;A501,Workers!$O$2:$O$1001)</f>
        <v>5453.1927530000003</v>
      </c>
      <c r="D501" s="9">
        <f>IF(OR(B501&lt;=0,C501&lt;=0),0,(B501^Parameters!$B$7)*(C501^Parameters!$B$8))</f>
        <v>2297.4078019501103</v>
      </c>
    </row>
    <row r="502" spans="1:4" x14ac:dyDescent="0.2">
      <c r="A502" s="4">
        <v>500</v>
      </c>
      <c r="B502" s="9">
        <f>SUMIF(Workers!$Q$2:$Q$1001,"&lt;="&amp;A502,Workers!$N$2:$N$1001)</f>
        <v>5412.791894</v>
      </c>
      <c r="C502" s="9">
        <f>SUMIF(Workers!$Q$2:$Q$1001,"&gt;"&amp;A502,Workers!$O$2:$O$1001)</f>
        <v>5445.0242659999994</v>
      </c>
      <c r="D502" s="9">
        <f>IF(OR(B502&lt;=0,C502&lt;=0),0,(B502^Parameters!$B$7)*(C502^Parameters!$B$8))</f>
        <v>2297.4153440705077</v>
      </c>
    </row>
    <row r="503" spans="1:4" x14ac:dyDescent="0.2">
      <c r="A503" s="4">
        <v>501</v>
      </c>
      <c r="B503" s="9">
        <f>SUMIF(Workers!$Q$2:$Q$1001,"&lt;="&amp;A503,Workers!$N$2:$N$1001)</f>
        <v>5422.8326589999997</v>
      </c>
      <c r="C503" s="9">
        <f>SUMIF(Workers!$Q$2:$Q$1001,"&gt;"&amp;A503,Workers!$O$2:$O$1001)</f>
        <v>5434.9426809999995</v>
      </c>
      <c r="D503" s="9">
        <f>IF(OR(B503&lt;=0,C503&lt;=0),0,(B503^Parameters!$B$7)*(C503^Parameters!$B$8))</f>
        <v>2297.4153953078348</v>
      </c>
    </row>
    <row r="504" spans="1:4" x14ac:dyDescent="0.2">
      <c r="A504" s="4">
        <v>502</v>
      </c>
      <c r="B504" s="9">
        <f>SUMIF(Workers!$Q$2:$Q$1001,"&lt;="&amp;A504,Workers!$N$2:$N$1001)</f>
        <v>5431.6793809999999</v>
      </c>
      <c r="C504" s="9">
        <f>SUMIF(Workers!$Q$2:$Q$1001,"&gt;"&amp;A504,Workers!$O$2:$O$1001)</f>
        <v>5426.0592999999999</v>
      </c>
      <c r="D504" s="9">
        <f>IF(OR(B504&lt;=0,C504&lt;=0),0,(B504^Parameters!$B$7)*(C504^Parameters!$B$8))</f>
        <v>2297.4094233082633</v>
      </c>
    </row>
    <row r="505" spans="1:4" x14ac:dyDescent="0.2">
      <c r="A505" s="4">
        <v>503</v>
      </c>
      <c r="B505" s="9">
        <f>SUMIF(Workers!$Q$2:$Q$1001,"&lt;="&amp;A505,Workers!$N$2:$N$1001)</f>
        <v>5440.5268540000006</v>
      </c>
      <c r="C505" s="9">
        <f>SUMIF(Workers!$Q$2:$Q$1001,"&gt;"&amp;A505,Workers!$O$2:$O$1001)</f>
        <v>5417.1689979999983</v>
      </c>
      <c r="D505" s="9">
        <f>IF(OR(B505&lt;=0,C505&lt;=0),0,(B505^Parameters!$B$7)*(C505^Parameters!$B$8))</f>
        <v>2297.3967597049759</v>
      </c>
    </row>
    <row r="506" spans="1:4" x14ac:dyDescent="0.2">
      <c r="A506" s="4">
        <v>504</v>
      </c>
      <c r="B506" s="9">
        <f>SUMIF(Workers!$Q$2:$Q$1001,"&lt;="&amp;A506,Workers!$N$2:$N$1001)</f>
        <v>5449.4765090000001</v>
      </c>
      <c r="C506" s="9">
        <f>SUMIF(Workers!$Q$2:$Q$1001,"&gt;"&amp;A506,Workers!$O$2:$O$1001)</f>
        <v>5408.1731809999992</v>
      </c>
      <c r="D506" s="9">
        <f>IF(OR(B506&lt;=0,C506&lt;=0),0,(B506^Parameters!$B$7)*(C506^Parameters!$B$8))</f>
        <v>2297.3777929259281</v>
      </c>
    </row>
    <row r="507" spans="1:4" x14ac:dyDescent="0.2">
      <c r="A507" s="4">
        <v>505</v>
      </c>
      <c r="B507" s="9">
        <f>SUMIF(Workers!$Q$2:$Q$1001,"&lt;="&amp;A507,Workers!$N$2:$N$1001)</f>
        <v>5459.0487470000007</v>
      </c>
      <c r="C507" s="9">
        <f>SUMIF(Workers!$Q$2:$Q$1001,"&gt;"&amp;A507,Workers!$O$2:$O$1001)</f>
        <v>5398.5463109999992</v>
      </c>
      <c r="D507" s="9">
        <f>IF(OR(B507&lt;=0,C507&lt;=0),0,(B507^Parameters!$B$7)*(C507^Parameters!$B$8))</f>
        <v>2297.3502480635889</v>
      </c>
    </row>
    <row r="508" spans="1:4" x14ac:dyDescent="0.2">
      <c r="A508" s="4">
        <v>506</v>
      </c>
      <c r="B508" s="9">
        <f>SUMIF(Workers!$Q$2:$Q$1001,"&lt;="&amp;A508,Workers!$N$2:$N$1001)</f>
        <v>5469.1576640000012</v>
      </c>
      <c r="C508" s="9">
        <f>SUMIF(Workers!$Q$2:$Q$1001,"&gt;"&amp;A508,Workers!$O$2:$O$1001)</f>
        <v>5388.3761729999997</v>
      </c>
      <c r="D508" s="9">
        <f>IF(OR(B508&lt;=0,C508&lt;=0),0,(B508^Parameters!$B$7)*(C508^Parameters!$B$8))</f>
        <v>2297.3134628641014</v>
      </c>
    </row>
    <row r="509" spans="1:4" x14ac:dyDescent="0.2">
      <c r="A509" s="4">
        <v>507</v>
      </c>
      <c r="B509" s="9">
        <f>SUMIF(Workers!$Q$2:$Q$1001,"&lt;="&amp;A509,Workers!$N$2:$N$1001)</f>
        <v>5477.8566020000017</v>
      </c>
      <c r="C509" s="9">
        <f>SUMIF(Workers!$Q$2:$Q$1001,"&gt;"&amp;A509,Workers!$O$2:$O$1001)</f>
        <v>5379.6222239999997</v>
      </c>
      <c r="D509" s="9">
        <f>IF(OR(B509&lt;=0,C509&lt;=0),0,(B509^Parameters!$B$7)*(C509^Parameters!$B$8))</f>
        <v>2297.2755861070682</v>
      </c>
    </row>
    <row r="510" spans="1:4" x14ac:dyDescent="0.2">
      <c r="A510" s="4">
        <v>508</v>
      </c>
      <c r="B510" s="9">
        <f>SUMIF(Workers!$Q$2:$Q$1001,"&lt;="&amp;A510,Workers!$N$2:$N$1001)</f>
        <v>5488.7374320000017</v>
      </c>
      <c r="C510" s="9">
        <f>SUMIF(Workers!$Q$2:$Q$1001,"&gt;"&amp;A510,Workers!$O$2:$O$1001)</f>
        <v>5368.6592019999998</v>
      </c>
      <c r="D510" s="9">
        <f>IF(OR(B510&lt;=0,C510&lt;=0),0,(B510^Parameters!$B$7)*(C510^Parameters!$B$8))</f>
        <v>2297.2181098801425</v>
      </c>
    </row>
    <row r="511" spans="1:4" x14ac:dyDescent="0.2">
      <c r="A511" s="4">
        <v>509</v>
      </c>
      <c r="B511" s="9">
        <f>SUMIF(Workers!$Q$2:$Q$1001,"&lt;="&amp;A511,Workers!$N$2:$N$1001)</f>
        <v>5497.8345870000021</v>
      </c>
      <c r="C511" s="9">
        <f>SUMIF(Workers!$Q$2:$Q$1001,"&gt;"&amp;A511,Workers!$O$2:$O$1001)</f>
        <v>5359.4783040000011</v>
      </c>
      <c r="D511" s="9">
        <f>IF(OR(B511&lt;=0,C511&lt;=0),0,(B511^Parameters!$B$7)*(C511^Parameters!$B$8))</f>
        <v>2297.1607322549644</v>
      </c>
    </row>
    <row r="512" spans="1:4" x14ac:dyDescent="0.2">
      <c r="A512" s="4">
        <v>510</v>
      </c>
      <c r="B512" s="9">
        <f>SUMIF(Workers!$Q$2:$Q$1001,"&lt;="&amp;A512,Workers!$N$2:$N$1001)</f>
        <v>5507.5482190000021</v>
      </c>
      <c r="C512" s="9">
        <f>SUMIF(Workers!$Q$2:$Q$1001,"&gt;"&amp;A512,Workers!$O$2:$O$1001)</f>
        <v>5349.670951000001</v>
      </c>
      <c r="D512" s="9">
        <f>IF(OR(B512&lt;=0,C512&lt;=0),0,(B512^Parameters!$B$7)*(C512^Parameters!$B$8))</f>
        <v>2297.0921634546189</v>
      </c>
    </row>
    <row r="513" spans="1:4" x14ac:dyDescent="0.2">
      <c r="A513" s="4">
        <v>511</v>
      </c>
      <c r="B513" s="9">
        <f>SUMIF(Workers!$Q$2:$Q$1001,"&lt;="&amp;A513,Workers!$N$2:$N$1001)</f>
        <v>5516.279781000002</v>
      </c>
      <c r="C513" s="9">
        <f>SUMIF(Workers!$Q$2:$Q$1001,"&gt;"&amp;A513,Workers!$O$2:$O$1001)</f>
        <v>5340.8429190000015</v>
      </c>
      <c r="D513" s="9">
        <f>IF(OR(B513&lt;=0,C513&lt;=0),0,(B513^Parameters!$B$7)*(C513^Parameters!$B$8))</f>
        <v>2297.0224539512137</v>
      </c>
    </row>
    <row r="514" spans="1:4" x14ac:dyDescent="0.2">
      <c r="A514" s="4">
        <v>512</v>
      </c>
      <c r="B514" s="9">
        <f>SUMIF(Workers!$Q$2:$Q$1001,"&lt;="&amp;A514,Workers!$N$2:$N$1001)</f>
        <v>5528.2218850000027</v>
      </c>
      <c r="C514" s="9">
        <f>SUMIF(Workers!$Q$2:$Q$1001,"&gt;"&amp;A514,Workers!$O$2:$O$1001)</f>
        <v>5328.7673620000014</v>
      </c>
      <c r="D514" s="9">
        <f>IF(OR(B514&lt;=0,C514&lt;=0),0,(B514^Parameters!$B$7)*(C514^Parameters!$B$8))</f>
        <v>2296.9180571024613</v>
      </c>
    </row>
    <row r="515" spans="1:4" x14ac:dyDescent="0.2">
      <c r="A515" s="4">
        <v>513</v>
      </c>
      <c r="B515" s="9">
        <f>SUMIF(Workers!$Q$2:$Q$1001,"&lt;="&amp;A515,Workers!$N$2:$N$1001)</f>
        <v>5539.0208760000023</v>
      </c>
      <c r="C515" s="9">
        <f>SUMIF(Workers!$Q$2:$Q$1001,"&gt;"&amp;A515,Workers!$O$2:$O$1001)</f>
        <v>5317.8469430000014</v>
      </c>
      <c r="D515" s="9">
        <f>IF(OR(B515&lt;=0,C515&lt;=0),0,(B515^Parameters!$B$7)*(C515^Parameters!$B$8))</f>
        <v>2296.8147891892208</v>
      </c>
    </row>
    <row r="516" spans="1:4" x14ac:dyDescent="0.2">
      <c r="A516" s="4">
        <v>514</v>
      </c>
      <c r="B516" s="9">
        <f>SUMIF(Workers!$Q$2:$Q$1001,"&lt;="&amp;A516,Workers!$N$2:$N$1001)</f>
        <v>5549.3893250000028</v>
      </c>
      <c r="C516" s="9">
        <f>SUMIF(Workers!$Q$2:$Q$1001,"&gt;"&amp;A516,Workers!$O$2:$O$1001)</f>
        <v>5307.3616800000009</v>
      </c>
      <c r="D516" s="9">
        <f>IF(OR(B516&lt;=0,C516&lt;=0),0,(B516^Parameters!$B$7)*(C516^Parameters!$B$8))</f>
        <v>2296.7078007526534</v>
      </c>
    </row>
    <row r="517" spans="1:4" x14ac:dyDescent="0.2">
      <c r="A517" s="4">
        <v>515</v>
      </c>
      <c r="B517" s="9">
        <f>SUMIF(Workers!$Q$2:$Q$1001,"&lt;="&amp;A517,Workers!$N$2:$N$1001)</f>
        <v>5559.743209000002</v>
      </c>
      <c r="C517" s="9">
        <f>SUMIF(Workers!$Q$2:$Q$1001,"&gt;"&amp;A517,Workers!$O$2:$O$1001)</f>
        <v>5296.8910630000019</v>
      </c>
      <c r="D517" s="9">
        <f>IF(OR(B517&lt;=0,C517&lt;=0),0,(B517^Parameters!$B$7)*(C517^Parameters!$B$8))</f>
        <v>2296.5933260608826</v>
      </c>
    </row>
    <row r="518" spans="1:4" x14ac:dyDescent="0.2">
      <c r="A518" s="4">
        <v>516</v>
      </c>
      <c r="B518" s="9">
        <f>SUMIF(Workers!$Q$2:$Q$1001,"&lt;="&amp;A518,Workers!$N$2:$N$1001)</f>
        <v>5570.5119080000022</v>
      </c>
      <c r="C518" s="9">
        <f>SUMIF(Workers!$Q$2:$Q$1001,"&gt;"&amp;A518,Workers!$O$2:$O$1001)</f>
        <v>5285.9984460000023</v>
      </c>
      <c r="D518" s="9">
        <f>IF(OR(B518&lt;=0,C518&lt;=0),0,(B518^Parameters!$B$7)*(C518^Parameters!$B$8))</f>
        <v>2296.4656944484595</v>
      </c>
    </row>
    <row r="519" spans="1:4" x14ac:dyDescent="0.2">
      <c r="A519" s="4">
        <v>517</v>
      </c>
      <c r="B519" s="9">
        <f>SUMIF(Workers!$Q$2:$Q$1001,"&lt;="&amp;A519,Workers!$N$2:$N$1001)</f>
        <v>5579.8541620000024</v>
      </c>
      <c r="C519" s="9">
        <f>SUMIF(Workers!$Q$2:$Q$1001,"&gt;"&amp;A519,Workers!$O$2:$O$1001)</f>
        <v>5276.5441750000018</v>
      </c>
      <c r="D519" s="9">
        <f>IF(OR(B519&lt;=0,C519&lt;=0),0,(B519^Parameters!$B$7)*(C519^Parameters!$B$8))</f>
        <v>2296.3474081946615</v>
      </c>
    </row>
    <row r="520" spans="1:4" x14ac:dyDescent="0.2">
      <c r="A520" s="4">
        <v>518</v>
      </c>
      <c r="B520" s="9">
        <f>SUMIF(Workers!$Q$2:$Q$1001,"&lt;="&amp;A520,Workers!$N$2:$N$1001)</f>
        <v>5589.6265670000021</v>
      </c>
      <c r="C520" s="9">
        <f>SUMIF(Workers!$Q$2:$Q$1001,"&gt;"&amp;A520,Workers!$O$2:$O$1001)</f>
        <v>5266.6522810000015</v>
      </c>
      <c r="D520" s="9">
        <f>IF(OR(B520&lt;=0,C520&lt;=0),0,(B520^Parameters!$B$7)*(C520^Parameters!$B$8))</f>
        <v>2296.2165784220319</v>
      </c>
    </row>
    <row r="521" spans="1:4" x14ac:dyDescent="0.2">
      <c r="A521" s="4">
        <v>519</v>
      </c>
      <c r="B521" s="9">
        <f>SUMIF(Workers!$Q$2:$Q$1001,"&lt;="&amp;A521,Workers!$N$2:$N$1001)</f>
        <v>5600.3834050000023</v>
      </c>
      <c r="C521" s="9">
        <f>SUMIF(Workers!$Q$2:$Q$1001,"&gt;"&amp;A521,Workers!$O$2:$O$1001)</f>
        <v>5255.7420190000021</v>
      </c>
      <c r="D521" s="9">
        <f>IF(OR(B521&lt;=0,C521&lt;=0),0,(B521^Parameters!$B$7)*(C521^Parameters!$B$8))</f>
        <v>2296.060407359028</v>
      </c>
    </row>
    <row r="522" spans="1:4" x14ac:dyDescent="0.2">
      <c r="A522" s="4">
        <v>520</v>
      </c>
      <c r="B522" s="9">
        <f>SUMIF(Workers!$Q$2:$Q$1001,"&lt;="&amp;A522,Workers!$N$2:$N$1001)</f>
        <v>5609.3576330000024</v>
      </c>
      <c r="C522" s="9">
        <f>SUMIF(Workers!$Q$2:$Q$1001,"&gt;"&amp;A522,Workers!$O$2:$O$1001)</f>
        <v>5246.6308800000015</v>
      </c>
      <c r="D522" s="9">
        <f>IF(OR(B522&lt;=0,C522&lt;=0),0,(B522^Parameters!$B$7)*(C522^Parameters!$B$8))</f>
        <v>2295.9220470188002</v>
      </c>
    </row>
    <row r="523" spans="1:4" x14ac:dyDescent="0.2">
      <c r="A523" s="4">
        <v>521</v>
      </c>
      <c r="B523" s="9">
        <f>SUMIF(Workers!$Q$2:$Q$1001,"&lt;="&amp;A523,Workers!$N$2:$N$1001)</f>
        <v>5618.3664740000022</v>
      </c>
      <c r="C523" s="9">
        <f>SUMIF(Workers!$Q$2:$Q$1001,"&gt;"&amp;A523,Workers!$O$2:$O$1001)</f>
        <v>5237.4802470000022</v>
      </c>
      <c r="D523" s="9">
        <f>IF(OR(B523&lt;=0,C523&lt;=0),0,(B523^Parameters!$B$7)*(C523^Parameters!$B$8))</f>
        <v>2295.7765096218382</v>
      </c>
    </row>
    <row r="524" spans="1:4" x14ac:dyDescent="0.2">
      <c r="A524" s="4">
        <v>522</v>
      </c>
      <c r="B524" s="9">
        <f>SUMIF(Workers!$Q$2:$Q$1001,"&lt;="&amp;A524,Workers!$N$2:$N$1001)</f>
        <v>5628.3473570000024</v>
      </c>
      <c r="C524" s="9">
        <f>SUMIF(Workers!$Q$2:$Q$1001,"&gt;"&amp;A524,Workers!$O$2:$O$1001)</f>
        <v>5227.3352190000014</v>
      </c>
      <c r="D524" s="9">
        <f>IF(OR(B524&lt;=0,C524&lt;=0),0,(B524^Parameters!$B$7)*(C524^Parameters!$B$8))</f>
        <v>2295.6071022441693</v>
      </c>
    </row>
    <row r="525" spans="1:4" x14ac:dyDescent="0.2">
      <c r="A525" s="4">
        <v>523</v>
      </c>
      <c r="B525" s="9">
        <f>SUMIF(Workers!$Q$2:$Q$1001,"&lt;="&amp;A525,Workers!$N$2:$N$1001)</f>
        <v>5637.9622980000022</v>
      </c>
      <c r="C525" s="9">
        <f>SUMIF(Workers!$Q$2:$Q$1001,"&gt;"&amp;A525,Workers!$O$2:$O$1001)</f>
        <v>5217.5530870000011</v>
      </c>
      <c r="D525" s="9">
        <f>IF(OR(B525&lt;=0,C525&lt;=0),0,(B525^Parameters!$B$7)*(C525^Parameters!$B$8))</f>
        <v>2295.4353722820615</v>
      </c>
    </row>
    <row r="526" spans="1:4" x14ac:dyDescent="0.2">
      <c r="A526" s="4">
        <v>524</v>
      </c>
      <c r="B526" s="9">
        <f>SUMIF(Workers!$Q$2:$Q$1001,"&lt;="&amp;A526,Workers!$N$2:$N$1001)</f>
        <v>5646.4104800000023</v>
      </c>
      <c r="C526" s="9">
        <f>SUMIF(Workers!$Q$2:$Q$1001,"&gt;"&amp;A526,Workers!$O$2:$O$1001)</f>
        <v>5208.9554250000028</v>
      </c>
      <c r="D526" s="9">
        <f>IF(OR(B526&lt;=0,C526&lt;=0),0,(B526^Parameters!$B$7)*(C526^Parameters!$B$8))</f>
        <v>2295.2785053322013</v>
      </c>
    </row>
    <row r="527" spans="1:4" x14ac:dyDescent="0.2">
      <c r="A527" s="4">
        <v>525</v>
      </c>
      <c r="B527" s="9">
        <f>SUMIF(Workers!$Q$2:$Q$1001,"&lt;="&amp;A527,Workers!$N$2:$N$1001)</f>
        <v>5656.3702460000022</v>
      </c>
      <c r="C527" s="9">
        <f>SUMIF(Workers!$Q$2:$Q$1001,"&gt;"&amp;A527,Workers!$O$2:$O$1001)</f>
        <v>5198.8061540000026</v>
      </c>
      <c r="D527" s="9">
        <f>IF(OR(B527&lt;=0,C527&lt;=0),0,(B527^Parameters!$B$7)*(C527^Parameters!$B$8))</f>
        <v>2295.0843631953335</v>
      </c>
    </row>
    <row r="528" spans="1:4" x14ac:dyDescent="0.2">
      <c r="A528" s="4">
        <v>526</v>
      </c>
      <c r="B528" s="9">
        <f>SUMIF(Workers!$Q$2:$Q$1001,"&lt;="&amp;A528,Workers!$N$2:$N$1001)</f>
        <v>5667.4607310000029</v>
      </c>
      <c r="C528" s="9">
        <f>SUMIF(Workers!$Q$2:$Q$1001,"&gt;"&amp;A528,Workers!$O$2:$O$1001)</f>
        <v>5187.5045370000016</v>
      </c>
      <c r="D528" s="9">
        <f>IF(OR(B528&lt;=0,C528&lt;=0),0,(B528^Parameters!$B$7)*(C528^Parameters!$B$8))</f>
        <v>2294.8597779884753</v>
      </c>
    </row>
    <row r="529" spans="1:4" x14ac:dyDescent="0.2">
      <c r="A529" s="4">
        <v>527</v>
      </c>
      <c r="B529" s="9">
        <f>SUMIF(Workers!$Q$2:$Q$1001,"&lt;="&amp;A529,Workers!$N$2:$N$1001)</f>
        <v>5677.0575110000027</v>
      </c>
      <c r="C529" s="9">
        <f>SUMIF(Workers!$Q$2:$Q$1001,"&gt;"&amp;A529,Workers!$O$2:$O$1001)</f>
        <v>5177.7236790000015</v>
      </c>
      <c r="D529" s="9">
        <f>IF(OR(B529&lt;=0,C529&lt;=0),0,(B529^Parameters!$B$7)*(C529^Parameters!$B$8))</f>
        <v>2294.6580364069928</v>
      </c>
    </row>
    <row r="530" spans="1:4" x14ac:dyDescent="0.2">
      <c r="A530" s="4">
        <v>528</v>
      </c>
      <c r="B530" s="9">
        <f>SUMIF(Workers!$Q$2:$Q$1001,"&lt;="&amp;A530,Workers!$N$2:$N$1001)</f>
        <v>5686.5822160000025</v>
      </c>
      <c r="C530" s="9">
        <f>SUMIF(Workers!$Q$2:$Q$1001,"&gt;"&amp;A530,Workers!$O$2:$O$1001)</f>
        <v>5168.0158640000018</v>
      </c>
      <c r="D530" s="9">
        <f>IF(OR(B530&lt;=0,C530&lt;=0),0,(B530^Parameters!$B$7)*(C530^Parameters!$B$8))</f>
        <v>2294.4511843387695</v>
      </c>
    </row>
    <row r="531" spans="1:4" x14ac:dyDescent="0.2">
      <c r="A531" s="4">
        <v>529</v>
      </c>
      <c r="B531" s="9">
        <f>SUMIF(Workers!$Q$2:$Q$1001,"&lt;="&amp;A531,Workers!$N$2:$N$1001)</f>
        <v>5696.0821240000023</v>
      </c>
      <c r="C531" s="9">
        <f>SUMIF(Workers!$Q$2:$Q$1001,"&gt;"&amp;A531,Workers!$O$2:$O$1001)</f>
        <v>5158.3332710000013</v>
      </c>
      <c r="D531" s="9">
        <f>IF(OR(B531&lt;=0,C531&lt;=0),0,(B531^Parameters!$B$7)*(C531^Parameters!$B$8))</f>
        <v>2294.2383652738408</v>
      </c>
    </row>
    <row r="532" spans="1:4" x14ac:dyDescent="0.2">
      <c r="A532" s="4">
        <v>530</v>
      </c>
      <c r="B532" s="9">
        <f>SUMIF(Workers!$Q$2:$Q$1001,"&lt;="&amp;A532,Workers!$N$2:$N$1001)</f>
        <v>5706.2188500000029</v>
      </c>
      <c r="C532" s="9">
        <f>SUMIF(Workers!$Q$2:$Q$1001,"&gt;"&amp;A532,Workers!$O$2:$O$1001)</f>
        <v>5147.9951840000012</v>
      </c>
      <c r="D532" s="9">
        <f>IF(OR(B532&lt;=0,C532&lt;=0),0,(B532^Parameters!$B$7)*(C532^Parameters!$B$8))</f>
        <v>2294.0028346619215</v>
      </c>
    </row>
    <row r="533" spans="1:4" x14ac:dyDescent="0.2">
      <c r="A533" s="4">
        <v>531</v>
      </c>
      <c r="B533" s="9">
        <f>SUMIF(Workers!$Q$2:$Q$1001,"&lt;="&amp;A533,Workers!$N$2:$N$1001)</f>
        <v>5716.4732270000031</v>
      </c>
      <c r="C533" s="9">
        <f>SUMIF(Workers!$Q$2:$Q$1001,"&gt;"&amp;A533,Workers!$O$2:$O$1001)</f>
        <v>5137.5371020000011</v>
      </c>
      <c r="D533" s="9">
        <f>IF(OR(B533&lt;=0,C533&lt;=0),0,(B533^Parameters!$B$7)*(C533^Parameters!$B$8))</f>
        <v>2293.7570439737724</v>
      </c>
    </row>
    <row r="534" spans="1:4" x14ac:dyDescent="0.2">
      <c r="A534" s="4">
        <v>532</v>
      </c>
      <c r="B534" s="9">
        <f>SUMIF(Workers!$Q$2:$Q$1001,"&lt;="&amp;A534,Workers!$N$2:$N$1001)</f>
        <v>5727.3509530000038</v>
      </c>
      <c r="C534" s="9">
        <f>SUMIF(Workers!$Q$2:$Q$1001,"&gt;"&amp;A534,Workers!$O$2:$O$1001)</f>
        <v>5126.4424560000016</v>
      </c>
      <c r="D534" s="9">
        <f>IF(OR(B534&lt;=0,C534&lt;=0),0,(B534^Parameters!$B$7)*(C534^Parameters!$B$8))</f>
        <v>2293.4878686613793</v>
      </c>
    </row>
    <row r="535" spans="1:4" x14ac:dyDescent="0.2">
      <c r="A535" s="4">
        <v>533</v>
      </c>
      <c r="B535" s="9">
        <f>SUMIF(Workers!$Q$2:$Q$1001,"&lt;="&amp;A535,Workers!$N$2:$N$1001)</f>
        <v>5736.1071420000035</v>
      </c>
      <c r="C535" s="9">
        <f>SUMIF(Workers!$Q$2:$Q$1001,"&gt;"&amp;A535,Workers!$O$2:$O$1001)</f>
        <v>5117.5084560000005</v>
      </c>
      <c r="D535" s="9">
        <f>IF(OR(B535&lt;=0,C535&lt;=0),0,(B535^Parameters!$B$7)*(C535^Parameters!$B$8))</f>
        <v>2293.2643546562608</v>
      </c>
    </row>
    <row r="536" spans="1:4" x14ac:dyDescent="0.2">
      <c r="A536" s="4">
        <v>534</v>
      </c>
      <c r="B536" s="9">
        <f>SUMIF(Workers!$Q$2:$Q$1001,"&lt;="&amp;A536,Workers!$N$2:$N$1001)</f>
        <v>5746.9291760000033</v>
      </c>
      <c r="C536" s="9">
        <f>SUMIF(Workers!$Q$2:$Q$1001,"&gt;"&amp;A536,Workers!$O$2:$O$1001)</f>
        <v>5106.4626370000015</v>
      </c>
      <c r="D536" s="9">
        <f>IF(OR(B536&lt;=0,C536&lt;=0),0,(B536^Parameters!$B$7)*(C536^Parameters!$B$8))</f>
        <v>2292.9796563704654</v>
      </c>
    </row>
    <row r="537" spans="1:4" x14ac:dyDescent="0.2">
      <c r="A537" s="4">
        <v>535</v>
      </c>
      <c r="B537" s="9">
        <f>SUMIF(Workers!$Q$2:$Q$1001,"&lt;="&amp;A537,Workers!$N$2:$N$1001)</f>
        <v>5756.5431530000033</v>
      </c>
      <c r="C537" s="9">
        <f>SUMIF(Workers!$Q$2:$Q$1001,"&gt;"&amp;A537,Workers!$O$2:$O$1001)</f>
        <v>5096.645319000002</v>
      </c>
      <c r="D537" s="9">
        <f>IF(OR(B537&lt;=0,C537&lt;=0),0,(B537^Parameters!$B$7)*(C537^Parameters!$B$8))</f>
        <v>2292.7187322358168</v>
      </c>
    </row>
    <row r="538" spans="1:4" x14ac:dyDescent="0.2">
      <c r="A538" s="4">
        <v>536</v>
      </c>
      <c r="B538" s="9">
        <f>SUMIF(Workers!$Q$2:$Q$1001,"&lt;="&amp;A538,Workers!$N$2:$N$1001)</f>
        <v>5767.7981940000027</v>
      </c>
      <c r="C538" s="9">
        <f>SUMIF(Workers!$Q$2:$Q$1001,"&gt;"&amp;A538,Workers!$O$2:$O$1001)</f>
        <v>5085.1429890000009</v>
      </c>
      <c r="D538" s="9">
        <f>IF(OR(B538&lt;=0,C538&lt;=0),0,(B538^Parameters!$B$7)*(C538^Parameters!$B$8))</f>
        <v>2292.4029133842805</v>
      </c>
    </row>
    <row r="539" spans="1:4" x14ac:dyDescent="0.2">
      <c r="A539" s="4">
        <v>537</v>
      </c>
      <c r="B539" s="9">
        <f>SUMIF(Workers!$Q$2:$Q$1001,"&lt;="&amp;A539,Workers!$N$2:$N$1001)</f>
        <v>5777.5274410000029</v>
      </c>
      <c r="C539" s="9">
        <f>SUMIF(Workers!$Q$2:$Q$1001,"&gt;"&amp;A539,Workers!$O$2:$O$1001)</f>
        <v>5075.1966340000026</v>
      </c>
      <c r="D539" s="9">
        <f>IF(OR(B539&lt;=0,C539&lt;=0),0,(B539^Parameters!$B$7)*(C539^Parameters!$B$8))</f>
        <v>2292.1218468994252</v>
      </c>
    </row>
    <row r="540" spans="1:4" x14ac:dyDescent="0.2">
      <c r="A540" s="4">
        <v>538</v>
      </c>
      <c r="B540" s="9">
        <f>SUMIF(Workers!$Q$2:$Q$1001,"&lt;="&amp;A540,Workers!$N$2:$N$1001)</f>
        <v>5787.8001130000039</v>
      </c>
      <c r="C540" s="9">
        <f>SUMIF(Workers!$Q$2:$Q$1001,"&gt;"&amp;A540,Workers!$O$2:$O$1001)</f>
        <v>5064.6919570000018</v>
      </c>
      <c r="D540" s="9">
        <f>IF(OR(B540&lt;=0,C540&lt;=0),0,(B540^Parameters!$B$7)*(C540^Parameters!$B$8))</f>
        <v>2291.8170812852936</v>
      </c>
    </row>
    <row r="541" spans="1:4" x14ac:dyDescent="0.2">
      <c r="A541" s="4">
        <v>539</v>
      </c>
      <c r="B541" s="9">
        <f>SUMIF(Workers!$Q$2:$Q$1001,"&lt;="&amp;A541,Workers!$N$2:$N$1001)</f>
        <v>5798.9442500000041</v>
      </c>
      <c r="C541" s="9">
        <f>SUMIF(Workers!$Q$2:$Q$1001,"&gt;"&amp;A541,Workers!$O$2:$O$1001)</f>
        <v>5053.2809670000033</v>
      </c>
      <c r="D541" s="9">
        <f>IF(OR(B541&lt;=0,C541&lt;=0),0,(B541^Parameters!$B$7)*(C541^Parameters!$B$8))</f>
        <v>2291.4747223328859</v>
      </c>
    </row>
    <row r="542" spans="1:4" x14ac:dyDescent="0.2">
      <c r="A542" s="4">
        <v>540</v>
      </c>
      <c r="B542" s="9">
        <f>SUMIF(Workers!$Q$2:$Q$1001,"&lt;="&amp;A542,Workers!$N$2:$N$1001)</f>
        <v>5809.5240210000047</v>
      </c>
      <c r="C542" s="9">
        <f>SUMIF(Workers!$Q$2:$Q$1001,"&gt;"&amp;A542,Workers!$O$2:$O$1001)</f>
        <v>5042.4430290000028</v>
      </c>
      <c r="D542" s="9">
        <f>IF(OR(B542&lt;=0,C542&lt;=0),0,(B542^Parameters!$B$7)*(C542^Parameters!$B$8))</f>
        <v>2291.1403735109602</v>
      </c>
    </row>
    <row r="543" spans="1:4" x14ac:dyDescent="0.2">
      <c r="A543" s="4">
        <v>541</v>
      </c>
      <c r="B543" s="9">
        <f>SUMIF(Workers!$Q$2:$Q$1001,"&lt;="&amp;A543,Workers!$N$2:$N$1001)</f>
        <v>5820.6000820000036</v>
      </c>
      <c r="C543" s="9">
        <f>SUMIF(Workers!$Q$2:$Q$1001,"&gt;"&amp;A543,Workers!$O$2:$O$1001)</f>
        <v>5031.0937530000037</v>
      </c>
      <c r="D543" s="9">
        <f>IF(OR(B543&lt;=0,C543&lt;=0),0,(B543^Parameters!$B$7)*(C543^Parameters!$B$8))</f>
        <v>2290.7810252192357</v>
      </c>
    </row>
    <row r="544" spans="1:4" x14ac:dyDescent="0.2">
      <c r="A544" s="4">
        <v>542</v>
      </c>
      <c r="B544" s="9">
        <f>SUMIF(Workers!$Q$2:$Q$1001,"&lt;="&amp;A544,Workers!$N$2:$N$1001)</f>
        <v>5830.1754070000034</v>
      </c>
      <c r="C544" s="9">
        <f>SUMIF(Workers!$Q$2:$Q$1001,"&gt;"&amp;A544,Workers!$O$2:$O$1001)</f>
        <v>5021.2818540000035</v>
      </c>
      <c r="D544" s="9">
        <f>IF(OR(B544&lt;=0,C544&lt;=0),0,(B544^Parameters!$B$7)*(C544^Parameters!$B$8))</f>
        <v>2290.4630993797518</v>
      </c>
    </row>
    <row r="545" spans="1:4" x14ac:dyDescent="0.2">
      <c r="A545" s="4">
        <v>543</v>
      </c>
      <c r="B545" s="9">
        <f>SUMIF(Workers!$Q$2:$Q$1001,"&lt;="&amp;A545,Workers!$N$2:$N$1001)</f>
        <v>5839.7124820000035</v>
      </c>
      <c r="C545" s="9">
        <f>SUMIF(Workers!$Q$2:$Q$1001,"&gt;"&amp;A545,Workers!$O$2:$O$1001)</f>
        <v>5011.5037080000029</v>
      </c>
      <c r="D545" s="9">
        <f>IF(OR(B545&lt;=0,C545&lt;=0),0,(B545^Parameters!$B$7)*(C545^Parameters!$B$8))</f>
        <v>2290.1386935825735</v>
      </c>
    </row>
    <row r="546" spans="1:4" x14ac:dyDescent="0.2">
      <c r="A546" s="4">
        <v>544</v>
      </c>
      <c r="B546" s="9">
        <f>SUMIF(Workers!$Q$2:$Q$1001,"&lt;="&amp;A546,Workers!$N$2:$N$1001)</f>
        <v>5849.4084460000031</v>
      </c>
      <c r="C546" s="9">
        <f>SUMIF(Workers!$Q$2:$Q$1001,"&gt;"&amp;A546,Workers!$O$2:$O$1001)</f>
        <v>5001.5545980000034</v>
      </c>
      <c r="D546" s="9">
        <f>IF(OR(B546&lt;=0,C546&lt;=0),0,(B546^Parameters!$B$7)*(C546^Parameters!$B$8))</f>
        <v>2289.8004313252836</v>
      </c>
    </row>
    <row r="547" spans="1:4" x14ac:dyDescent="0.2">
      <c r="A547" s="4">
        <v>545</v>
      </c>
      <c r="B547" s="9">
        <f>SUMIF(Workers!$Q$2:$Q$1001,"&lt;="&amp;A547,Workers!$N$2:$N$1001)</f>
        <v>5860.6481770000037</v>
      </c>
      <c r="C547" s="9">
        <f>SUMIF(Workers!$Q$2:$Q$1001,"&gt;"&amp;A547,Workers!$O$2:$O$1001)</f>
        <v>4990.0191520000035</v>
      </c>
      <c r="D547" s="9">
        <f>IF(OR(B547&lt;=0,C547&lt;=0),0,(B547^Parameters!$B$7)*(C547^Parameters!$B$8))</f>
        <v>2289.3992620595641</v>
      </c>
    </row>
    <row r="548" spans="1:4" x14ac:dyDescent="0.2">
      <c r="A548" s="4">
        <v>546</v>
      </c>
      <c r="B548" s="9">
        <f>SUMIF(Workers!$Q$2:$Q$1001,"&lt;="&amp;A548,Workers!$N$2:$N$1001)</f>
        <v>5869.8131190000031</v>
      </c>
      <c r="C548" s="9">
        <f>SUMIF(Workers!$Q$2:$Q$1001,"&gt;"&amp;A548,Workers!$O$2:$O$1001)</f>
        <v>4980.6027640000038</v>
      </c>
      <c r="D548" s="9">
        <f>IF(OR(B548&lt;=0,C548&lt;=0),0,(B548^Parameters!$B$7)*(C548^Parameters!$B$8))</f>
        <v>2289.0631863048911</v>
      </c>
    </row>
    <row r="549" spans="1:4" x14ac:dyDescent="0.2">
      <c r="A549" s="4">
        <v>547</v>
      </c>
      <c r="B549" s="9">
        <f>SUMIF(Workers!$Q$2:$Q$1001,"&lt;="&amp;A549,Workers!$N$2:$N$1001)</f>
        <v>5879.8514530000029</v>
      </c>
      <c r="C549" s="9">
        <f>SUMIF(Workers!$Q$2:$Q$1001,"&gt;"&amp;A549,Workers!$O$2:$O$1001)</f>
        <v>4970.2821300000041</v>
      </c>
      <c r="D549" s="9">
        <f>IF(OR(B549&lt;=0,C549&lt;=0),0,(B549^Parameters!$B$7)*(C549^Parameters!$B$8))</f>
        <v>2288.6866064215715</v>
      </c>
    </row>
    <row r="550" spans="1:4" x14ac:dyDescent="0.2">
      <c r="A550" s="4">
        <v>548</v>
      </c>
      <c r="B550" s="9">
        <f>SUMIF(Workers!$Q$2:$Q$1001,"&lt;="&amp;A550,Workers!$N$2:$N$1001)</f>
        <v>5889.9006900000031</v>
      </c>
      <c r="C550" s="9">
        <f>SUMIF(Workers!$Q$2:$Q$1001,"&gt;"&amp;A550,Workers!$O$2:$O$1001)</f>
        <v>4959.9493920000032</v>
      </c>
      <c r="D550" s="9">
        <f>IF(OR(B550&lt;=0,C550&lt;=0),0,(B550^Parameters!$B$7)*(C550^Parameters!$B$8))</f>
        <v>2288.302040450903</v>
      </c>
    </row>
    <row r="551" spans="1:4" x14ac:dyDescent="0.2">
      <c r="A551" s="4">
        <v>549</v>
      </c>
      <c r="B551" s="9">
        <f>SUMIF(Workers!$Q$2:$Q$1001,"&lt;="&amp;A551,Workers!$N$2:$N$1001)</f>
        <v>5900.7997950000026</v>
      </c>
      <c r="C551" s="9">
        <f>SUMIF(Workers!$Q$2:$Q$1001,"&gt;"&amp;A551,Workers!$O$2:$O$1001)</f>
        <v>4948.734306000003</v>
      </c>
      <c r="D551" s="9">
        <f>IF(OR(B551&lt;=0,C551&lt;=0),0,(B551^Parameters!$B$7)*(C551^Parameters!$B$8))</f>
        <v>2287.8748162622342</v>
      </c>
    </row>
    <row r="552" spans="1:4" x14ac:dyDescent="0.2">
      <c r="A552" s="4">
        <v>550</v>
      </c>
      <c r="B552" s="9">
        <f>SUMIF(Workers!$Q$2:$Q$1001,"&lt;="&amp;A552,Workers!$N$2:$N$1001)</f>
        <v>5912.5855320000028</v>
      </c>
      <c r="C552" s="9">
        <f>SUMIF(Workers!$Q$2:$Q$1001,"&gt;"&amp;A552,Workers!$O$2:$O$1001)</f>
        <v>4936.6040830000029</v>
      </c>
      <c r="D552" s="9">
        <f>IF(OR(B552&lt;=0,C552&lt;=0),0,(B552^Parameters!$B$7)*(C552^Parameters!$B$8))</f>
        <v>2287.4024423527894</v>
      </c>
    </row>
    <row r="553" spans="1:4" x14ac:dyDescent="0.2">
      <c r="A553" s="4">
        <v>551</v>
      </c>
      <c r="B553" s="9">
        <f>SUMIF(Workers!$Q$2:$Q$1001,"&lt;="&amp;A553,Workers!$N$2:$N$1001)</f>
        <v>5921.7805020000023</v>
      </c>
      <c r="C553" s="9">
        <f>SUMIF(Workers!$Q$2:$Q$1001,"&gt;"&amp;A553,Workers!$O$2:$O$1001)</f>
        <v>4927.1305900000025</v>
      </c>
      <c r="D553" s="9">
        <f>IF(OR(B553&lt;=0,C553&lt;=0),0,(B553^Parameters!$B$7)*(C553^Parameters!$B$8))</f>
        <v>2287.0247811762893</v>
      </c>
    </row>
    <row r="554" spans="1:4" x14ac:dyDescent="0.2">
      <c r="A554" s="4">
        <v>552</v>
      </c>
      <c r="B554" s="9">
        <f>SUMIF(Workers!$Q$2:$Q$1001,"&lt;="&amp;A554,Workers!$N$2:$N$1001)</f>
        <v>5932.2495420000023</v>
      </c>
      <c r="C554" s="9">
        <f>SUMIF(Workers!$Q$2:$Q$1001,"&gt;"&amp;A554,Workers!$O$2:$O$1001)</f>
        <v>4916.336873000002</v>
      </c>
      <c r="D554" s="9">
        <f>IF(OR(B554&lt;=0,C554&lt;=0),0,(B554^Parameters!$B$7)*(C554^Parameters!$B$8))</f>
        <v>2286.5856322618097</v>
      </c>
    </row>
    <row r="555" spans="1:4" x14ac:dyDescent="0.2">
      <c r="A555" s="4">
        <v>553</v>
      </c>
      <c r="B555" s="9">
        <f>SUMIF(Workers!$Q$2:$Q$1001,"&lt;="&amp;A555,Workers!$N$2:$N$1001)</f>
        <v>5945.1518610000021</v>
      </c>
      <c r="C555" s="9">
        <f>SUMIF(Workers!$Q$2:$Q$1001,"&gt;"&amp;A555,Workers!$O$2:$O$1001)</f>
        <v>4903.0272380000024</v>
      </c>
      <c r="D555" s="9">
        <f>IF(OR(B555&lt;=0,C555&lt;=0),0,(B555^Parameters!$B$7)*(C555^Parameters!$B$8))</f>
        <v>2286.031794376564</v>
      </c>
    </row>
    <row r="556" spans="1:4" x14ac:dyDescent="0.2">
      <c r="A556" s="4">
        <v>554</v>
      </c>
      <c r="B556" s="9">
        <f>SUMIF(Workers!$Q$2:$Q$1001,"&lt;="&amp;A556,Workers!$N$2:$N$1001)</f>
        <v>5955.053423000003</v>
      </c>
      <c r="C556" s="9">
        <f>SUMIF(Workers!$Q$2:$Q$1001,"&gt;"&amp;A556,Workers!$O$2:$O$1001)</f>
        <v>4892.8100710000017</v>
      </c>
      <c r="D556" s="9">
        <f>IF(OR(B556&lt;=0,C556&lt;=0),0,(B556^Parameters!$B$7)*(C556^Parameters!$B$8))</f>
        <v>2285.5977971432858</v>
      </c>
    </row>
    <row r="557" spans="1:4" x14ac:dyDescent="0.2">
      <c r="A557" s="4">
        <v>555</v>
      </c>
      <c r="B557" s="9">
        <f>SUMIF(Workers!$Q$2:$Q$1001,"&lt;="&amp;A557,Workers!$N$2:$N$1001)</f>
        <v>5966.8705650000029</v>
      </c>
      <c r="C557" s="9">
        <f>SUMIF(Workers!$Q$2:$Q$1001,"&gt;"&amp;A557,Workers!$O$2:$O$1001)</f>
        <v>4880.6132690000031</v>
      </c>
      <c r="D557" s="9">
        <f>IF(OR(B557&lt;=0,C557&lt;=0),0,(B557^Parameters!$B$7)*(C557^Parameters!$B$8))</f>
        <v>2285.0697232946472</v>
      </c>
    </row>
    <row r="558" spans="1:4" x14ac:dyDescent="0.2">
      <c r="A558" s="4">
        <v>556</v>
      </c>
      <c r="B558" s="9">
        <f>SUMIF(Workers!$Q$2:$Q$1001,"&lt;="&amp;A558,Workers!$N$2:$N$1001)</f>
        <v>5978.0071970000026</v>
      </c>
      <c r="C558" s="9">
        <f>SUMIF(Workers!$Q$2:$Q$1001,"&gt;"&amp;A558,Workers!$O$2:$O$1001)</f>
        <v>4869.0993250000029</v>
      </c>
      <c r="D558" s="9">
        <f>IF(OR(B558&lt;=0,C558&lt;=0),0,(B558^Parameters!$B$7)*(C558^Parameters!$B$8))</f>
        <v>2284.5584839162516</v>
      </c>
    </row>
    <row r="559" spans="1:4" x14ac:dyDescent="0.2">
      <c r="A559" s="4">
        <v>557</v>
      </c>
      <c r="B559" s="9">
        <f>SUMIF(Workers!$Q$2:$Q$1001,"&lt;="&amp;A559,Workers!$N$2:$N$1001)</f>
        <v>5988.2230770000024</v>
      </c>
      <c r="C559" s="9">
        <f>SUMIF(Workers!$Q$2:$Q$1001,"&gt;"&amp;A559,Workers!$O$2:$O$1001)</f>
        <v>4858.5370720000028</v>
      </c>
      <c r="D559" s="9">
        <f>IF(OR(B559&lt;=0,C559&lt;=0),0,(B559^Parameters!$B$7)*(C559^Parameters!$B$8))</f>
        <v>2284.08136808888</v>
      </c>
    </row>
    <row r="560" spans="1:4" x14ac:dyDescent="0.2">
      <c r="A560" s="4">
        <v>558</v>
      </c>
      <c r="B560" s="9">
        <f>SUMIF(Workers!$Q$2:$Q$1001,"&lt;="&amp;A560,Workers!$N$2:$N$1001)</f>
        <v>5997.7570830000022</v>
      </c>
      <c r="C560" s="9">
        <f>SUMIF(Workers!$Q$2:$Q$1001,"&gt;"&amp;A560,Workers!$O$2:$O$1001)</f>
        <v>4848.6714060000031</v>
      </c>
      <c r="D560" s="9">
        <f>IF(OR(B560&lt;=0,C560&lt;=0),0,(B560^Parameters!$B$7)*(C560^Parameters!$B$8))</f>
        <v>2283.6273272133276</v>
      </c>
    </row>
    <row r="561" spans="1:4" x14ac:dyDescent="0.2">
      <c r="A561" s="4">
        <v>559</v>
      </c>
      <c r="B561" s="9">
        <f>SUMIF(Workers!$Q$2:$Q$1001,"&lt;="&amp;A561,Workers!$N$2:$N$1001)</f>
        <v>6007.1138310000015</v>
      </c>
      <c r="C561" s="9">
        <f>SUMIF(Workers!$Q$2:$Q$1001,"&gt;"&amp;A561,Workers!$O$2:$O$1001)</f>
        <v>4838.987855000003</v>
      </c>
      <c r="D561" s="9">
        <f>IF(OR(B561&lt;=0,C561&lt;=0),0,(B561^Parameters!$B$7)*(C561^Parameters!$B$8))</f>
        <v>2283.1748778464603</v>
      </c>
    </row>
    <row r="562" spans="1:4" x14ac:dyDescent="0.2">
      <c r="A562" s="4">
        <v>560</v>
      </c>
      <c r="B562" s="9">
        <f>SUMIF(Workers!$Q$2:$Q$1001,"&lt;="&amp;A562,Workers!$N$2:$N$1001)</f>
        <v>6016.0697640000017</v>
      </c>
      <c r="C562" s="9">
        <f>SUMIF(Workers!$Q$2:$Q$1001,"&gt;"&amp;A562,Workers!$O$2:$O$1001)</f>
        <v>4829.7171670000025</v>
      </c>
      <c r="D562" s="9">
        <f>IF(OR(B562&lt;=0,C562&lt;=0),0,(B562^Parameters!$B$7)*(C562^Parameters!$B$8))</f>
        <v>2282.735291626595</v>
      </c>
    </row>
    <row r="563" spans="1:4" x14ac:dyDescent="0.2">
      <c r="A563" s="4">
        <v>561</v>
      </c>
      <c r="B563" s="9">
        <f>SUMIF(Workers!$Q$2:$Q$1001,"&lt;="&amp;A563,Workers!$N$2:$N$1001)</f>
        <v>6026.0650240000014</v>
      </c>
      <c r="C563" s="9">
        <f>SUMIF(Workers!$Q$2:$Q$1001,"&gt;"&amp;A563,Workers!$O$2:$O$1001)</f>
        <v>4819.3555750000023</v>
      </c>
      <c r="D563" s="9">
        <f>IF(OR(B563&lt;=0,C563&lt;=0),0,(B563^Parameters!$B$7)*(C563^Parameters!$B$8))</f>
        <v>2282.234428570996</v>
      </c>
    </row>
    <row r="564" spans="1:4" x14ac:dyDescent="0.2">
      <c r="A564" s="4">
        <v>562</v>
      </c>
      <c r="B564" s="9">
        <f>SUMIF(Workers!$Q$2:$Q$1001,"&lt;="&amp;A564,Workers!$N$2:$N$1001)</f>
        <v>6037.1305470000016</v>
      </c>
      <c r="C564" s="9">
        <f>SUMIF(Workers!$Q$2:$Q$1001,"&gt;"&amp;A564,Workers!$O$2:$O$1001)</f>
        <v>4807.8783840000024</v>
      </c>
      <c r="D564" s="9">
        <f>IF(OR(B564&lt;=0,C564&lt;=0),0,(B564^Parameters!$B$7)*(C564^Parameters!$B$8))</f>
        <v>2281.6699270326062</v>
      </c>
    </row>
    <row r="565" spans="1:4" x14ac:dyDescent="0.2">
      <c r="A565" s="4">
        <v>563</v>
      </c>
      <c r="B565" s="9">
        <f>SUMIF(Workers!$Q$2:$Q$1001,"&lt;="&amp;A565,Workers!$N$2:$N$1001)</f>
        <v>6047.1128870000011</v>
      </c>
      <c r="C565" s="9">
        <f>SUMIF(Workers!$Q$2:$Q$1001,"&gt;"&amp;A565,Workers!$O$2:$O$1001)</f>
        <v>4797.5245150000037</v>
      </c>
      <c r="D565" s="9">
        <f>IF(OR(B565&lt;=0,C565&lt;=0),0,(B565^Parameters!$B$7)*(C565^Parameters!$B$8))</f>
        <v>2281.1527921981979</v>
      </c>
    </row>
    <row r="566" spans="1:4" x14ac:dyDescent="0.2">
      <c r="A566" s="4">
        <v>564</v>
      </c>
      <c r="B566" s="9">
        <f>SUMIF(Workers!$Q$2:$Q$1001,"&lt;="&amp;A566,Workers!$N$2:$N$1001)</f>
        <v>6057.619509000001</v>
      </c>
      <c r="C566" s="9">
        <f>SUMIF(Workers!$Q$2:$Q$1001,"&gt;"&amp;A566,Workers!$O$2:$O$1001)</f>
        <v>4786.6176050000022</v>
      </c>
      <c r="D566" s="9">
        <f>IF(OR(B566&lt;=0,C566&lt;=0),0,(B566^Parameters!$B$7)*(C566^Parameters!$B$8))</f>
        <v>2280.5984569388984</v>
      </c>
    </row>
    <row r="567" spans="1:4" x14ac:dyDescent="0.2">
      <c r="A567" s="4">
        <v>565</v>
      </c>
      <c r="B567" s="9">
        <f>SUMIF(Workers!$Q$2:$Q$1001,"&lt;="&amp;A567,Workers!$N$2:$N$1001)</f>
        <v>6066.525200000001</v>
      </c>
      <c r="C567" s="9">
        <f>SUMIF(Workers!$Q$2:$Q$1001,"&gt;"&amp;A567,Workers!$O$2:$O$1001)</f>
        <v>4777.3654900000029</v>
      </c>
      <c r="D567" s="9">
        <f>IF(OR(B567&lt;=0,C567&lt;=0),0,(B567^Parameters!$B$7)*(C567^Parameters!$B$8))</f>
        <v>2280.1205738574217</v>
      </c>
    </row>
    <row r="568" spans="1:4" x14ac:dyDescent="0.2">
      <c r="A568" s="4">
        <v>566</v>
      </c>
      <c r="B568" s="9">
        <f>SUMIF(Workers!$Q$2:$Q$1001,"&lt;="&amp;A568,Workers!$N$2:$N$1001)</f>
        <v>6076.5652580000005</v>
      </c>
      <c r="C568" s="9">
        <f>SUMIF(Workers!$Q$2:$Q$1001,"&gt;"&amp;A568,Workers!$O$2:$O$1001)</f>
        <v>4766.9334350000026</v>
      </c>
      <c r="D568" s="9">
        <f>IF(OR(B568&lt;=0,C568&lt;=0),0,(B568^Parameters!$B$7)*(C568^Parameters!$B$8))</f>
        <v>2279.5743636829393</v>
      </c>
    </row>
    <row r="569" spans="1:4" x14ac:dyDescent="0.2">
      <c r="A569" s="4">
        <v>567</v>
      </c>
      <c r="B569" s="9">
        <f>SUMIF(Workers!$Q$2:$Q$1001,"&lt;="&amp;A569,Workers!$N$2:$N$1001)</f>
        <v>6086.2557690000003</v>
      </c>
      <c r="C569" s="9">
        <f>SUMIF(Workers!$Q$2:$Q$1001,"&gt;"&amp;A569,Workers!$O$2:$O$1001)</f>
        <v>4756.8592220000028</v>
      </c>
      <c r="D569" s="9">
        <f>IF(OR(B569&lt;=0,C569&lt;=0),0,(B569^Parameters!$B$7)*(C569^Parameters!$B$8))</f>
        <v>2279.038826812503</v>
      </c>
    </row>
    <row r="570" spans="1:4" x14ac:dyDescent="0.2">
      <c r="A570" s="4">
        <v>568</v>
      </c>
      <c r="B570" s="9">
        <f>SUMIF(Workers!$Q$2:$Q$1001,"&lt;="&amp;A570,Workers!$N$2:$N$1001)</f>
        <v>6097.2524510000003</v>
      </c>
      <c r="C570" s="9">
        <f>SUMIF(Workers!$Q$2:$Q$1001,"&gt;"&amp;A570,Workers!$O$2:$O$1001)</f>
        <v>4745.4206140000024</v>
      </c>
      <c r="D570" s="9">
        <f>IF(OR(B570&lt;=0,C570&lt;=0),0,(B570^Parameters!$B$7)*(C570^Parameters!$B$8))</f>
        <v>2278.4211333658823</v>
      </c>
    </row>
    <row r="571" spans="1:4" x14ac:dyDescent="0.2">
      <c r="A571" s="4">
        <v>569</v>
      </c>
      <c r="B571" s="9">
        <f>SUMIF(Workers!$Q$2:$Q$1001,"&lt;="&amp;A571,Workers!$N$2:$N$1001)</f>
        <v>6106.673914</v>
      </c>
      <c r="C571" s="9">
        <f>SUMIF(Workers!$Q$2:$Q$1001,"&gt;"&amp;A571,Workers!$O$2:$O$1001)</f>
        <v>4735.6170410000013</v>
      </c>
      <c r="D571" s="9">
        <f>IF(OR(B571&lt;=0,C571&lt;=0),0,(B571^Parameters!$B$7)*(C571^Parameters!$B$8))</f>
        <v>2277.8839109726782</v>
      </c>
    </row>
    <row r="572" spans="1:4" x14ac:dyDescent="0.2">
      <c r="A572" s="4">
        <v>570</v>
      </c>
      <c r="B572" s="9">
        <f>SUMIF(Workers!$Q$2:$Q$1001,"&lt;="&amp;A572,Workers!$N$2:$N$1001)</f>
        <v>6116.1401690000002</v>
      </c>
      <c r="C572" s="9">
        <f>SUMIF(Workers!$Q$2:$Q$1001,"&gt;"&amp;A572,Workers!$O$2:$O$1001)</f>
        <v>4725.7668430000012</v>
      </c>
      <c r="D572" s="9">
        <f>IF(OR(B572&lt;=0,C572&lt;=0),0,(B572^Parameters!$B$7)*(C572^Parameters!$B$8))</f>
        <v>2277.3373784429823</v>
      </c>
    </row>
    <row r="573" spans="1:4" x14ac:dyDescent="0.2">
      <c r="A573" s="4">
        <v>571</v>
      </c>
      <c r="B573" s="9">
        <f>SUMIF(Workers!$Q$2:$Q$1001,"&lt;="&amp;A573,Workers!$N$2:$N$1001)</f>
        <v>6126.9309669999993</v>
      </c>
      <c r="C573" s="9">
        <f>SUMIF(Workers!$Q$2:$Q$1001,"&gt;"&amp;A573,Workers!$O$2:$O$1001)</f>
        <v>4714.5315950000004</v>
      </c>
      <c r="D573" s="9">
        <f>IF(OR(B573&lt;=0,C573&lt;=0),0,(B573^Parameters!$B$7)*(C573^Parameters!$B$8))</f>
        <v>2276.7046362995475</v>
      </c>
    </row>
    <row r="574" spans="1:4" x14ac:dyDescent="0.2">
      <c r="A574" s="4">
        <v>572</v>
      </c>
      <c r="B574" s="9">
        <f>SUMIF(Workers!$Q$2:$Q$1001,"&lt;="&amp;A574,Workers!$N$2:$N$1001)</f>
        <v>6136.8824679999998</v>
      </c>
      <c r="C574" s="9">
        <f>SUMIF(Workers!$Q$2:$Q$1001,"&gt;"&amp;A574,Workers!$O$2:$O$1001)</f>
        <v>4704.1678610000017</v>
      </c>
      <c r="D574" s="9">
        <f>IF(OR(B574&lt;=0,C574&lt;=0),0,(B574^Parameters!$B$7)*(C574^Parameters!$B$8))</f>
        <v>2276.1127803738095</v>
      </c>
    </row>
    <row r="575" spans="1:4" x14ac:dyDescent="0.2">
      <c r="A575" s="4">
        <v>573</v>
      </c>
      <c r="B575" s="9">
        <f>SUMIF(Workers!$Q$2:$Q$1001,"&lt;="&amp;A575,Workers!$N$2:$N$1001)</f>
        <v>6147.7725889999992</v>
      </c>
      <c r="C575" s="9">
        <f>SUMIF(Workers!$Q$2:$Q$1001,"&gt;"&amp;A575,Workers!$O$2:$O$1001)</f>
        <v>4692.8158470000017</v>
      </c>
      <c r="D575" s="9">
        <f>IF(OR(B575&lt;=0,C575&lt;=0),0,(B575^Parameters!$B$7)*(C575^Parameters!$B$8))</f>
        <v>2275.4541443155449</v>
      </c>
    </row>
    <row r="576" spans="1:4" x14ac:dyDescent="0.2">
      <c r="A576" s="4">
        <v>574</v>
      </c>
      <c r="B576" s="9">
        <f>SUMIF(Workers!$Q$2:$Q$1001,"&lt;="&amp;A576,Workers!$N$2:$N$1001)</f>
        <v>6158.1035739999988</v>
      </c>
      <c r="C576" s="9">
        <f>SUMIF(Workers!$Q$2:$Q$1001,"&gt;"&amp;A576,Workers!$O$2:$O$1001)</f>
        <v>4682.037959000002</v>
      </c>
      <c r="D576" s="9">
        <f>IF(OR(B576&lt;=0,C576&lt;=0),0,(B576^Parameters!$B$7)*(C576^Parameters!$B$8))</f>
        <v>2274.8190879595886</v>
      </c>
    </row>
    <row r="577" spans="1:4" x14ac:dyDescent="0.2">
      <c r="A577" s="4">
        <v>575</v>
      </c>
      <c r="B577" s="9">
        <f>SUMIF(Workers!$Q$2:$Q$1001,"&lt;="&amp;A577,Workers!$N$2:$N$1001)</f>
        <v>6167.2031509999988</v>
      </c>
      <c r="C577" s="9">
        <f>SUMIF(Workers!$Q$2:$Q$1001,"&gt;"&amp;A577,Workers!$O$2:$O$1001)</f>
        <v>4672.5447250000025</v>
      </c>
      <c r="D577" s="9">
        <f>IF(OR(B577&lt;=0,C577&lt;=0),0,(B577^Parameters!$B$7)*(C577^Parameters!$B$8))</f>
        <v>2274.2529919879426</v>
      </c>
    </row>
    <row r="578" spans="1:4" x14ac:dyDescent="0.2">
      <c r="A578" s="4">
        <v>576</v>
      </c>
      <c r="B578" s="9">
        <f>SUMIF(Workers!$Q$2:$Q$1001,"&lt;="&amp;A578,Workers!$N$2:$N$1001)</f>
        <v>6174.9205739999989</v>
      </c>
      <c r="C578" s="9">
        <f>SUMIF(Workers!$Q$2:$Q$1001,"&gt;"&amp;A578,Workers!$O$2:$O$1001)</f>
        <v>4664.4922050000014</v>
      </c>
      <c r="D578" s="9">
        <f>IF(OR(B578&lt;=0,C578&lt;=0),0,(B578^Parameters!$B$7)*(C578^Parameters!$B$8))</f>
        <v>2273.7676660696079</v>
      </c>
    </row>
    <row r="579" spans="1:4" x14ac:dyDescent="0.2">
      <c r="A579" s="4">
        <v>577</v>
      </c>
      <c r="B579" s="9">
        <f>SUMIF(Workers!$Q$2:$Q$1001,"&lt;="&amp;A579,Workers!$N$2:$N$1001)</f>
        <v>6183.266983999999</v>
      </c>
      <c r="C579" s="9">
        <f>SUMIF(Workers!$Q$2:$Q$1001,"&gt;"&amp;A579,Workers!$O$2:$O$1001)</f>
        <v>4655.7788000000019</v>
      </c>
      <c r="D579" s="9">
        <f>IF(OR(B579&lt;=0,C579&lt;=0),0,(B579^Parameters!$B$7)*(C579^Parameters!$B$8))</f>
        <v>2273.2366635337689</v>
      </c>
    </row>
    <row r="580" spans="1:4" x14ac:dyDescent="0.2">
      <c r="A580" s="4">
        <v>578</v>
      </c>
      <c r="B580" s="9">
        <f>SUMIF(Workers!$Q$2:$Q$1001,"&lt;="&amp;A580,Workers!$N$2:$N$1001)</f>
        <v>6192.4978319999991</v>
      </c>
      <c r="C580" s="9">
        <f>SUMIF(Workers!$Q$2:$Q$1001,"&gt;"&amp;A580,Workers!$O$2:$O$1001)</f>
        <v>4646.1283240000021</v>
      </c>
      <c r="D580" s="9">
        <f>IF(OR(B580&lt;=0,C580&lt;=0),0,(B580^Parameters!$B$7)*(C580^Parameters!$B$8))</f>
        <v>2272.6401698203758</v>
      </c>
    </row>
    <row r="581" spans="1:4" x14ac:dyDescent="0.2">
      <c r="A581" s="4">
        <v>579</v>
      </c>
      <c r="B581" s="9">
        <f>SUMIF(Workers!$Q$2:$Q$1001,"&lt;="&amp;A581,Workers!$N$2:$N$1001)</f>
        <v>6201.8521259999998</v>
      </c>
      <c r="C581" s="9">
        <f>SUMIF(Workers!$Q$2:$Q$1001,"&gt;"&amp;A581,Workers!$O$2:$O$1001)</f>
        <v>4636.348495000002</v>
      </c>
      <c r="D581" s="9">
        <f>IF(OR(B581&lt;=0,C581&lt;=0),0,(B581^Parameters!$B$7)*(C581^Parameters!$B$8))</f>
        <v>2272.0289760283431</v>
      </c>
    </row>
    <row r="582" spans="1:4" x14ac:dyDescent="0.2">
      <c r="A582" s="4">
        <v>580</v>
      </c>
      <c r="B582" s="9">
        <f>SUMIF(Workers!$Q$2:$Q$1001,"&lt;="&amp;A582,Workers!$N$2:$N$1001)</f>
        <v>6210.8812799999996</v>
      </c>
      <c r="C582" s="9">
        <f>SUMIF(Workers!$Q$2:$Q$1001,"&gt;"&amp;A582,Workers!$O$2:$O$1001)</f>
        <v>4626.9053600000025</v>
      </c>
      <c r="D582" s="9">
        <f>IF(OR(B582&lt;=0,C582&lt;=0),0,(B582^Parameters!$B$7)*(C582^Parameters!$B$8))</f>
        <v>2271.4319480937229</v>
      </c>
    </row>
    <row r="583" spans="1:4" x14ac:dyDescent="0.2">
      <c r="A583" s="4">
        <v>581</v>
      </c>
      <c r="B583" s="9">
        <f>SUMIF(Workers!$Q$2:$Q$1001,"&lt;="&amp;A583,Workers!$N$2:$N$1001)</f>
        <v>6220.1606129999991</v>
      </c>
      <c r="C583" s="9">
        <f>SUMIF(Workers!$Q$2:$Q$1001,"&gt;"&amp;A583,Workers!$O$2:$O$1001)</f>
        <v>4617.1836690000018</v>
      </c>
      <c r="D583" s="9">
        <f>IF(OR(B583&lt;=0,C583&lt;=0),0,(B583^Parameters!$B$7)*(C583^Parameters!$B$8))</f>
        <v>2270.8081142164669</v>
      </c>
    </row>
    <row r="584" spans="1:4" x14ac:dyDescent="0.2">
      <c r="A584" s="4">
        <v>582</v>
      </c>
      <c r="B584" s="9">
        <f>SUMIF(Workers!$Q$2:$Q$1001,"&lt;="&amp;A584,Workers!$N$2:$N$1001)</f>
        <v>6231.2742119999994</v>
      </c>
      <c r="C584" s="9">
        <f>SUMIF(Workers!$Q$2:$Q$1001,"&gt;"&amp;A584,Workers!$O$2:$O$1001)</f>
        <v>4605.5378330000012</v>
      </c>
      <c r="D584" s="9">
        <f>IF(OR(B584&lt;=0,C584&lt;=0),0,(B584^Parameters!$B$7)*(C584^Parameters!$B$8))</f>
        <v>2270.0516975965011</v>
      </c>
    </row>
    <row r="585" spans="1:4" x14ac:dyDescent="0.2">
      <c r="A585" s="4">
        <v>583</v>
      </c>
      <c r="B585" s="9">
        <f>SUMIF(Workers!$Q$2:$Q$1001,"&lt;="&amp;A585,Workers!$N$2:$N$1001)</f>
        <v>6240.230755999999</v>
      </c>
      <c r="C585" s="9">
        <f>SUMIF(Workers!$Q$2:$Q$1001,"&gt;"&amp;A585,Workers!$O$2:$O$1001)</f>
        <v>4596.1509780000015</v>
      </c>
      <c r="D585" s="9">
        <f>IF(OR(B585&lt;=0,C585&lt;=0),0,(B585^Parameters!$B$7)*(C585^Parameters!$B$8))</f>
        <v>2269.4348576639918</v>
      </c>
    </row>
    <row r="586" spans="1:4" x14ac:dyDescent="0.2">
      <c r="A586" s="4">
        <v>584</v>
      </c>
      <c r="B586" s="9">
        <f>SUMIF(Workers!$Q$2:$Q$1001,"&lt;="&amp;A586,Workers!$N$2:$N$1001)</f>
        <v>6250.4363049999984</v>
      </c>
      <c r="C586" s="9">
        <f>SUMIF(Workers!$Q$2:$Q$1001,"&gt;"&amp;A586,Workers!$O$2:$O$1001)</f>
        <v>4585.4502410000014</v>
      </c>
      <c r="D586" s="9">
        <f>IF(OR(B586&lt;=0,C586&lt;=0),0,(B586^Parameters!$B$7)*(C586^Parameters!$B$8))</f>
        <v>2268.7233637414747</v>
      </c>
    </row>
    <row r="587" spans="1:4" x14ac:dyDescent="0.2">
      <c r="A587" s="4">
        <v>585</v>
      </c>
      <c r="B587" s="9">
        <f>SUMIF(Workers!$Q$2:$Q$1001,"&lt;="&amp;A587,Workers!$N$2:$N$1001)</f>
        <v>6261.8511759999983</v>
      </c>
      <c r="C587" s="9">
        <f>SUMIF(Workers!$Q$2:$Q$1001,"&gt;"&amp;A587,Workers!$O$2:$O$1001)</f>
        <v>4573.4553370000003</v>
      </c>
      <c r="D587" s="9">
        <f>IF(OR(B587&lt;=0,C587&lt;=0),0,(B587^Parameters!$B$7)*(C587^Parameters!$B$8))</f>
        <v>2267.9121764152137</v>
      </c>
    </row>
    <row r="588" spans="1:4" x14ac:dyDescent="0.2">
      <c r="A588" s="4">
        <v>586</v>
      </c>
      <c r="B588" s="9">
        <f>SUMIF(Workers!$Q$2:$Q$1001,"&lt;="&amp;A588,Workers!$N$2:$N$1001)</f>
        <v>6271.7179179999985</v>
      </c>
      <c r="C588" s="9">
        <f>SUMIF(Workers!$Q$2:$Q$1001,"&gt;"&amp;A588,Workers!$O$2:$O$1001)</f>
        <v>4563.0827490000001</v>
      </c>
      <c r="D588" s="9">
        <f>IF(OR(B588&lt;=0,C588&lt;=0),0,(B588^Parameters!$B$7)*(C588^Parameters!$B$8))</f>
        <v>2267.2018519684871</v>
      </c>
    </row>
    <row r="589" spans="1:4" x14ac:dyDescent="0.2">
      <c r="A589" s="4">
        <v>587</v>
      </c>
      <c r="B589" s="9">
        <f>SUMIF(Workers!$Q$2:$Q$1001,"&lt;="&amp;A589,Workers!$N$2:$N$1001)</f>
        <v>6280.6512339999981</v>
      </c>
      <c r="C589" s="9">
        <f>SUMIF(Workers!$Q$2:$Q$1001,"&gt;"&amp;A589,Workers!$O$2:$O$1001)</f>
        <v>4553.6812399999999</v>
      </c>
      <c r="D589" s="9">
        <f>IF(OR(B589&lt;=0,C589&lt;=0),0,(B589^Parameters!$B$7)*(C589^Parameters!$B$8))</f>
        <v>2266.5499103956472</v>
      </c>
    </row>
    <row r="590" spans="1:4" x14ac:dyDescent="0.2">
      <c r="A590" s="4">
        <v>588</v>
      </c>
      <c r="B590" s="9">
        <f>SUMIF(Workers!$Q$2:$Q$1001,"&lt;="&amp;A590,Workers!$N$2:$N$1001)</f>
        <v>6290.4408499999981</v>
      </c>
      <c r="C590" s="9">
        <f>SUMIF(Workers!$Q$2:$Q$1001,"&gt;"&amp;A590,Workers!$O$2:$O$1001)</f>
        <v>4543.3773030000002</v>
      </c>
      <c r="D590" s="9">
        <f>IF(OR(B590&lt;=0,C590&lt;=0),0,(B590^Parameters!$B$7)*(C590^Parameters!$B$8))</f>
        <v>2265.8280516488057</v>
      </c>
    </row>
    <row r="591" spans="1:4" x14ac:dyDescent="0.2">
      <c r="A591" s="4">
        <v>589</v>
      </c>
      <c r="B591" s="9">
        <f>SUMIF(Workers!$Q$2:$Q$1001,"&lt;="&amp;A591,Workers!$N$2:$N$1001)</f>
        <v>6300.6151329999984</v>
      </c>
      <c r="C591" s="9">
        <f>SUMIF(Workers!$Q$2:$Q$1001,"&gt;"&amp;A591,Workers!$O$2:$O$1001)</f>
        <v>4532.6651410000004</v>
      </c>
      <c r="D591" s="9">
        <f>IF(OR(B591&lt;=0,C591&lt;=0),0,(B591^Parameters!$B$7)*(C591^Parameters!$B$8))</f>
        <v>2265.069147318125</v>
      </c>
    </row>
    <row r="592" spans="1:4" x14ac:dyDescent="0.2">
      <c r="A592" s="4">
        <v>590</v>
      </c>
      <c r="B592" s="9">
        <f>SUMIF(Workers!$Q$2:$Q$1001,"&lt;="&amp;A592,Workers!$N$2:$N$1001)</f>
        <v>6311.0696849999986</v>
      </c>
      <c r="C592" s="9">
        <f>SUMIF(Workers!$Q$2:$Q$1001,"&gt;"&amp;A592,Workers!$O$2:$O$1001)</f>
        <v>4521.6507990000009</v>
      </c>
      <c r="D592" s="9">
        <f>IF(OR(B592&lt;=0,C592&lt;=0),0,(B592^Parameters!$B$7)*(C592^Parameters!$B$8))</f>
        <v>2264.2793074639198</v>
      </c>
    </row>
    <row r="593" spans="1:4" x14ac:dyDescent="0.2">
      <c r="A593" s="4">
        <v>591</v>
      </c>
      <c r="B593" s="9">
        <f>SUMIF(Workers!$Q$2:$Q$1001,"&lt;="&amp;A593,Workers!$N$2:$N$1001)</f>
        <v>6319.3141919999989</v>
      </c>
      <c r="C593" s="9">
        <f>SUMIF(Workers!$Q$2:$Q$1001,"&gt;"&amp;A593,Workers!$O$2:$O$1001)</f>
        <v>4512.9632910000009</v>
      </c>
      <c r="D593" s="9">
        <f>IF(OR(B593&lt;=0,C593&lt;=0),0,(B593^Parameters!$B$7)*(C593^Parameters!$B$8))</f>
        <v>2263.6500478690123</v>
      </c>
    </row>
    <row r="594" spans="1:4" x14ac:dyDescent="0.2">
      <c r="A594" s="4">
        <v>592</v>
      </c>
      <c r="B594" s="9">
        <f>SUMIF(Workers!$Q$2:$Q$1001,"&lt;="&amp;A594,Workers!$N$2:$N$1001)</f>
        <v>6330.0775399999984</v>
      </c>
      <c r="C594" s="9">
        <f>SUMIF(Workers!$Q$2:$Q$1001,"&gt;"&amp;A594,Workers!$O$2:$O$1001)</f>
        <v>4501.6163850000012</v>
      </c>
      <c r="D594" s="9">
        <f>IF(OR(B594&lt;=0,C594&lt;=0),0,(B594^Parameters!$B$7)*(C594^Parameters!$B$8))</f>
        <v>2262.8193338982269</v>
      </c>
    </row>
    <row r="595" spans="1:4" x14ac:dyDescent="0.2">
      <c r="A595" s="4">
        <v>593</v>
      </c>
      <c r="B595" s="9">
        <f>SUMIF(Workers!$Q$2:$Q$1001,"&lt;="&amp;A595,Workers!$N$2:$N$1001)</f>
        <v>6338.437101999998</v>
      </c>
      <c r="C595" s="9">
        <f>SUMIF(Workers!$Q$2:$Q$1001,"&gt;"&amp;A595,Workers!$O$2:$O$1001)</f>
        <v>4492.7984520000009</v>
      </c>
      <c r="D595" s="9">
        <f>IF(OR(B595&lt;=0,C595&lt;=0),0,(B595^Parameters!$B$7)*(C595^Parameters!$B$8))</f>
        <v>2262.1666978412577</v>
      </c>
    </row>
    <row r="596" spans="1:4" x14ac:dyDescent="0.2">
      <c r="A596" s="4">
        <v>594</v>
      </c>
      <c r="B596" s="9">
        <f>SUMIF(Workers!$Q$2:$Q$1001,"&lt;="&amp;A596,Workers!$N$2:$N$1001)</f>
        <v>6347.4785599999977</v>
      </c>
      <c r="C596" s="9">
        <f>SUMIF(Workers!$Q$2:$Q$1001,"&gt;"&amp;A596,Workers!$O$2:$O$1001)</f>
        <v>4483.2580980000002</v>
      </c>
      <c r="D596" s="9">
        <f>IF(OR(B596&lt;=0,C596&lt;=0),0,(B596^Parameters!$B$7)*(C596^Parameters!$B$8))</f>
        <v>2261.4539201887533</v>
      </c>
    </row>
    <row r="597" spans="1:4" x14ac:dyDescent="0.2">
      <c r="A597" s="4">
        <v>595</v>
      </c>
      <c r="B597" s="9">
        <f>SUMIF(Workers!$Q$2:$Q$1001,"&lt;="&amp;A597,Workers!$N$2:$N$1001)</f>
        <v>6356.1752239999978</v>
      </c>
      <c r="C597" s="9">
        <f>SUMIF(Workers!$Q$2:$Q$1001,"&gt;"&amp;A597,Workers!$O$2:$O$1001)</f>
        <v>4474.0626200000006</v>
      </c>
      <c r="D597" s="9">
        <f>IF(OR(B597&lt;=0,C597&lt;=0),0,(B597^Parameters!$B$7)*(C597^Parameters!$B$8))</f>
        <v>2260.7579344549681</v>
      </c>
    </row>
    <row r="598" spans="1:4" x14ac:dyDescent="0.2">
      <c r="A598" s="4">
        <v>596</v>
      </c>
      <c r="B598" s="9">
        <f>SUMIF(Workers!$Q$2:$Q$1001,"&lt;="&amp;A598,Workers!$N$2:$N$1001)</f>
        <v>6364.9389119999978</v>
      </c>
      <c r="C598" s="9">
        <f>SUMIF(Workers!$Q$2:$Q$1001,"&gt;"&amp;A598,Workers!$O$2:$O$1001)</f>
        <v>4464.7911779999995</v>
      </c>
      <c r="D598" s="9">
        <f>IF(OR(B598&lt;=0,C598&lt;=0),0,(B598^Parameters!$B$7)*(C598^Parameters!$B$8))</f>
        <v>2260.0493688779279</v>
      </c>
    </row>
    <row r="599" spans="1:4" x14ac:dyDescent="0.2">
      <c r="A599" s="4">
        <v>597</v>
      </c>
      <c r="B599" s="9">
        <f>SUMIF(Workers!$Q$2:$Q$1001,"&lt;="&amp;A599,Workers!$N$2:$N$1001)</f>
        <v>6375.1678039999979</v>
      </c>
      <c r="C599" s="9">
        <f>SUMIF(Workers!$Q$2:$Q$1001,"&gt;"&amp;A599,Workers!$O$2:$O$1001)</f>
        <v>4453.9544909999995</v>
      </c>
      <c r="D599" s="9">
        <f>IF(OR(B599&lt;=0,C599&lt;=0),0,(B599^Parameters!$B$7)*(C599^Parameters!$B$8))</f>
        <v>2259.211177733549</v>
      </c>
    </row>
    <row r="600" spans="1:4" x14ac:dyDescent="0.2">
      <c r="A600" s="4">
        <v>598</v>
      </c>
      <c r="B600" s="9">
        <f>SUMIF(Workers!$Q$2:$Q$1001,"&lt;="&amp;A600,Workers!$N$2:$N$1001)</f>
        <v>6383.8426439999976</v>
      </c>
      <c r="C600" s="9">
        <f>SUMIF(Workers!$Q$2:$Q$1001,"&gt;"&amp;A600,Workers!$O$2:$O$1001)</f>
        <v>4444.7580840000001</v>
      </c>
      <c r="D600" s="9">
        <f>IF(OR(B600&lt;=0,C600&lt;=0),0,(B600^Parameters!$B$7)*(C600^Parameters!$B$8))</f>
        <v>2258.4924126501255</v>
      </c>
    </row>
    <row r="601" spans="1:4" x14ac:dyDescent="0.2">
      <c r="A601" s="4">
        <v>599</v>
      </c>
      <c r="B601" s="9">
        <f>SUMIF(Workers!$Q$2:$Q$1001,"&lt;="&amp;A601,Workers!$N$2:$N$1001)</f>
        <v>6394.049329999998</v>
      </c>
      <c r="C601" s="9">
        <f>SUMIF(Workers!$Q$2:$Q$1001,"&gt;"&amp;A601,Workers!$O$2:$O$1001)</f>
        <v>4433.9310699999996</v>
      </c>
      <c r="D601" s="9">
        <f>IF(OR(B601&lt;=0,C601&lt;=0),0,(B601^Parameters!$B$7)*(C601^Parameters!$B$8))</f>
        <v>2257.6375191633083</v>
      </c>
    </row>
    <row r="602" spans="1:4" x14ac:dyDescent="0.2">
      <c r="A602" s="4">
        <v>600</v>
      </c>
      <c r="B602" s="9">
        <f>SUMIF(Workers!$Q$2:$Q$1001,"&lt;="&amp;A602,Workers!$N$2:$N$1001)</f>
        <v>6402.6728969999976</v>
      </c>
      <c r="C602" s="9">
        <f>SUMIF(Workers!$Q$2:$Q$1001,"&gt;"&amp;A602,Workers!$O$2:$O$1001)</f>
        <v>4424.7736949999999</v>
      </c>
      <c r="D602" s="9">
        <f>IF(OR(B602&lt;=0,C602&lt;=0),0,(B602^Parameters!$B$7)*(C602^Parameters!$B$8))</f>
        <v>2256.9065156815132</v>
      </c>
    </row>
    <row r="603" spans="1:4" x14ac:dyDescent="0.2">
      <c r="A603" s="4">
        <v>601</v>
      </c>
      <c r="B603" s="9">
        <f>SUMIF(Workers!$Q$2:$Q$1001,"&lt;="&amp;A603,Workers!$N$2:$N$1001)</f>
        <v>6411.6320789999972</v>
      </c>
      <c r="C603" s="9">
        <f>SUMIF(Workers!$Q$2:$Q$1001,"&gt;"&amp;A603,Workers!$O$2:$O$1001)</f>
        <v>4415.2587249999997</v>
      </c>
      <c r="D603" s="9">
        <f>IF(OR(B603&lt;=0,C603&lt;=0),0,(B603^Parameters!$B$7)*(C603^Parameters!$B$8))</f>
        <v>2256.140479841476</v>
      </c>
    </row>
    <row r="604" spans="1:4" x14ac:dyDescent="0.2">
      <c r="A604" s="4">
        <v>602</v>
      </c>
      <c r="B604" s="9">
        <f>SUMIF(Workers!$Q$2:$Q$1001,"&lt;="&amp;A604,Workers!$N$2:$N$1001)</f>
        <v>6422.4666609999967</v>
      </c>
      <c r="C604" s="9">
        <f>SUMIF(Workers!$Q$2:$Q$1001,"&gt;"&amp;A604,Workers!$O$2:$O$1001)</f>
        <v>4403.7443109999995</v>
      </c>
      <c r="D604" s="9">
        <f>IF(OR(B604&lt;=0,C604&lt;=0),0,(B604^Parameters!$B$7)*(C604^Parameters!$B$8))</f>
        <v>2255.2037195296293</v>
      </c>
    </row>
    <row r="605" spans="1:4" x14ac:dyDescent="0.2">
      <c r="A605" s="4">
        <v>603</v>
      </c>
      <c r="B605" s="9">
        <f>SUMIF(Workers!$Q$2:$Q$1001,"&lt;="&amp;A605,Workers!$N$2:$N$1001)</f>
        <v>6432.458695999997</v>
      </c>
      <c r="C605" s="9">
        <f>SUMIF(Workers!$Q$2:$Q$1001,"&gt;"&amp;A605,Workers!$O$2:$O$1001)</f>
        <v>4393.1224229999989</v>
      </c>
      <c r="D605" s="9">
        <f>IF(OR(B605&lt;=0,C605&lt;=0),0,(B605^Parameters!$B$7)*(C605^Parameters!$B$8))</f>
        <v>2254.3307781360709</v>
      </c>
    </row>
    <row r="606" spans="1:4" x14ac:dyDescent="0.2">
      <c r="A606" s="4">
        <v>604</v>
      </c>
      <c r="B606" s="9">
        <f>SUMIF(Workers!$Q$2:$Q$1001,"&lt;="&amp;A606,Workers!$N$2:$N$1001)</f>
        <v>6443.4395989999975</v>
      </c>
      <c r="C606" s="9">
        <f>SUMIF(Workers!$Q$2:$Q$1001,"&gt;"&amp;A606,Workers!$O$2:$O$1001)</f>
        <v>4381.432953999999</v>
      </c>
      <c r="D606" s="9">
        <f>IF(OR(B606&lt;=0,C606&lt;=0),0,(B606^Parameters!$B$7)*(C606^Parameters!$B$8))</f>
        <v>2253.3583848065387</v>
      </c>
    </row>
    <row r="607" spans="1:4" x14ac:dyDescent="0.2">
      <c r="A607" s="4">
        <v>605</v>
      </c>
      <c r="B607" s="9">
        <f>SUMIF(Workers!$Q$2:$Q$1001,"&lt;="&amp;A607,Workers!$N$2:$N$1001)</f>
        <v>6451.1538899999978</v>
      </c>
      <c r="C607" s="9">
        <f>SUMIF(Workers!$Q$2:$Q$1001,"&gt;"&amp;A607,Workers!$O$2:$O$1001)</f>
        <v>4373.2197149999993</v>
      </c>
      <c r="D607" s="9">
        <f>IF(OR(B607&lt;=0,C607&lt;=0),0,(B607^Parameters!$B$7)*(C607^Parameters!$B$8))</f>
        <v>2252.6691664825571</v>
      </c>
    </row>
    <row r="608" spans="1:4" x14ac:dyDescent="0.2">
      <c r="A608" s="4">
        <v>606</v>
      </c>
      <c r="B608" s="9">
        <f>SUMIF(Workers!$Q$2:$Q$1001,"&lt;="&amp;A608,Workers!$N$2:$N$1001)</f>
        <v>6461.8594379999977</v>
      </c>
      <c r="C608" s="9">
        <f>SUMIF(Workers!$Q$2:$Q$1001,"&gt;"&amp;A608,Workers!$O$2:$O$1001)</f>
        <v>4361.8114450000003</v>
      </c>
      <c r="D608" s="9">
        <f>IF(OR(B608&lt;=0,C608&lt;=0),0,(B608^Parameters!$B$7)*(C608^Parameters!$B$8))</f>
        <v>2251.7023315334272</v>
      </c>
    </row>
    <row r="609" spans="1:4" x14ac:dyDescent="0.2">
      <c r="A609" s="4">
        <v>607</v>
      </c>
      <c r="B609" s="9">
        <f>SUMIF(Workers!$Q$2:$Q$1001,"&lt;="&amp;A609,Workers!$N$2:$N$1001)</f>
        <v>6472.2112909999978</v>
      </c>
      <c r="C609" s="9">
        <f>SUMIF(Workers!$Q$2:$Q$1001,"&gt;"&amp;A609,Workers!$O$2:$O$1001)</f>
        <v>4350.773846</v>
      </c>
      <c r="D609" s="9">
        <f>IF(OR(B609&lt;=0,C609&lt;=0),0,(B609^Parameters!$B$7)*(C609^Parameters!$B$8))</f>
        <v>2250.7571485715439</v>
      </c>
    </row>
    <row r="610" spans="1:4" x14ac:dyDescent="0.2">
      <c r="A610" s="4">
        <v>608</v>
      </c>
      <c r="B610" s="9">
        <f>SUMIF(Workers!$Q$2:$Q$1001,"&lt;="&amp;A610,Workers!$N$2:$N$1001)</f>
        <v>6482.2878269999974</v>
      </c>
      <c r="C610" s="9">
        <f>SUMIF(Workers!$Q$2:$Q$1001,"&gt;"&amp;A610,Workers!$O$2:$O$1001)</f>
        <v>4340.0139380000001</v>
      </c>
      <c r="D610" s="9">
        <f>IF(OR(B610&lt;=0,C610&lt;=0),0,(B610^Parameters!$B$7)*(C610^Parameters!$B$8))</f>
        <v>2249.8250382911338</v>
      </c>
    </row>
    <row r="611" spans="1:4" x14ac:dyDescent="0.2">
      <c r="A611" s="4">
        <v>609</v>
      </c>
      <c r="B611" s="9">
        <f>SUMIF(Workers!$Q$2:$Q$1001,"&lt;="&amp;A611,Workers!$N$2:$N$1001)</f>
        <v>6490.8773989999972</v>
      </c>
      <c r="C611" s="9">
        <f>SUMIF(Workers!$Q$2:$Q$1001,"&gt;"&amp;A611,Workers!$O$2:$O$1001)</f>
        <v>4330.8418359999996</v>
      </c>
      <c r="D611" s="9">
        <f>IF(OR(B611&lt;=0,C611&lt;=0),0,(B611^Parameters!$B$7)*(C611^Parameters!$B$8))</f>
        <v>2249.0239397652053</v>
      </c>
    </row>
    <row r="612" spans="1:4" x14ac:dyDescent="0.2">
      <c r="A612" s="4">
        <v>610</v>
      </c>
      <c r="B612" s="9">
        <f>SUMIF(Workers!$Q$2:$Q$1001,"&lt;="&amp;A612,Workers!$N$2:$N$1001)</f>
        <v>6503.5052909999968</v>
      </c>
      <c r="C612" s="9">
        <f>SUMIF(Workers!$Q$2:$Q$1001,"&gt;"&amp;A612,Workers!$O$2:$O$1001)</f>
        <v>4317.355716</v>
      </c>
      <c r="D612" s="9">
        <f>IF(OR(B612&lt;=0,C612&lt;=0),0,(B612^Parameters!$B$7)*(C612^Parameters!$B$8))</f>
        <v>2247.8348425576214</v>
      </c>
    </row>
    <row r="613" spans="1:4" x14ac:dyDescent="0.2">
      <c r="A613" s="4">
        <v>611</v>
      </c>
      <c r="B613" s="9">
        <f>SUMIF(Workers!$Q$2:$Q$1001,"&lt;="&amp;A613,Workers!$N$2:$N$1001)</f>
        <v>6512.0906449999966</v>
      </c>
      <c r="C613" s="9">
        <f>SUMIF(Workers!$Q$2:$Q$1001,"&gt;"&amp;A613,Workers!$O$2:$O$1001)</f>
        <v>4308.1843910000007</v>
      </c>
      <c r="D613" s="9">
        <f>IF(OR(B613&lt;=0,C613&lt;=0),0,(B613^Parameters!$B$7)*(C613^Parameters!$B$8))</f>
        <v>2247.0183755864291</v>
      </c>
    </row>
    <row r="614" spans="1:4" x14ac:dyDescent="0.2">
      <c r="A614" s="4">
        <v>612</v>
      </c>
      <c r="B614" s="9">
        <f>SUMIF(Workers!$Q$2:$Q$1001,"&lt;="&amp;A614,Workers!$N$2:$N$1001)</f>
        <v>6519.772052999996</v>
      </c>
      <c r="C614" s="9">
        <f>SUMIF(Workers!$Q$2:$Q$1001,"&gt;"&amp;A614,Workers!$O$2:$O$1001)</f>
        <v>4299.9756230000003</v>
      </c>
      <c r="D614" s="9">
        <f>IF(OR(B614&lt;=0,C614&lt;=0),0,(B614^Parameters!$B$7)*(C614^Parameters!$B$8))</f>
        <v>2246.282028319491</v>
      </c>
    </row>
    <row r="615" spans="1:4" x14ac:dyDescent="0.2">
      <c r="A615" s="4">
        <v>613</v>
      </c>
      <c r="B615" s="9">
        <f>SUMIF(Workers!$Q$2:$Q$1001,"&lt;="&amp;A615,Workers!$N$2:$N$1001)</f>
        <v>6528.9327349999967</v>
      </c>
      <c r="C615" s="9">
        <f>SUMIF(Workers!$Q$2:$Q$1001,"&gt;"&amp;A615,Workers!$O$2:$O$1001)</f>
        <v>4290.1819210000003</v>
      </c>
      <c r="D615" s="9">
        <f>IF(OR(B615&lt;=0,C615&lt;=0),0,(B615^Parameters!$B$7)*(C615^Parameters!$B$8))</f>
        <v>2245.3965767661057</v>
      </c>
    </row>
    <row r="616" spans="1:4" x14ac:dyDescent="0.2">
      <c r="A616" s="4">
        <v>614</v>
      </c>
      <c r="B616" s="9">
        <f>SUMIF(Workers!$Q$2:$Q$1001,"&lt;="&amp;A616,Workers!$N$2:$N$1001)</f>
        <v>6539.3520579999968</v>
      </c>
      <c r="C616" s="9">
        <f>SUMIF(Workers!$Q$2:$Q$1001,"&gt;"&amp;A616,Workers!$O$2:$O$1001)</f>
        <v>4279.0355670000017</v>
      </c>
      <c r="D616" s="9">
        <f>IF(OR(B616&lt;=0,C616&lt;=0),0,(B616^Parameters!$B$7)*(C616^Parameters!$B$8))</f>
        <v>2244.3794156233907</v>
      </c>
    </row>
    <row r="617" spans="1:4" x14ac:dyDescent="0.2">
      <c r="A617" s="4">
        <v>615</v>
      </c>
      <c r="B617" s="9">
        <f>SUMIF(Workers!$Q$2:$Q$1001,"&lt;="&amp;A617,Workers!$N$2:$N$1001)</f>
        <v>6549.7670899999966</v>
      </c>
      <c r="C617" s="9">
        <f>SUMIF(Workers!$Q$2:$Q$1001,"&gt;"&amp;A617,Workers!$O$2:$O$1001)</f>
        <v>4267.8902460000018</v>
      </c>
      <c r="D617" s="9">
        <f>IF(OR(B617&lt;=0,C617&lt;=0),0,(B617^Parameters!$B$7)*(C617^Parameters!$B$8))</f>
        <v>2243.3528854541241</v>
      </c>
    </row>
    <row r="618" spans="1:4" x14ac:dyDescent="0.2">
      <c r="A618" s="4">
        <v>616</v>
      </c>
      <c r="B618" s="9">
        <f>SUMIF(Workers!$Q$2:$Q$1001,"&lt;="&amp;A618,Workers!$N$2:$N$1001)</f>
        <v>6559.9128209999963</v>
      </c>
      <c r="C618" s="9">
        <f>SUMIF(Workers!$Q$2:$Q$1001,"&gt;"&amp;A618,Workers!$O$2:$O$1001)</f>
        <v>4257.0313340000012</v>
      </c>
      <c r="D618" s="9">
        <f>IF(OR(B618&lt;=0,C618&lt;=0),0,(B618^Parameters!$B$7)*(C618^Parameters!$B$8))</f>
        <v>2242.3438590518695</v>
      </c>
    </row>
    <row r="619" spans="1:4" x14ac:dyDescent="0.2">
      <c r="A619" s="4">
        <v>617</v>
      </c>
      <c r="B619" s="9">
        <f>SUMIF(Workers!$Q$2:$Q$1001,"&lt;="&amp;A619,Workers!$N$2:$N$1001)</f>
        <v>6569.2121959999968</v>
      </c>
      <c r="C619" s="9">
        <f>SUMIF(Workers!$Q$2:$Q$1001,"&gt;"&amp;A619,Workers!$O$2:$O$1001)</f>
        <v>4247.0545720000009</v>
      </c>
      <c r="D619" s="9">
        <f>IF(OR(B619&lt;=0,C619&lt;=0),0,(B619^Parameters!$B$7)*(C619^Parameters!$B$8))</f>
        <v>2241.4058927183437</v>
      </c>
    </row>
    <row r="620" spans="1:4" x14ac:dyDescent="0.2">
      <c r="A620" s="4">
        <v>618</v>
      </c>
      <c r="B620" s="9">
        <f>SUMIF(Workers!$Q$2:$Q$1001,"&lt;="&amp;A620,Workers!$N$2:$N$1001)</f>
        <v>6579.782309999996</v>
      </c>
      <c r="C620" s="9">
        <f>SUMIF(Workers!$Q$2:$Q$1001,"&gt;"&amp;A620,Workers!$O$2:$O$1001)</f>
        <v>4235.7122500000014</v>
      </c>
      <c r="D620" s="9">
        <f>IF(OR(B620&lt;=0,C620&lt;=0),0,(B620^Parameters!$B$7)*(C620^Parameters!$B$8))</f>
        <v>2240.3304845835414</v>
      </c>
    </row>
    <row r="621" spans="1:4" x14ac:dyDescent="0.2">
      <c r="A621" s="4">
        <v>619</v>
      </c>
      <c r="B621" s="9">
        <f>SUMIF(Workers!$Q$2:$Q$1001,"&lt;="&amp;A621,Workers!$N$2:$N$1001)</f>
        <v>6588.6794389999968</v>
      </c>
      <c r="C621" s="9">
        <f>SUMIF(Workers!$Q$2:$Q$1001,"&gt;"&amp;A621,Workers!$O$2:$O$1001)</f>
        <v>4226.1640150000012</v>
      </c>
      <c r="D621" s="9">
        <f>IF(OR(B621&lt;=0,C621&lt;=0),0,(B621^Parameters!$B$7)*(C621^Parameters!$B$8))</f>
        <v>2239.4178041794517</v>
      </c>
    </row>
    <row r="622" spans="1:4" x14ac:dyDescent="0.2">
      <c r="A622" s="4">
        <v>620</v>
      </c>
      <c r="B622" s="9">
        <f>SUMIF(Workers!$Q$2:$Q$1001,"&lt;="&amp;A622,Workers!$N$2:$N$1001)</f>
        <v>6598.6049819999971</v>
      </c>
      <c r="C622" s="9">
        <f>SUMIF(Workers!$Q$2:$Q$1001,"&gt;"&amp;A622,Workers!$O$2:$O$1001)</f>
        <v>4215.5077270000011</v>
      </c>
      <c r="D622" s="9">
        <f>IF(OR(B622&lt;=0,C622&lt;=0),0,(B622^Parameters!$B$7)*(C622^Parameters!$B$8))</f>
        <v>2238.3907843906732</v>
      </c>
    </row>
    <row r="623" spans="1:4" x14ac:dyDescent="0.2">
      <c r="A623" s="4">
        <v>621</v>
      </c>
      <c r="B623" s="9">
        <f>SUMIF(Workers!$Q$2:$Q$1001,"&lt;="&amp;A623,Workers!$N$2:$N$1001)</f>
        <v>6608.4275369999968</v>
      </c>
      <c r="C623" s="9">
        <f>SUMIF(Workers!$Q$2:$Q$1001,"&gt;"&amp;A623,Workers!$O$2:$O$1001)</f>
        <v>4204.9596490000013</v>
      </c>
      <c r="D623" s="9">
        <f>IF(OR(B623&lt;=0,C623&lt;=0),0,(B623^Parameters!$B$7)*(C623^Parameters!$B$8))</f>
        <v>2237.3657430428152</v>
      </c>
    </row>
    <row r="624" spans="1:4" x14ac:dyDescent="0.2">
      <c r="A624" s="4">
        <v>622</v>
      </c>
      <c r="B624" s="9">
        <f>SUMIF(Workers!$Q$2:$Q$1001,"&lt;="&amp;A624,Workers!$N$2:$N$1001)</f>
        <v>6619.109204999997</v>
      </c>
      <c r="C624" s="9">
        <f>SUMIF(Workers!$Q$2:$Q$1001,"&gt;"&amp;A624,Workers!$O$2:$O$1001)</f>
        <v>4193.4847510000018</v>
      </c>
      <c r="D624" s="9">
        <f>IF(OR(B624&lt;=0,C624&lt;=0),0,(B624^Parameters!$B$7)*(C624^Parameters!$B$8))</f>
        <v>2236.2408495646209</v>
      </c>
    </row>
    <row r="625" spans="1:4" x14ac:dyDescent="0.2">
      <c r="A625" s="4">
        <v>623</v>
      </c>
      <c r="B625" s="9">
        <f>SUMIF(Workers!$Q$2:$Q$1001,"&lt;="&amp;A625,Workers!$N$2:$N$1001)</f>
        <v>6627.2052999999969</v>
      </c>
      <c r="C625" s="9">
        <f>SUMIF(Workers!$Q$2:$Q$1001,"&gt;"&amp;A625,Workers!$O$2:$O$1001)</f>
        <v>4184.778908000002</v>
      </c>
      <c r="D625" s="9">
        <f>IF(OR(B625&lt;=0,C625&lt;=0),0,(B625^Parameters!$B$7)*(C625^Parameters!$B$8))</f>
        <v>2235.3798106819531</v>
      </c>
    </row>
    <row r="626" spans="1:4" x14ac:dyDescent="0.2">
      <c r="A626" s="4">
        <v>624</v>
      </c>
      <c r="B626" s="9">
        <f>SUMIF(Workers!$Q$2:$Q$1001,"&lt;="&amp;A626,Workers!$N$2:$N$1001)</f>
        <v>6637.3494729999966</v>
      </c>
      <c r="C626" s="9">
        <f>SUMIF(Workers!$Q$2:$Q$1001,"&gt;"&amp;A626,Workers!$O$2:$O$1001)</f>
        <v>4173.8705520000021</v>
      </c>
      <c r="D626" s="9">
        <f>IF(OR(B626&lt;=0,C626&lt;=0),0,(B626^Parameters!$B$7)*(C626^Parameters!$B$8))</f>
        <v>2234.2931154053554</v>
      </c>
    </row>
    <row r="627" spans="1:4" x14ac:dyDescent="0.2">
      <c r="A627" s="4">
        <v>625</v>
      </c>
      <c r="B627" s="9">
        <f>SUMIF(Workers!$Q$2:$Q$1001,"&lt;="&amp;A627,Workers!$N$2:$N$1001)</f>
        <v>6648.3421969999963</v>
      </c>
      <c r="C627" s="9">
        <f>SUMIF(Workers!$Q$2:$Q$1001,"&gt;"&amp;A627,Workers!$O$2:$O$1001)</f>
        <v>4162.048598000003</v>
      </c>
      <c r="D627" s="9">
        <f>IF(OR(B627&lt;=0,C627&lt;=0),0,(B627^Parameters!$B$7)*(C627^Parameters!$B$8))</f>
        <v>2233.1054441384772</v>
      </c>
    </row>
    <row r="628" spans="1:4" x14ac:dyDescent="0.2">
      <c r="A628" s="4">
        <v>626</v>
      </c>
      <c r="B628" s="9">
        <f>SUMIF(Workers!$Q$2:$Q$1001,"&lt;="&amp;A628,Workers!$N$2:$N$1001)</f>
        <v>6657.5535829999963</v>
      </c>
      <c r="C628" s="9">
        <f>SUMIF(Workers!$Q$2:$Q$1001,"&gt;"&amp;A628,Workers!$O$2:$O$1001)</f>
        <v>4152.1383360000018</v>
      </c>
      <c r="D628" s="9">
        <f>IF(OR(B628&lt;=0,C628&lt;=0),0,(B628^Parameters!$B$7)*(C628^Parameters!$B$8))</f>
        <v>2232.1013915072276</v>
      </c>
    </row>
    <row r="629" spans="1:4" x14ac:dyDescent="0.2">
      <c r="A629" s="4">
        <v>627</v>
      </c>
      <c r="B629" s="9">
        <f>SUMIF(Workers!$Q$2:$Q$1001,"&lt;="&amp;A629,Workers!$N$2:$N$1001)</f>
        <v>6667.1404859999966</v>
      </c>
      <c r="C629" s="9">
        <f>SUMIF(Workers!$Q$2:$Q$1001,"&gt;"&amp;A629,Workers!$O$2:$O$1001)</f>
        <v>4141.8073660000027</v>
      </c>
      <c r="D629" s="9">
        <f>IF(OR(B629&lt;=0,C629&lt;=0),0,(B629^Parameters!$B$7)*(C629^Parameters!$B$8))</f>
        <v>2231.0447230785999</v>
      </c>
    </row>
    <row r="630" spans="1:4" x14ac:dyDescent="0.2">
      <c r="A630" s="4">
        <v>628</v>
      </c>
      <c r="B630" s="9">
        <f>SUMIF(Workers!$Q$2:$Q$1001,"&lt;="&amp;A630,Workers!$N$2:$N$1001)</f>
        <v>6677.4308399999964</v>
      </c>
      <c r="C630" s="9">
        <f>SUMIF(Workers!$Q$2:$Q$1001,"&gt;"&amp;A630,Workers!$O$2:$O$1001)</f>
        <v>4130.7173090000024</v>
      </c>
      <c r="D630" s="9">
        <f>IF(OR(B630&lt;=0,C630&lt;=0),0,(B630^Parameters!$B$7)*(C630^Parameters!$B$8))</f>
        <v>2229.9015679353506</v>
      </c>
    </row>
    <row r="631" spans="1:4" x14ac:dyDescent="0.2">
      <c r="A631" s="4">
        <v>629</v>
      </c>
      <c r="B631" s="9">
        <f>SUMIF(Workers!$Q$2:$Q$1001,"&lt;="&amp;A631,Workers!$N$2:$N$1001)</f>
        <v>6687.571412999996</v>
      </c>
      <c r="C631" s="9">
        <f>SUMIF(Workers!$Q$2:$Q$1001,"&gt;"&amp;A631,Workers!$O$2:$O$1001)</f>
        <v>4119.786339000003</v>
      </c>
      <c r="D631" s="9">
        <f>IF(OR(B631&lt;=0,C631&lt;=0),0,(B631^Parameters!$B$7)*(C631^Parameters!$B$8))</f>
        <v>2228.7656545485238</v>
      </c>
    </row>
    <row r="632" spans="1:4" x14ac:dyDescent="0.2">
      <c r="A632" s="4">
        <v>630</v>
      </c>
      <c r="B632" s="9">
        <f>SUMIF(Workers!$Q$2:$Q$1001,"&lt;="&amp;A632,Workers!$N$2:$N$1001)</f>
        <v>6698.0304709999964</v>
      </c>
      <c r="C632" s="9">
        <f>SUMIF(Workers!$Q$2:$Q$1001,"&gt;"&amp;A632,Workers!$O$2:$O$1001)</f>
        <v>4108.5043720000031</v>
      </c>
      <c r="D632" s="9">
        <f>IF(OR(B632&lt;=0,C632&lt;=0),0,(B632^Parameters!$B$7)*(C632^Parameters!$B$8))</f>
        <v>2227.5829881904933</v>
      </c>
    </row>
    <row r="633" spans="1:4" x14ac:dyDescent="0.2">
      <c r="A633" s="4">
        <v>631</v>
      </c>
      <c r="B633" s="9">
        <f>SUMIF(Workers!$Q$2:$Q$1001,"&lt;="&amp;A633,Workers!$N$2:$N$1001)</f>
        <v>6709.5012919999963</v>
      </c>
      <c r="C633" s="9">
        <f>SUMIF(Workers!$Q$2:$Q$1001,"&gt;"&amp;A633,Workers!$O$2:$O$1001)</f>
        <v>4096.1291790000032</v>
      </c>
      <c r="D633" s="9">
        <f>IF(OR(B633&lt;=0,C633&lt;=0),0,(B633^Parameters!$B$7)*(C633^Parameters!$B$8))</f>
        <v>2226.2746871824247</v>
      </c>
    </row>
    <row r="634" spans="1:4" x14ac:dyDescent="0.2">
      <c r="A634" s="4">
        <v>632</v>
      </c>
      <c r="B634" s="9">
        <f>SUMIF(Workers!$Q$2:$Q$1001,"&lt;="&amp;A634,Workers!$N$2:$N$1001)</f>
        <v>6719.0623879999957</v>
      </c>
      <c r="C634" s="9">
        <f>SUMIF(Workers!$Q$2:$Q$1001,"&gt;"&amp;A634,Workers!$O$2:$O$1001)</f>
        <v>4085.8061290000037</v>
      </c>
      <c r="D634" s="9">
        <f>IF(OR(B634&lt;=0,C634&lt;=0),0,(B634^Parameters!$B$7)*(C634^Parameters!$B$8))</f>
        <v>2225.1735713782332</v>
      </c>
    </row>
    <row r="635" spans="1:4" x14ac:dyDescent="0.2">
      <c r="A635" s="4">
        <v>633</v>
      </c>
      <c r="B635" s="9">
        <f>SUMIF(Workers!$Q$2:$Q$1001,"&lt;="&amp;A635,Workers!$N$2:$N$1001)</f>
        <v>6729.5493669999951</v>
      </c>
      <c r="C635" s="9">
        <f>SUMIF(Workers!$Q$2:$Q$1001,"&gt;"&amp;A635,Workers!$O$2:$O$1001)</f>
        <v>4074.4771860000033</v>
      </c>
      <c r="D635" s="9">
        <f>IF(OR(B635&lt;=0,C635&lt;=0),0,(B635^Parameters!$B$7)*(C635^Parameters!$B$8))</f>
        <v>2223.9552449371531</v>
      </c>
    </row>
    <row r="636" spans="1:4" x14ac:dyDescent="0.2">
      <c r="A636" s="4">
        <v>634</v>
      </c>
      <c r="B636" s="9">
        <f>SUMIF(Workers!$Q$2:$Q$1001,"&lt;="&amp;A636,Workers!$N$2:$N$1001)</f>
        <v>6740.8664469999949</v>
      </c>
      <c r="C636" s="9">
        <f>SUMIF(Workers!$Q$2:$Q$1001,"&gt;"&amp;A636,Workers!$O$2:$O$1001)</f>
        <v>4062.2430990000025</v>
      </c>
      <c r="D636" s="9">
        <f>IF(OR(B636&lt;=0,C636&lt;=0),0,(B636^Parameters!$B$7)*(C636^Parameters!$B$8))</f>
        <v>2222.6277615248214</v>
      </c>
    </row>
    <row r="637" spans="1:4" x14ac:dyDescent="0.2">
      <c r="A637" s="4">
        <v>635</v>
      </c>
      <c r="B637" s="9">
        <f>SUMIF(Workers!$Q$2:$Q$1001,"&lt;="&amp;A637,Workers!$N$2:$N$1001)</f>
        <v>6751.731635999995</v>
      </c>
      <c r="C637" s="9">
        <f>SUMIF(Workers!$Q$2:$Q$1001,"&gt;"&amp;A637,Workers!$O$2:$O$1001)</f>
        <v>4050.4832940000028</v>
      </c>
      <c r="D637" s="9">
        <f>IF(OR(B637&lt;=0,C637&lt;=0),0,(B637^Parameters!$B$7)*(C637^Parameters!$B$8))</f>
        <v>2221.3393383407861</v>
      </c>
    </row>
    <row r="638" spans="1:4" x14ac:dyDescent="0.2">
      <c r="A638" s="4">
        <v>636</v>
      </c>
      <c r="B638" s="9">
        <f>SUMIF(Workers!$Q$2:$Q$1001,"&lt;="&amp;A638,Workers!$N$2:$N$1001)</f>
        <v>6763.1882839999944</v>
      </c>
      <c r="C638" s="9">
        <f>SUMIF(Workers!$Q$2:$Q$1001,"&gt;"&amp;A638,Workers!$O$2:$O$1001)</f>
        <v>4038.082791000003</v>
      </c>
      <c r="D638" s="9">
        <f>IF(OR(B638&lt;=0,C638&lt;=0),0,(B638^Parameters!$B$7)*(C638^Parameters!$B$8))</f>
        <v>2219.9695301360634</v>
      </c>
    </row>
    <row r="639" spans="1:4" x14ac:dyDescent="0.2">
      <c r="A639" s="4">
        <v>637</v>
      </c>
      <c r="B639" s="9">
        <f>SUMIF(Workers!$Q$2:$Q$1001,"&lt;="&amp;A639,Workers!$N$2:$N$1001)</f>
        <v>6775.1909909999949</v>
      </c>
      <c r="C639" s="9">
        <f>SUMIF(Workers!$Q$2:$Q$1001,"&gt;"&amp;A639,Workers!$O$2:$O$1001)</f>
        <v>4025.0770460000026</v>
      </c>
      <c r="D639" s="9">
        <f>IF(OR(B639&lt;=0,C639&lt;=0),0,(B639^Parameters!$B$7)*(C639^Parameters!$B$8))</f>
        <v>2218.5186455229009</v>
      </c>
    </row>
    <row r="640" spans="1:4" x14ac:dyDescent="0.2">
      <c r="A640" s="4">
        <v>638</v>
      </c>
      <c r="B640" s="9">
        <f>SUMIF(Workers!$Q$2:$Q$1001,"&lt;="&amp;A640,Workers!$N$2:$N$1001)</f>
        <v>6786.2728949999946</v>
      </c>
      <c r="C640" s="9">
        <f>SUMIF(Workers!$Q$2:$Q$1001,"&gt;"&amp;A640,Workers!$O$2:$O$1001)</f>
        <v>4013.0676150000027</v>
      </c>
      <c r="D640" s="9">
        <f>IF(OR(B640&lt;=0,C640&lt;=0),0,(B640^Parameters!$B$7)*(C640^Parameters!$B$8))</f>
        <v>2217.1675239845845</v>
      </c>
    </row>
    <row r="641" spans="1:4" x14ac:dyDescent="0.2">
      <c r="A641" s="4">
        <v>639</v>
      </c>
      <c r="B641" s="9">
        <f>SUMIF(Workers!$Q$2:$Q$1001,"&lt;="&amp;A641,Workers!$N$2:$N$1001)</f>
        <v>6794.8235559999939</v>
      </c>
      <c r="C641" s="9">
        <f>SUMIF(Workers!$Q$2:$Q$1001,"&gt;"&amp;A641,Workers!$O$2:$O$1001)</f>
        <v>4003.7960660000026</v>
      </c>
      <c r="D641" s="9">
        <f>IF(OR(B641&lt;=0,C641&lt;=0),0,(B641^Parameters!$B$7)*(C641^Parameters!$B$8))</f>
        <v>2216.1163582745235</v>
      </c>
    </row>
    <row r="642" spans="1:4" x14ac:dyDescent="0.2">
      <c r="A642" s="4">
        <v>640</v>
      </c>
      <c r="B642" s="9">
        <f>SUMIF(Workers!$Q$2:$Q$1001,"&lt;="&amp;A642,Workers!$N$2:$N$1001)</f>
        <v>6804.6188749999937</v>
      </c>
      <c r="C642" s="9">
        <f>SUMIF(Workers!$Q$2:$Q$1001,"&gt;"&amp;A642,Workers!$O$2:$O$1001)</f>
        <v>3993.1745290000026</v>
      </c>
      <c r="D642" s="9">
        <f>IF(OR(B642&lt;=0,C642&lt;=0),0,(B642^Parameters!$B$7)*(C642^Parameters!$B$8))</f>
        <v>2214.9041862878216</v>
      </c>
    </row>
    <row r="643" spans="1:4" x14ac:dyDescent="0.2">
      <c r="A643" s="4">
        <v>641</v>
      </c>
      <c r="B643" s="9">
        <f>SUMIF(Workers!$Q$2:$Q$1001,"&lt;="&amp;A643,Workers!$N$2:$N$1001)</f>
        <v>6813.321774999994</v>
      </c>
      <c r="C643" s="9">
        <f>SUMIF(Workers!$Q$2:$Q$1001,"&gt;"&amp;A643,Workers!$O$2:$O$1001)</f>
        <v>3983.7340860000031</v>
      </c>
      <c r="D643" s="9">
        <f>IF(OR(B643&lt;=0,C643&lt;=0),0,(B643^Parameters!$B$7)*(C643^Parameters!$B$8))</f>
        <v>2213.8192460749674</v>
      </c>
    </row>
    <row r="644" spans="1:4" x14ac:dyDescent="0.2">
      <c r="A644" s="4">
        <v>642</v>
      </c>
      <c r="B644" s="9">
        <f>SUMIF(Workers!$Q$2:$Q$1001,"&lt;="&amp;A644,Workers!$N$2:$N$1001)</f>
        <v>6823.5370369999937</v>
      </c>
      <c r="C644" s="9">
        <f>SUMIF(Workers!$Q$2:$Q$1001,"&gt;"&amp;A644,Workers!$O$2:$O$1001)</f>
        <v>3972.6494280000024</v>
      </c>
      <c r="D644" s="9">
        <f>IF(OR(B644&lt;=0,C644&lt;=0),0,(B644^Parameters!$B$7)*(C644^Parameters!$B$8))</f>
        <v>2212.5363155940386</v>
      </c>
    </row>
    <row r="645" spans="1:4" x14ac:dyDescent="0.2">
      <c r="A645" s="4">
        <v>643</v>
      </c>
      <c r="B645" s="9">
        <f>SUMIF(Workers!$Q$2:$Q$1001,"&lt;="&amp;A645,Workers!$N$2:$N$1001)</f>
        <v>6833.9691129999937</v>
      </c>
      <c r="C645" s="9">
        <f>SUMIF(Workers!$Q$2:$Q$1001,"&gt;"&amp;A645,Workers!$O$2:$O$1001)</f>
        <v>3961.3247390000033</v>
      </c>
      <c r="D645" s="9">
        <f>IF(OR(B645&lt;=0,C645&lt;=0),0,(B645^Parameters!$B$7)*(C645^Parameters!$B$8))</f>
        <v>2211.2154288405341</v>
      </c>
    </row>
    <row r="646" spans="1:4" x14ac:dyDescent="0.2">
      <c r="A646" s="4">
        <v>644</v>
      </c>
      <c r="B646" s="9">
        <f>SUMIF(Workers!$Q$2:$Q$1001,"&lt;="&amp;A646,Workers!$N$2:$N$1001)</f>
        <v>6845.252915999994</v>
      </c>
      <c r="C646" s="9">
        <f>SUMIF(Workers!$Q$2:$Q$1001,"&gt;"&amp;A646,Workers!$O$2:$O$1001)</f>
        <v>3949.0688140000029</v>
      </c>
      <c r="D646" s="9">
        <f>IF(OR(B646&lt;=0,C646&lt;=0),0,(B646^Parameters!$B$7)*(C646^Parameters!$B$8))</f>
        <v>2209.7741567846174</v>
      </c>
    </row>
    <row r="647" spans="1:4" x14ac:dyDescent="0.2">
      <c r="A647" s="4">
        <v>645</v>
      </c>
      <c r="B647" s="9">
        <f>SUMIF(Workers!$Q$2:$Q$1001,"&lt;="&amp;A647,Workers!$N$2:$N$1001)</f>
        <v>6855.1604099999931</v>
      </c>
      <c r="C647" s="9">
        <f>SUMIF(Workers!$Q$2:$Q$1001,"&gt;"&amp;A647,Workers!$O$2:$O$1001)</f>
        <v>3938.3035720000025</v>
      </c>
      <c r="D647" s="9">
        <f>IF(OR(B647&lt;=0,C647&lt;=0),0,(B647^Parameters!$B$7)*(C647^Parameters!$B$8))</f>
        <v>2208.4982779801167</v>
      </c>
    </row>
    <row r="648" spans="1:4" x14ac:dyDescent="0.2">
      <c r="A648" s="4">
        <v>646</v>
      </c>
      <c r="B648" s="9">
        <f>SUMIF(Workers!$Q$2:$Q$1001,"&lt;="&amp;A648,Workers!$N$2:$N$1001)</f>
        <v>6866.9432269999934</v>
      </c>
      <c r="C648" s="9">
        <f>SUMIF(Workers!$Q$2:$Q$1001,"&gt;"&amp;A648,Workers!$O$2:$O$1001)</f>
        <v>3925.4980600000026</v>
      </c>
      <c r="D648" s="9">
        <f>IF(OR(B648&lt;=0,C648&lt;=0),0,(B648^Parameters!$B$7)*(C648^Parameters!$B$8))</f>
        <v>2206.9688365463107</v>
      </c>
    </row>
    <row r="649" spans="1:4" x14ac:dyDescent="0.2">
      <c r="A649" s="4">
        <v>647</v>
      </c>
      <c r="B649" s="9">
        <f>SUMIF(Workers!$Q$2:$Q$1001,"&lt;="&amp;A649,Workers!$N$2:$N$1001)</f>
        <v>6875.1276009999938</v>
      </c>
      <c r="C649" s="9">
        <f>SUMIF(Workers!$Q$2:$Q$1001,"&gt;"&amp;A649,Workers!$O$2:$O$1001)</f>
        <v>3916.6003840000026</v>
      </c>
      <c r="D649" s="9">
        <f>IF(OR(B649&lt;=0,C649&lt;=0),0,(B649^Parameters!$B$7)*(C649^Parameters!$B$8))</f>
        <v>2205.8984286176315</v>
      </c>
    </row>
    <row r="650" spans="1:4" x14ac:dyDescent="0.2">
      <c r="A650" s="4">
        <v>648</v>
      </c>
      <c r="B650" s="9">
        <f>SUMIF(Workers!$Q$2:$Q$1001,"&lt;="&amp;A650,Workers!$N$2:$N$1001)</f>
        <v>6883.8401949999952</v>
      </c>
      <c r="C650" s="9">
        <f>SUMIF(Workers!$Q$2:$Q$1001,"&gt;"&amp;A650,Workers!$O$2:$O$1001)</f>
        <v>3907.1265780000026</v>
      </c>
      <c r="D650" s="9">
        <f>IF(OR(B650&lt;=0,C650&lt;=0),0,(B650^Parameters!$B$7)*(C650^Parameters!$B$8))</f>
        <v>2204.75185892729</v>
      </c>
    </row>
    <row r="651" spans="1:4" x14ac:dyDescent="0.2">
      <c r="A651" s="4">
        <v>649</v>
      </c>
      <c r="B651" s="9">
        <f>SUMIF(Workers!$Q$2:$Q$1001,"&lt;="&amp;A651,Workers!$N$2:$N$1001)</f>
        <v>6892.8439519999947</v>
      </c>
      <c r="C651" s="9">
        <f>SUMIF(Workers!$Q$2:$Q$1001,"&gt;"&amp;A651,Workers!$O$2:$O$1001)</f>
        <v>3897.3344610000026</v>
      </c>
      <c r="D651" s="9">
        <f>IF(OR(B651&lt;=0,C651&lt;=0),0,(B651^Parameters!$B$7)*(C651^Parameters!$B$8))</f>
        <v>2203.5593688859535</v>
      </c>
    </row>
    <row r="652" spans="1:4" x14ac:dyDescent="0.2">
      <c r="A652" s="4">
        <v>650</v>
      </c>
      <c r="B652" s="9">
        <f>SUMIF(Workers!$Q$2:$Q$1001,"&lt;="&amp;A652,Workers!$N$2:$N$1001)</f>
        <v>6902.0527189999948</v>
      </c>
      <c r="C652" s="9">
        <f>SUMIF(Workers!$Q$2:$Q$1001,"&gt;"&amp;A652,Workers!$O$2:$O$1001)</f>
        <v>3887.2926990000028</v>
      </c>
      <c r="D652" s="9">
        <f>IF(OR(B652&lt;=0,C652&lt;=0),0,(B652^Parameters!$B$7)*(C652^Parameters!$B$8))</f>
        <v>2202.3253696946485</v>
      </c>
    </row>
    <row r="653" spans="1:4" x14ac:dyDescent="0.2">
      <c r="A653" s="4">
        <v>651</v>
      </c>
      <c r="B653" s="9">
        <f>SUMIF(Workers!$Q$2:$Q$1001,"&lt;="&amp;A653,Workers!$N$2:$N$1001)</f>
        <v>6912.5103759999947</v>
      </c>
      <c r="C653" s="9">
        <f>SUMIF(Workers!$Q$2:$Q$1001,"&gt;"&amp;A653,Workers!$O$2:$O$1001)</f>
        <v>3875.8804960000029</v>
      </c>
      <c r="D653" s="9">
        <f>IF(OR(B653&lt;=0,C653&lt;=0),0,(B653^Parameters!$B$7)*(C653^Parameters!$B$8))</f>
        <v>2200.9125073807181</v>
      </c>
    </row>
    <row r="654" spans="1:4" x14ac:dyDescent="0.2">
      <c r="A654" s="4">
        <v>652</v>
      </c>
      <c r="B654" s="9">
        <f>SUMIF(Workers!$Q$2:$Q$1001,"&lt;="&amp;A654,Workers!$N$2:$N$1001)</f>
        <v>6921.1462069999943</v>
      </c>
      <c r="C654" s="9">
        <f>SUMIF(Workers!$Q$2:$Q$1001,"&gt;"&amp;A654,Workers!$O$2:$O$1001)</f>
        <v>3866.4505370000029</v>
      </c>
      <c r="D654" s="9">
        <f>IF(OR(B654&lt;=0,C654&lt;=0),0,(B654^Parameters!$B$7)*(C654^Parameters!$B$8))</f>
        <v>2199.736783561053</v>
      </c>
    </row>
    <row r="655" spans="1:4" x14ac:dyDescent="0.2">
      <c r="A655" s="4">
        <v>653</v>
      </c>
      <c r="B655" s="9">
        <f>SUMIF(Workers!$Q$2:$Q$1001,"&lt;="&amp;A655,Workers!$N$2:$N$1001)</f>
        <v>6930.6867949999951</v>
      </c>
      <c r="C655" s="9">
        <f>SUMIF(Workers!$Q$2:$Q$1001,"&gt;"&amp;A655,Workers!$O$2:$O$1001)</f>
        <v>3856.0292470000036</v>
      </c>
      <c r="D655" s="9">
        <f>IF(OR(B655&lt;=0,C655&lt;=0),0,(B655^Parameters!$B$7)*(C655^Parameters!$B$8))</f>
        <v>2198.4291126146531</v>
      </c>
    </row>
    <row r="656" spans="1:4" x14ac:dyDescent="0.2">
      <c r="A656" s="4">
        <v>654</v>
      </c>
      <c r="B656" s="9">
        <f>SUMIF(Workers!$Q$2:$Q$1001,"&lt;="&amp;A656,Workers!$N$2:$N$1001)</f>
        <v>6942.0548189999945</v>
      </c>
      <c r="C656" s="9">
        <f>SUMIF(Workers!$Q$2:$Q$1001,"&gt;"&amp;A656,Workers!$O$2:$O$1001)</f>
        <v>3843.6031680000028</v>
      </c>
      <c r="D656" s="9">
        <f>IF(OR(B656&lt;=0,C656&lt;=0),0,(B656^Parameters!$B$7)*(C656^Parameters!$B$8))</f>
        <v>2196.8578769250039</v>
      </c>
    </row>
    <row r="657" spans="1:4" x14ac:dyDescent="0.2">
      <c r="A657" s="4">
        <v>655</v>
      </c>
      <c r="B657" s="9">
        <f>SUMIF(Workers!$Q$2:$Q$1001,"&lt;="&amp;A657,Workers!$N$2:$N$1001)</f>
        <v>6951.7401449999943</v>
      </c>
      <c r="C657" s="9">
        <f>SUMIF(Workers!$Q$2:$Q$1001,"&gt;"&amp;A657,Workers!$O$2:$O$1001)</f>
        <v>3833.0139370000029</v>
      </c>
      <c r="D657" s="9">
        <f>IF(OR(B657&lt;=0,C657&lt;=0),0,(B657^Parameters!$B$7)*(C657^Parameters!$B$8))</f>
        <v>2195.5092324237544</v>
      </c>
    </row>
    <row r="658" spans="1:4" x14ac:dyDescent="0.2">
      <c r="A658" s="4">
        <v>656</v>
      </c>
      <c r="B658" s="9">
        <f>SUMIF(Workers!$Q$2:$Q$1001,"&lt;="&amp;A658,Workers!$N$2:$N$1001)</f>
        <v>6963.238980999995</v>
      </c>
      <c r="C658" s="9">
        <f>SUMIF(Workers!$Q$2:$Q$1001,"&gt;"&amp;A658,Workers!$O$2:$O$1001)</f>
        <v>3820.4182310000028</v>
      </c>
      <c r="D658" s="9">
        <f>IF(OR(B658&lt;=0,C658&lt;=0),0,(B658^Parameters!$B$7)*(C658^Parameters!$B$8))</f>
        <v>2193.8907358113165</v>
      </c>
    </row>
    <row r="659" spans="1:4" x14ac:dyDescent="0.2">
      <c r="A659" s="4">
        <v>657</v>
      </c>
      <c r="B659" s="9">
        <f>SUMIF(Workers!$Q$2:$Q$1001,"&lt;="&amp;A659,Workers!$N$2:$N$1001)</f>
        <v>6972.4039309999953</v>
      </c>
      <c r="C659" s="9">
        <f>SUMIF(Workers!$Q$2:$Q$1001,"&gt;"&amp;A659,Workers!$O$2:$O$1001)</f>
        <v>3810.3781550000035</v>
      </c>
      <c r="D659" s="9">
        <f>IF(OR(B659&lt;=0,C659&lt;=0),0,(B659^Parameters!$B$7)*(C659^Parameters!$B$8))</f>
        <v>2192.5917617257783</v>
      </c>
    </row>
    <row r="660" spans="1:4" x14ac:dyDescent="0.2">
      <c r="A660" s="4">
        <v>658</v>
      </c>
      <c r="B660" s="9">
        <f>SUMIF(Workers!$Q$2:$Q$1001,"&lt;="&amp;A660,Workers!$N$2:$N$1001)</f>
        <v>6984.5494319999952</v>
      </c>
      <c r="C660" s="9">
        <f>SUMIF(Workers!$Q$2:$Q$1001,"&gt;"&amp;A660,Workers!$O$2:$O$1001)</f>
        <v>3797.0489200000034</v>
      </c>
      <c r="D660" s="9">
        <f>IF(OR(B660&lt;=0,C660&lt;=0),0,(B660^Parameters!$B$7)*(C660^Parameters!$B$8))</f>
        <v>2190.8521217897624</v>
      </c>
    </row>
    <row r="661" spans="1:4" x14ac:dyDescent="0.2">
      <c r="A661" s="4">
        <v>659</v>
      </c>
      <c r="B661" s="9">
        <f>SUMIF(Workers!$Q$2:$Q$1001,"&lt;="&amp;A661,Workers!$N$2:$N$1001)</f>
        <v>6994.729795999996</v>
      </c>
      <c r="C661" s="9">
        <f>SUMIF(Workers!$Q$2:$Q$1001,"&gt;"&amp;A661,Workers!$O$2:$O$1001)</f>
        <v>3785.8722230000035</v>
      </c>
      <c r="D661" s="9">
        <f>IF(OR(B661&lt;=0,C661&lt;=0),0,(B661^Parameters!$B$7)*(C661^Parameters!$B$8))</f>
        <v>2189.3822990234298</v>
      </c>
    </row>
    <row r="662" spans="1:4" x14ac:dyDescent="0.2">
      <c r="A662" s="4">
        <v>660</v>
      </c>
      <c r="B662" s="9">
        <f>SUMIF(Workers!$Q$2:$Q$1001,"&lt;="&amp;A662,Workers!$N$2:$N$1001)</f>
        <v>7004.3371279999956</v>
      </c>
      <c r="C662" s="9">
        <f>SUMIF(Workers!$Q$2:$Q$1001,"&gt;"&amp;A662,Workers!$O$2:$O$1001)</f>
        <v>3775.3110260000035</v>
      </c>
      <c r="D662" s="9">
        <f>IF(OR(B662&lt;=0,C662&lt;=0),0,(B662^Parameters!$B$7)*(C662^Parameters!$B$8))</f>
        <v>2187.9827811283822</v>
      </c>
    </row>
    <row r="663" spans="1:4" x14ac:dyDescent="0.2">
      <c r="A663" s="4">
        <v>661</v>
      </c>
      <c r="B663" s="9">
        <f>SUMIF(Workers!$Q$2:$Q$1001,"&lt;="&amp;A663,Workers!$N$2:$N$1001)</f>
        <v>7013.1290509999963</v>
      </c>
      <c r="C663" s="9">
        <f>SUMIF(Workers!$Q$2:$Q$1001,"&gt;"&amp;A663,Workers!$O$2:$O$1001)</f>
        <v>3765.6438440000034</v>
      </c>
      <c r="D663" s="9">
        <f>IF(OR(B663&lt;=0,C663&lt;=0),0,(B663^Parameters!$B$7)*(C663^Parameters!$B$8))</f>
        <v>2186.6938454511451</v>
      </c>
    </row>
    <row r="664" spans="1:4" x14ac:dyDescent="0.2">
      <c r="A664" s="4">
        <v>662</v>
      </c>
      <c r="B664" s="9">
        <f>SUMIF(Workers!$Q$2:$Q$1001,"&lt;="&amp;A664,Workers!$N$2:$N$1001)</f>
        <v>7021.7359929999966</v>
      </c>
      <c r="C664" s="9">
        <f>SUMIF(Workers!$Q$2:$Q$1001,"&gt;"&amp;A664,Workers!$O$2:$O$1001)</f>
        <v>3756.1655310000033</v>
      </c>
      <c r="D664" s="9">
        <f>IF(OR(B664&lt;=0,C664&lt;=0),0,(B664^Parameters!$B$7)*(C664^Parameters!$B$8))</f>
        <v>2185.4211855168483</v>
      </c>
    </row>
    <row r="665" spans="1:4" x14ac:dyDescent="0.2">
      <c r="A665" s="4">
        <v>663</v>
      </c>
      <c r="B665" s="9">
        <f>SUMIF(Workers!$Q$2:$Q$1001,"&lt;="&amp;A665,Workers!$N$2:$N$1001)</f>
        <v>7031.4170289999965</v>
      </c>
      <c r="C665" s="9">
        <f>SUMIF(Workers!$Q$2:$Q$1001,"&gt;"&amp;A665,Workers!$O$2:$O$1001)</f>
        <v>3745.5028450000032</v>
      </c>
      <c r="D665" s="9">
        <f>IF(OR(B665&lt;=0,C665&lt;=0),0,(B665^Parameters!$B$7)*(C665^Parameters!$B$8))</f>
        <v>2183.9809429860111</v>
      </c>
    </row>
    <row r="666" spans="1:4" x14ac:dyDescent="0.2">
      <c r="A666" s="4">
        <v>664</v>
      </c>
      <c r="B666" s="9">
        <f>SUMIF(Workers!$Q$2:$Q$1001,"&lt;="&amp;A666,Workers!$N$2:$N$1001)</f>
        <v>7040.5282349999961</v>
      </c>
      <c r="C666" s="9">
        <f>SUMIF(Workers!$Q$2:$Q$1001,"&gt;"&amp;A666,Workers!$O$2:$O$1001)</f>
        <v>3735.4629200000031</v>
      </c>
      <c r="D666" s="9">
        <f>IF(OR(B666&lt;=0,C666&lt;=0),0,(B666^Parameters!$B$7)*(C666^Parameters!$B$8))</f>
        <v>2182.6160948510396</v>
      </c>
    </row>
    <row r="667" spans="1:4" x14ac:dyDescent="0.2">
      <c r="A667" s="4">
        <v>665</v>
      </c>
      <c r="B667" s="9">
        <f>SUMIF(Workers!$Q$2:$Q$1001,"&lt;="&amp;A667,Workers!$N$2:$N$1001)</f>
        <v>7051.2898709999963</v>
      </c>
      <c r="C667" s="9">
        <f>SUMIF(Workers!$Q$2:$Q$1001,"&gt;"&amp;A667,Workers!$O$2:$O$1001)</f>
        <v>3723.595278000003</v>
      </c>
      <c r="D667" s="9">
        <f>IF(OR(B667&lt;=0,C667&lt;=0),0,(B667^Parameters!$B$7)*(C667^Parameters!$B$8))</f>
        <v>2180.9914733385303</v>
      </c>
    </row>
    <row r="668" spans="1:4" x14ac:dyDescent="0.2">
      <c r="A668" s="4">
        <v>666</v>
      </c>
      <c r="B668" s="9">
        <f>SUMIF(Workers!$Q$2:$Q$1001,"&lt;="&amp;A668,Workers!$N$2:$N$1001)</f>
        <v>7059.8036109999966</v>
      </c>
      <c r="C668" s="9">
        <f>SUMIF(Workers!$Q$2:$Q$1001,"&gt;"&amp;A668,Workers!$O$2:$O$1001)</f>
        <v>3714.1993920000027</v>
      </c>
      <c r="D668" s="9">
        <f>IF(OR(B668&lt;=0,C668&lt;=0),0,(B668^Parameters!$B$7)*(C668^Parameters!$B$8))</f>
        <v>2179.6964936862328</v>
      </c>
    </row>
    <row r="669" spans="1:4" x14ac:dyDescent="0.2">
      <c r="A669" s="4">
        <v>667</v>
      </c>
      <c r="B669" s="9">
        <f>SUMIF(Workers!$Q$2:$Q$1001,"&lt;="&amp;A669,Workers!$N$2:$N$1001)</f>
        <v>7068.8377699999965</v>
      </c>
      <c r="C669" s="9">
        <f>SUMIF(Workers!$Q$2:$Q$1001,"&gt;"&amp;A669,Workers!$O$2:$O$1001)</f>
        <v>3704.212412000003</v>
      </c>
      <c r="D669" s="9">
        <f>IF(OR(B669&lt;=0,C669&lt;=0),0,(B669^Parameters!$B$7)*(C669^Parameters!$B$8))</f>
        <v>2178.310344070801</v>
      </c>
    </row>
    <row r="670" spans="1:4" x14ac:dyDescent="0.2">
      <c r="A670" s="4">
        <v>668</v>
      </c>
      <c r="B670" s="9">
        <f>SUMIF(Workers!$Q$2:$Q$1001,"&lt;="&amp;A670,Workers!$N$2:$N$1001)</f>
        <v>7078.3333139999968</v>
      </c>
      <c r="C670" s="9">
        <f>SUMIF(Workers!$Q$2:$Q$1001,"&gt;"&amp;A670,Workers!$O$2:$O$1001)</f>
        <v>3693.7026810000029</v>
      </c>
      <c r="D670" s="9">
        <f>IF(OR(B670&lt;=0,C670&lt;=0),0,(B670^Parameters!$B$7)*(C670^Parameters!$B$8))</f>
        <v>2176.8415824336034</v>
      </c>
    </row>
    <row r="671" spans="1:4" x14ac:dyDescent="0.2">
      <c r="A671" s="4">
        <v>669</v>
      </c>
      <c r="B671" s="9">
        <f>SUMIF(Workers!$Q$2:$Q$1001,"&lt;="&amp;A671,Workers!$N$2:$N$1001)</f>
        <v>7087.5932319999965</v>
      </c>
      <c r="C671" s="9">
        <f>SUMIF(Workers!$Q$2:$Q$1001,"&gt;"&amp;A671,Workers!$O$2:$O$1001)</f>
        <v>3683.4504710000024</v>
      </c>
      <c r="D671" s="9">
        <f>IF(OR(B671&lt;=0,C671&lt;=0),0,(B671^Parameters!$B$7)*(C671^Parameters!$B$8))</f>
        <v>2175.4000225016548</v>
      </c>
    </row>
    <row r="672" spans="1:4" x14ac:dyDescent="0.2">
      <c r="A672" s="4">
        <v>670</v>
      </c>
      <c r="B672" s="9">
        <f>SUMIF(Workers!$Q$2:$Q$1001,"&lt;="&amp;A672,Workers!$N$2:$N$1001)</f>
        <v>7096.6021179999971</v>
      </c>
      <c r="C672" s="9">
        <f>SUMIF(Workers!$Q$2:$Q$1001,"&gt;"&amp;A672,Workers!$O$2:$O$1001)</f>
        <v>3673.4640790000026</v>
      </c>
      <c r="D672" s="9">
        <f>IF(OR(B672&lt;=0,C672&lt;=0),0,(B672^Parameters!$B$7)*(C672^Parameters!$B$8))</f>
        <v>2173.9863568546789</v>
      </c>
    </row>
    <row r="673" spans="1:4" x14ac:dyDescent="0.2">
      <c r="A673" s="4">
        <v>671</v>
      </c>
      <c r="B673" s="9">
        <f>SUMIF(Workers!$Q$2:$Q$1001,"&lt;="&amp;A673,Workers!$N$2:$N$1001)</f>
        <v>7106.2759659999974</v>
      </c>
      <c r="C673" s="9">
        <f>SUMIF(Workers!$Q$2:$Q$1001,"&gt;"&amp;A673,Workers!$O$2:$O$1001)</f>
        <v>3662.7190460000024</v>
      </c>
      <c r="D673" s="9">
        <f>IF(OR(B673&lt;=0,C673&lt;=0),0,(B673^Parameters!$B$7)*(C673^Parameters!$B$8))</f>
        <v>2172.4538233736735</v>
      </c>
    </row>
    <row r="674" spans="1:4" x14ac:dyDescent="0.2">
      <c r="A674" s="4">
        <v>672</v>
      </c>
      <c r="B674" s="9">
        <f>SUMIF(Workers!$Q$2:$Q$1001,"&lt;="&amp;A674,Workers!$N$2:$N$1001)</f>
        <v>7115.8206119999968</v>
      </c>
      <c r="C674" s="9">
        <f>SUMIF(Workers!$Q$2:$Q$1001,"&gt;"&amp;A674,Workers!$O$2:$O$1001)</f>
        <v>3652.1041970000028</v>
      </c>
      <c r="D674" s="9">
        <f>IF(OR(B674&lt;=0,C674&lt;=0),0,(B674^Parameters!$B$7)*(C674^Parameters!$B$8))</f>
        <v>2170.9292386963475</v>
      </c>
    </row>
    <row r="675" spans="1:4" x14ac:dyDescent="0.2">
      <c r="A675" s="4">
        <v>673</v>
      </c>
      <c r="B675" s="9">
        <f>SUMIF(Workers!$Q$2:$Q$1001,"&lt;="&amp;A675,Workers!$N$2:$N$1001)</f>
        <v>7125.3049009999959</v>
      </c>
      <c r="C675" s="9">
        <f>SUMIF(Workers!$Q$2:$Q$1001,"&gt;"&amp;A675,Workers!$O$2:$O$1001)</f>
        <v>3641.5560480000026</v>
      </c>
      <c r="D675" s="9">
        <f>IF(OR(B675&lt;=0,C675&lt;=0),0,(B675^Parameters!$B$7)*(C675^Parameters!$B$8))</f>
        <v>2169.4053322795926</v>
      </c>
    </row>
    <row r="676" spans="1:4" x14ac:dyDescent="0.2">
      <c r="A676" s="4">
        <v>674</v>
      </c>
      <c r="B676" s="9">
        <f>SUMIF(Workers!$Q$2:$Q$1001,"&lt;="&amp;A676,Workers!$N$2:$N$1001)</f>
        <v>7134.5236359999963</v>
      </c>
      <c r="C676" s="9">
        <f>SUMIF(Workers!$Q$2:$Q$1001,"&gt;"&amp;A676,Workers!$O$2:$O$1001)</f>
        <v>3631.2928310000025</v>
      </c>
      <c r="D676" s="9">
        <f>IF(OR(B676&lt;=0,C676&lt;=0),0,(B676^Parameters!$B$7)*(C676^Parameters!$B$8))</f>
        <v>2167.9128220417865</v>
      </c>
    </row>
    <row r="677" spans="1:4" x14ac:dyDescent="0.2">
      <c r="A677" s="4">
        <v>675</v>
      </c>
      <c r="B677" s="9">
        <f>SUMIF(Workers!$Q$2:$Q$1001,"&lt;="&amp;A677,Workers!$N$2:$N$1001)</f>
        <v>7142.5567949999968</v>
      </c>
      <c r="C677" s="9">
        <f>SUMIF(Workers!$Q$2:$Q$1001,"&gt;"&amp;A677,Workers!$O$2:$O$1001)</f>
        <v>3622.3467470000023</v>
      </c>
      <c r="D677" s="9">
        <f>IF(OR(B677&lt;=0,C677&lt;=0),0,(B677^Parameters!$B$7)*(C677^Parameters!$B$8))</f>
        <v>2166.604672127683</v>
      </c>
    </row>
    <row r="678" spans="1:4" x14ac:dyDescent="0.2">
      <c r="A678" s="4">
        <v>676</v>
      </c>
      <c r="B678" s="9">
        <f>SUMIF(Workers!$Q$2:$Q$1001,"&lt;="&amp;A678,Workers!$N$2:$N$1001)</f>
        <v>7152.1833879999967</v>
      </c>
      <c r="C678" s="9">
        <f>SUMIF(Workers!$Q$2:$Q$1001,"&gt;"&amp;A678,Workers!$O$2:$O$1001)</f>
        <v>3611.6177640000024</v>
      </c>
      <c r="D678" s="9">
        <f>IF(OR(B678&lt;=0,C678&lt;=0),0,(B678^Parameters!$B$7)*(C678^Parameters!$B$8))</f>
        <v>2165.0263675474148</v>
      </c>
    </row>
    <row r="679" spans="1:4" x14ac:dyDescent="0.2">
      <c r="A679" s="4">
        <v>677</v>
      </c>
      <c r="B679" s="9">
        <f>SUMIF(Workers!$Q$2:$Q$1001,"&lt;="&amp;A679,Workers!$N$2:$N$1001)</f>
        <v>7161.6680849999966</v>
      </c>
      <c r="C679" s="9">
        <f>SUMIF(Workers!$Q$2:$Q$1001,"&gt;"&amp;A679,Workers!$O$2:$O$1001)</f>
        <v>3601.0378690000025</v>
      </c>
      <c r="D679" s="9">
        <f>IF(OR(B679&lt;=0,C679&lt;=0),0,(B679^Parameters!$B$7)*(C679^Parameters!$B$8))</f>
        <v>2163.4598756173036</v>
      </c>
    </row>
    <row r="680" spans="1:4" x14ac:dyDescent="0.2">
      <c r="A680" s="4">
        <v>678</v>
      </c>
      <c r="B680" s="9">
        <f>SUMIF(Workers!$Q$2:$Q$1001,"&lt;="&amp;A680,Workers!$N$2:$N$1001)</f>
        <v>7173.082169999996</v>
      </c>
      <c r="C680" s="9">
        <f>SUMIF(Workers!$Q$2:$Q$1001,"&gt;"&amp;A680,Workers!$O$2:$O$1001)</f>
        <v>3588.297585000003</v>
      </c>
      <c r="D680" s="9">
        <f>IF(OR(B680&lt;=0,C680&lt;=0),0,(B680^Parameters!$B$7)*(C680^Parameters!$B$8))</f>
        <v>2161.5606038884612</v>
      </c>
    </row>
    <row r="681" spans="1:4" x14ac:dyDescent="0.2">
      <c r="A681" s="4">
        <v>679</v>
      </c>
      <c r="B681" s="9">
        <f>SUMIF(Workers!$Q$2:$Q$1001,"&lt;="&amp;A681,Workers!$N$2:$N$1001)</f>
        <v>7183.4141989999962</v>
      </c>
      <c r="C681" s="9">
        <f>SUMIF(Workers!$Q$2:$Q$1001,"&gt;"&amp;A681,Workers!$O$2:$O$1001)</f>
        <v>3576.747658000003</v>
      </c>
      <c r="D681" s="9">
        <f>IF(OR(B681&lt;=0,C681&lt;=0),0,(B681^Parameters!$B$7)*(C681^Parameters!$B$8))</f>
        <v>2159.8254017083432</v>
      </c>
    </row>
    <row r="682" spans="1:4" x14ac:dyDescent="0.2">
      <c r="A682" s="4">
        <v>680</v>
      </c>
      <c r="B682" s="9">
        <f>SUMIF(Workers!$Q$2:$Q$1001,"&lt;="&amp;A682,Workers!$N$2:$N$1001)</f>
        <v>7191.9633099999965</v>
      </c>
      <c r="C682" s="9">
        <f>SUMIF(Workers!$Q$2:$Q$1001,"&gt;"&amp;A682,Workers!$O$2:$O$1001)</f>
        <v>3567.1907430000028</v>
      </c>
      <c r="D682" s="9">
        <f>IF(OR(B682&lt;=0,C682&lt;=0),0,(B682^Parameters!$B$7)*(C682^Parameters!$B$8))</f>
        <v>2158.3814904134128</v>
      </c>
    </row>
    <row r="683" spans="1:4" x14ac:dyDescent="0.2">
      <c r="A683" s="4">
        <v>681</v>
      </c>
      <c r="B683" s="9">
        <f>SUMIF(Workers!$Q$2:$Q$1001,"&lt;="&amp;A683,Workers!$N$2:$N$1001)</f>
        <v>7202.0873349999965</v>
      </c>
      <c r="C683" s="9">
        <f>SUMIF(Workers!$Q$2:$Q$1001,"&gt;"&amp;A683,Workers!$O$2:$O$1001)</f>
        <v>3555.864495000003</v>
      </c>
      <c r="D683" s="9">
        <f>IF(OR(B683&lt;=0,C683&lt;=0),0,(B683^Parameters!$B$7)*(C683^Parameters!$B$8))</f>
        <v>2156.6596540739338</v>
      </c>
    </row>
    <row r="684" spans="1:4" x14ac:dyDescent="0.2">
      <c r="A684" s="4">
        <v>682</v>
      </c>
      <c r="B684" s="9">
        <f>SUMIF(Workers!$Q$2:$Q$1001,"&lt;="&amp;A684,Workers!$N$2:$N$1001)</f>
        <v>7211.7111899999963</v>
      </c>
      <c r="C684" s="9">
        <f>SUMIF(Workers!$Q$2:$Q$1001,"&gt;"&amp;A684,Workers!$O$2:$O$1001)</f>
        <v>3545.0669970000022</v>
      </c>
      <c r="D684" s="9">
        <f>IF(OR(B684&lt;=0,C684&lt;=0),0,(B684^Parameters!$B$7)*(C684^Parameters!$B$8))</f>
        <v>2155.0048303651424</v>
      </c>
    </row>
    <row r="685" spans="1:4" x14ac:dyDescent="0.2">
      <c r="A685" s="4">
        <v>683</v>
      </c>
      <c r="B685" s="9">
        <f>SUMIF(Workers!$Q$2:$Q$1001,"&lt;="&amp;A685,Workers!$N$2:$N$1001)</f>
        <v>7221.0637719999968</v>
      </c>
      <c r="C685" s="9">
        <f>SUMIF(Workers!$Q$2:$Q$1001,"&gt;"&amp;A685,Workers!$O$2:$O$1001)</f>
        <v>3534.5632820000023</v>
      </c>
      <c r="D685" s="9">
        <f>IF(OR(B685&lt;=0,C685&lt;=0),0,(B685^Parameters!$B$7)*(C685^Parameters!$B$8))</f>
        <v>2153.3847043574833</v>
      </c>
    </row>
    <row r="686" spans="1:4" x14ac:dyDescent="0.2">
      <c r="A686" s="4">
        <v>684</v>
      </c>
      <c r="B686" s="9">
        <f>SUMIF(Workers!$Q$2:$Q$1001,"&lt;="&amp;A686,Workers!$N$2:$N$1001)</f>
        <v>7229.8742969999967</v>
      </c>
      <c r="C686" s="9">
        <f>SUMIF(Workers!$Q$2:$Q$1001,"&gt;"&amp;A686,Workers!$O$2:$O$1001)</f>
        <v>3524.6682310000024</v>
      </c>
      <c r="D686" s="9">
        <f>IF(OR(B686&lt;=0,C686&lt;=0),0,(B686^Parameters!$B$7)*(C686^Parameters!$B$8))</f>
        <v>2151.8502540059353</v>
      </c>
    </row>
    <row r="687" spans="1:4" x14ac:dyDescent="0.2">
      <c r="A687" s="4">
        <v>685</v>
      </c>
      <c r="B687" s="9">
        <f>SUMIF(Workers!$Q$2:$Q$1001,"&lt;="&amp;A687,Workers!$N$2:$N$1001)</f>
        <v>7239.5535499999969</v>
      </c>
      <c r="C687" s="9">
        <f>SUMIF(Workers!$Q$2:$Q$1001,"&gt;"&amp;A687,Workers!$O$2:$O$1001)</f>
        <v>3513.7951280000025</v>
      </c>
      <c r="D687" s="9">
        <f>IF(OR(B687&lt;=0,C687&lt;=0),0,(B687^Parameters!$B$7)*(C687^Parameters!$B$8))</f>
        <v>2150.1546591648175</v>
      </c>
    </row>
    <row r="688" spans="1:4" x14ac:dyDescent="0.2">
      <c r="A688" s="4">
        <v>686</v>
      </c>
      <c r="B688" s="9">
        <f>SUMIF(Workers!$Q$2:$Q$1001,"&lt;="&amp;A688,Workers!$N$2:$N$1001)</f>
        <v>7250.1759789999969</v>
      </c>
      <c r="C688" s="9">
        <f>SUMIF(Workers!$Q$2:$Q$1001,"&gt;"&amp;A688,Workers!$O$2:$O$1001)</f>
        <v>3501.8457410000019</v>
      </c>
      <c r="D688" s="9">
        <f>IF(OR(B688&lt;=0,C688&lt;=0),0,(B688^Parameters!$B$7)*(C688^Parameters!$B$8))</f>
        <v>2148.2781023258112</v>
      </c>
    </row>
    <row r="689" spans="1:4" x14ac:dyDescent="0.2">
      <c r="A689" s="4">
        <v>687</v>
      </c>
      <c r="B689" s="9">
        <f>SUMIF(Workers!$Q$2:$Q$1001,"&lt;="&amp;A689,Workers!$N$2:$N$1001)</f>
        <v>7260.4122529999968</v>
      </c>
      <c r="C689" s="9">
        <f>SUMIF(Workers!$Q$2:$Q$1001,"&gt;"&amp;A689,Workers!$O$2:$O$1001)</f>
        <v>3490.3282480000025</v>
      </c>
      <c r="D689" s="9">
        <f>IF(OR(B689&lt;=0,C689&lt;=0),0,(B689^Parameters!$B$7)*(C689^Parameters!$B$8))</f>
        <v>2146.458019354865</v>
      </c>
    </row>
    <row r="690" spans="1:4" x14ac:dyDescent="0.2">
      <c r="A690" s="4">
        <v>688</v>
      </c>
      <c r="B690" s="9">
        <f>SUMIF(Workers!$Q$2:$Q$1001,"&lt;="&amp;A690,Workers!$N$2:$N$1001)</f>
        <v>7269.0908219999965</v>
      </c>
      <c r="C690" s="9">
        <f>SUMIF(Workers!$Q$2:$Q$1001,"&gt;"&amp;A690,Workers!$O$2:$O$1001)</f>
        <v>3480.5509620000025</v>
      </c>
      <c r="D690" s="9">
        <f>IF(OR(B690&lt;=0,C690&lt;=0),0,(B690^Parameters!$B$7)*(C690^Parameters!$B$8))</f>
        <v>2144.9029249802015</v>
      </c>
    </row>
    <row r="691" spans="1:4" x14ac:dyDescent="0.2">
      <c r="A691" s="4">
        <v>689</v>
      </c>
      <c r="B691" s="9">
        <f>SUMIF(Workers!$Q$2:$Q$1001,"&lt;="&amp;A691,Workers!$N$2:$N$1001)</f>
        <v>7277.9402009999967</v>
      </c>
      <c r="C691" s="9">
        <f>SUMIF(Workers!$Q$2:$Q$1001,"&gt;"&amp;A691,Workers!$O$2:$O$1001)</f>
        <v>3470.5766480000025</v>
      </c>
      <c r="D691" s="9">
        <f>IF(OR(B691&lt;=0,C691&lt;=0),0,(B691^Parameters!$B$7)*(C691^Parameters!$B$8))</f>
        <v>2143.3078541116051</v>
      </c>
    </row>
    <row r="692" spans="1:4" x14ac:dyDescent="0.2">
      <c r="A692" s="4">
        <v>690</v>
      </c>
      <c r="B692" s="9">
        <f>SUMIF(Workers!$Q$2:$Q$1001,"&lt;="&amp;A692,Workers!$N$2:$N$1001)</f>
        <v>7287.1195499999967</v>
      </c>
      <c r="C692" s="9">
        <f>SUMIF(Workers!$Q$2:$Q$1001,"&gt;"&amp;A692,Workers!$O$2:$O$1001)</f>
        <v>3460.2187120000021</v>
      </c>
      <c r="D692" s="9">
        <f>IF(OR(B692&lt;=0,C692&lt;=0),0,(B692^Parameters!$B$7)*(C692^Parameters!$B$8))</f>
        <v>2141.6413831347841</v>
      </c>
    </row>
    <row r="693" spans="1:4" x14ac:dyDescent="0.2">
      <c r="A693" s="4">
        <v>691</v>
      </c>
      <c r="B693" s="9">
        <f>SUMIF(Workers!$Q$2:$Q$1001,"&lt;="&amp;A693,Workers!$N$2:$N$1001)</f>
        <v>7295.7773389999975</v>
      </c>
      <c r="C693" s="9">
        <f>SUMIF(Workers!$Q$2:$Q$1001,"&gt;"&amp;A693,Workers!$O$2:$O$1001)</f>
        <v>3450.4382150000024</v>
      </c>
      <c r="D693" s="9">
        <f>IF(OR(B693&lt;=0,C693&lt;=0),0,(B693^Parameters!$B$7)*(C693^Parameters!$B$8))</f>
        <v>2140.0583847487105</v>
      </c>
    </row>
    <row r="694" spans="1:4" x14ac:dyDescent="0.2">
      <c r="A694" s="4">
        <v>692</v>
      </c>
      <c r="B694" s="9">
        <f>SUMIF(Workers!$Q$2:$Q$1001,"&lt;="&amp;A694,Workers!$N$2:$N$1001)</f>
        <v>7305.6437649999971</v>
      </c>
      <c r="C694" s="9">
        <f>SUMIF(Workers!$Q$2:$Q$1001,"&gt;"&amp;A694,Workers!$O$2:$O$1001)</f>
        <v>3439.2875160000026</v>
      </c>
      <c r="D694" s="9">
        <f>IF(OR(B694&lt;=0,C694&lt;=0),0,(B694^Parameters!$B$7)*(C694^Parameters!$B$8))</f>
        <v>2138.2433924321499</v>
      </c>
    </row>
    <row r="695" spans="1:4" x14ac:dyDescent="0.2">
      <c r="A695" s="4">
        <v>693</v>
      </c>
      <c r="B695" s="9">
        <f>SUMIF(Workers!$Q$2:$Q$1001,"&lt;="&amp;A695,Workers!$N$2:$N$1001)</f>
        <v>7315.0845899999977</v>
      </c>
      <c r="C695" s="9">
        <f>SUMIF(Workers!$Q$2:$Q$1001,"&gt;"&amp;A695,Workers!$O$2:$O$1001)</f>
        <v>3428.6075160000023</v>
      </c>
      <c r="D695" s="9">
        <f>IF(OR(B695&lt;=0,C695&lt;=0),0,(B695^Parameters!$B$7)*(C695^Parameters!$B$8))</f>
        <v>2136.4941423090463</v>
      </c>
    </row>
    <row r="696" spans="1:4" x14ac:dyDescent="0.2">
      <c r="A696" s="4">
        <v>694</v>
      </c>
      <c r="B696" s="9">
        <f>SUMIF(Workers!$Q$2:$Q$1001,"&lt;="&amp;A696,Workers!$N$2:$N$1001)</f>
        <v>7326.0866199999973</v>
      </c>
      <c r="C696" s="9">
        <f>SUMIF(Workers!$Q$2:$Q$1001,"&gt;"&amp;A696,Workers!$O$2:$O$1001)</f>
        <v>3416.1461010000025</v>
      </c>
      <c r="D696" s="9">
        <f>IF(OR(B696&lt;=0,C696&lt;=0),0,(B696^Parameters!$B$7)*(C696^Parameters!$B$8))</f>
        <v>2134.4393480519966</v>
      </c>
    </row>
    <row r="697" spans="1:4" x14ac:dyDescent="0.2">
      <c r="A697" s="4">
        <v>695</v>
      </c>
      <c r="B697" s="9">
        <f>SUMIF(Workers!$Q$2:$Q$1001,"&lt;="&amp;A697,Workers!$N$2:$N$1001)</f>
        <v>7334.1565079999973</v>
      </c>
      <c r="C697" s="9">
        <f>SUMIF(Workers!$Q$2:$Q$1001,"&gt;"&amp;A697,Workers!$O$2:$O$1001)</f>
        <v>3407.0032330000026</v>
      </c>
      <c r="D697" s="9">
        <f>IF(OR(B697&lt;=0,C697&lt;=0),0,(B697^Parameters!$B$7)*(C697^Parameters!$B$8))</f>
        <v>2132.9232268246869</v>
      </c>
    </row>
    <row r="698" spans="1:4" x14ac:dyDescent="0.2">
      <c r="A698" s="4">
        <v>696</v>
      </c>
      <c r="B698" s="9">
        <f>SUMIF(Workers!$Q$2:$Q$1001,"&lt;="&amp;A698,Workers!$N$2:$N$1001)</f>
        <v>7344.2166499999967</v>
      </c>
      <c r="C698" s="9">
        <f>SUMIF(Workers!$Q$2:$Q$1001,"&gt;"&amp;A698,Workers!$O$2:$O$1001)</f>
        <v>3395.5988660000016</v>
      </c>
      <c r="D698" s="9">
        <f>IF(OR(B698&lt;=0,C698&lt;=0),0,(B698^Parameters!$B$7)*(C698^Parameters!$B$8))</f>
        <v>2131.0215269789896</v>
      </c>
    </row>
    <row r="699" spans="1:4" x14ac:dyDescent="0.2">
      <c r="A699" s="4">
        <v>697</v>
      </c>
      <c r="B699" s="9">
        <f>SUMIF(Workers!$Q$2:$Q$1001,"&lt;="&amp;A699,Workers!$N$2:$N$1001)</f>
        <v>7352.5064029999967</v>
      </c>
      <c r="C699" s="9">
        <f>SUMIF(Workers!$Q$2:$Q$1001,"&gt;"&amp;A699,Workers!$O$2:$O$1001)</f>
        <v>3386.2008710000018</v>
      </c>
      <c r="D699" s="9">
        <f>IF(OR(B699&lt;=0,C699&lt;=0),0,(B699^Parameters!$B$7)*(C699^Parameters!$B$8))</f>
        <v>2129.4461295016199</v>
      </c>
    </row>
    <row r="700" spans="1:4" x14ac:dyDescent="0.2">
      <c r="A700" s="4">
        <v>698</v>
      </c>
      <c r="B700" s="9">
        <f>SUMIF(Workers!$Q$2:$Q$1001,"&lt;="&amp;A700,Workers!$N$2:$N$1001)</f>
        <v>7360.2608829999963</v>
      </c>
      <c r="C700" s="9">
        <f>SUMIF(Workers!$Q$2:$Q$1001,"&gt;"&amp;A700,Workers!$O$2:$O$1001)</f>
        <v>3377.3940790000024</v>
      </c>
      <c r="D700" s="9">
        <f>IF(OR(B700&lt;=0,C700&lt;=0),0,(B700^Parameters!$B$7)*(C700^Parameters!$B$8))</f>
        <v>2127.961300790209</v>
      </c>
    </row>
    <row r="701" spans="1:4" x14ac:dyDescent="0.2">
      <c r="A701" s="4">
        <v>699</v>
      </c>
      <c r="B701" s="9">
        <f>SUMIF(Workers!$Q$2:$Q$1001,"&lt;="&amp;A701,Workers!$N$2:$N$1001)</f>
        <v>7368.5512109999963</v>
      </c>
      <c r="C701" s="9">
        <f>SUMIF(Workers!$Q$2:$Q$1001,"&gt;"&amp;A701,Workers!$O$2:$O$1001)</f>
        <v>3367.9725260000023</v>
      </c>
      <c r="D701" s="9">
        <f>IF(OR(B701&lt;=0,C701&lt;=0),0,(B701^Parameters!$B$7)*(C701^Parameters!$B$8))</f>
        <v>2126.3648808888656</v>
      </c>
    </row>
    <row r="702" spans="1:4" x14ac:dyDescent="0.2">
      <c r="A702" s="4">
        <v>700</v>
      </c>
      <c r="B702" s="9">
        <f>SUMIF(Workers!$Q$2:$Q$1001,"&lt;="&amp;A702,Workers!$N$2:$N$1001)</f>
        <v>7377.9793359999967</v>
      </c>
      <c r="C702" s="9">
        <f>SUMIF(Workers!$Q$2:$Q$1001,"&gt;"&amp;A702,Workers!$O$2:$O$1001)</f>
        <v>3357.2566430000024</v>
      </c>
      <c r="D702" s="9">
        <f>IF(OR(B702&lt;=0,C702&lt;=0),0,(B702^Parameters!$B$7)*(C702^Parameters!$B$8))</f>
        <v>2124.5398881705414</v>
      </c>
    </row>
    <row r="703" spans="1:4" x14ac:dyDescent="0.2">
      <c r="A703" s="4">
        <v>701</v>
      </c>
      <c r="B703" s="9">
        <f>SUMIF(Workers!$Q$2:$Q$1001,"&lt;="&amp;A703,Workers!$N$2:$N$1001)</f>
        <v>7387.5548229999977</v>
      </c>
      <c r="C703" s="9">
        <f>SUMIF(Workers!$Q$2:$Q$1001,"&gt;"&amp;A703,Workers!$O$2:$O$1001)</f>
        <v>3346.3480190000018</v>
      </c>
      <c r="D703" s="9">
        <f>IF(OR(B703&lt;=0,C703&lt;=0),0,(B703^Parameters!$B$7)*(C703^Parameters!$B$8))</f>
        <v>2122.6692082309764</v>
      </c>
    </row>
    <row r="704" spans="1:4" x14ac:dyDescent="0.2">
      <c r="A704" s="4">
        <v>702</v>
      </c>
      <c r="B704" s="9">
        <f>SUMIF(Workers!$Q$2:$Q$1001,"&lt;="&amp;A704,Workers!$N$2:$N$1001)</f>
        <v>7396.8817219999974</v>
      </c>
      <c r="C704" s="9">
        <f>SUMIF(Workers!$Q$2:$Q$1001,"&gt;"&amp;A704,Workers!$O$2:$O$1001)</f>
        <v>3335.7188920000017</v>
      </c>
      <c r="D704" s="9">
        <f>IF(OR(B704&lt;=0,C704&lt;=0),0,(B704^Parameters!$B$7)*(C704^Parameters!$B$8))</f>
        <v>2120.8363262368425</v>
      </c>
    </row>
    <row r="705" spans="1:4" x14ac:dyDescent="0.2">
      <c r="A705" s="4">
        <v>703</v>
      </c>
      <c r="B705" s="9">
        <f>SUMIF(Workers!$Q$2:$Q$1001,"&lt;="&amp;A705,Workers!$N$2:$N$1001)</f>
        <v>7404.192624999997</v>
      </c>
      <c r="C705" s="9">
        <f>SUMIF(Workers!$Q$2:$Q$1001,"&gt;"&amp;A705,Workers!$O$2:$O$1001)</f>
        <v>3327.3786330000021</v>
      </c>
      <c r="D705" s="9">
        <f>IF(OR(B705&lt;=0,C705&lt;=0),0,(B705^Parameters!$B$7)*(C705^Parameters!$B$8))</f>
        <v>2119.3904323648958</v>
      </c>
    </row>
    <row r="706" spans="1:4" x14ac:dyDescent="0.2">
      <c r="A706" s="4">
        <v>704</v>
      </c>
      <c r="B706" s="9">
        <f>SUMIF(Workers!$Q$2:$Q$1001,"&lt;="&amp;A706,Workers!$N$2:$N$1001)</f>
        <v>7414.800989999997</v>
      </c>
      <c r="C706" s="9">
        <f>SUMIF(Workers!$Q$2:$Q$1001,"&gt;"&amp;A706,Workers!$O$2:$O$1001)</f>
        <v>3315.2722470000022</v>
      </c>
      <c r="D706" s="9">
        <f>IF(OR(B706&lt;=0,C706&lt;=0),0,(B706^Parameters!$B$7)*(C706^Parameters!$B$8))</f>
        <v>2117.2805783570698</v>
      </c>
    </row>
    <row r="707" spans="1:4" x14ac:dyDescent="0.2">
      <c r="A707" s="4">
        <v>705</v>
      </c>
      <c r="B707" s="9">
        <f>SUMIF(Workers!$Q$2:$Q$1001,"&lt;="&amp;A707,Workers!$N$2:$N$1001)</f>
        <v>7425.3293259999973</v>
      </c>
      <c r="C707" s="9">
        <f>SUMIF(Workers!$Q$2:$Q$1001,"&gt;"&amp;A707,Workers!$O$2:$O$1001)</f>
        <v>3303.2534660000019</v>
      </c>
      <c r="D707" s="9">
        <f>IF(OR(B707&lt;=0,C707&lt;=0),0,(B707^Parameters!$B$7)*(C707^Parameters!$B$8))</f>
        <v>2115.1731687671836</v>
      </c>
    </row>
    <row r="708" spans="1:4" x14ac:dyDescent="0.2">
      <c r="A708" s="4">
        <v>706</v>
      </c>
      <c r="B708" s="9">
        <f>SUMIF(Workers!$Q$2:$Q$1001,"&lt;="&amp;A708,Workers!$N$2:$N$1001)</f>
        <v>7434.3935249999977</v>
      </c>
      <c r="C708" s="9">
        <f>SUMIF(Workers!$Q$2:$Q$1001,"&gt;"&amp;A708,Workers!$O$2:$O$1001)</f>
        <v>3292.9035940000022</v>
      </c>
      <c r="D708" s="9">
        <f>IF(OR(B708&lt;=0,C708&lt;=0),0,(B708^Parameters!$B$7)*(C708^Parameters!$B$8))</f>
        <v>2113.3481737964207</v>
      </c>
    </row>
    <row r="709" spans="1:4" x14ac:dyDescent="0.2">
      <c r="A709" s="4">
        <v>707</v>
      </c>
      <c r="B709" s="9">
        <f>SUMIF(Workers!$Q$2:$Q$1001,"&lt;="&amp;A709,Workers!$N$2:$N$1001)</f>
        <v>7443.9313949999978</v>
      </c>
      <c r="C709" s="9">
        <f>SUMIF(Workers!$Q$2:$Q$1001,"&gt;"&amp;A709,Workers!$O$2:$O$1001)</f>
        <v>3281.999775000002</v>
      </c>
      <c r="D709" s="9">
        <f>IF(OR(B709&lt;=0,C709&lt;=0),0,(B709^Parameters!$B$7)*(C709^Parameters!$B$8))</f>
        <v>2111.4140588975097</v>
      </c>
    </row>
    <row r="710" spans="1:4" x14ac:dyDescent="0.2">
      <c r="A710" s="4">
        <v>708</v>
      </c>
      <c r="B710" s="9">
        <f>SUMIF(Workers!$Q$2:$Q$1001,"&lt;="&amp;A710,Workers!$N$2:$N$1001)</f>
        <v>7454.1399899999979</v>
      </c>
      <c r="C710" s="9">
        <f>SUMIF(Workers!$Q$2:$Q$1001,"&gt;"&amp;A710,Workers!$O$2:$O$1001)</f>
        <v>3270.327306000002</v>
      </c>
      <c r="D710" s="9">
        <f>IF(OR(B710&lt;=0,C710&lt;=0),0,(B710^Parameters!$B$7)*(C710^Parameters!$B$8))</f>
        <v>2109.332015000949</v>
      </c>
    </row>
    <row r="711" spans="1:4" x14ac:dyDescent="0.2">
      <c r="A711" s="4">
        <v>709</v>
      </c>
      <c r="B711" s="9">
        <f>SUMIF(Workers!$Q$2:$Q$1001,"&lt;="&amp;A711,Workers!$N$2:$N$1001)</f>
        <v>7461.2873219999974</v>
      </c>
      <c r="C711" s="9">
        <f>SUMIF(Workers!$Q$2:$Q$1001,"&gt;"&amp;A711,Workers!$O$2:$O$1001)</f>
        <v>3262.1542340000015</v>
      </c>
      <c r="D711" s="9">
        <f>IF(OR(B711&lt;=0,C711&lt;=0),0,(B711^Parameters!$B$7)*(C711^Parameters!$B$8))</f>
        <v>2107.8670481949621</v>
      </c>
    </row>
    <row r="712" spans="1:4" x14ac:dyDescent="0.2">
      <c r="A712" s="4">
        <v>710</v>
      </c>
      <c r="B712" s="9">
        <f>SUMIF(Workers!$Q$2:$Q$1001,"&lt;="&amp;A712,Workers!$N$2:$N$1001)</f>
        <v>7470.3261969999976</v>
      </c>
      <c r="C712" s="9">
        <f>SUMIF(Workers!$Q$2:$Q$1001,"&gt;"&amp;A712,Workers!$O$2:$O$1001)</f>
        <v>3251.8161000000018</v>
      </c>
      <c r="D712" s="9">
        <f>IF(OR(B712&lt;=0,C712&lt;=0),0,(B712^Parameters!$B$7)*(C712^Parameters!$B$8))</f>
        <v>2106.0054674353205</v>
      </c>
    </row>
    <row r="713" spans="1:4" x14ac:dyDescent="0.2">
      <c r="A713" s="4">
        <v>711</v>
      </c>
      <c r="B713" s="9">
        <f>SUMIF(Workers!$Q$2:$Q$1001,"&lt;="&amp;A713,Workers!$N$2:$N$1001)</f>
        <v>7478.7771079999975</v>
      </c>
      <c r="C713" s="9">
        <f>SUMIF(Workers!$Q$2:$Q$1001,"&gt;"&amp;A713,Workers!$O$2:$O$1001)</f>
        <v>3242.1323300000022</v>
      </c>
      <c r="D713" s="9">
        <f>IF(OR(B713&lt;=0,C713&lt;=0),0,(B713^Parameters!$B$7)*(C713^Parameters!$B$8))</f>
        <v>2104.2512659390627</v>
      </c>
    </row>
    <row r="714" spans="1:4" x14ac:dyDescent="0.2">
      <c r="A714" s="4">
        <v>712</v>
      </c>
      <c r="B714" s="9">
        <f>SUMIF(Workers!$Q$2:$Q$1001,"&lt;="&amp;A714,Workers!$N$2:$N$1001)</f>
        <v>7487.0983179999976</v>
      </c>
      <c r="C714" s="9">
        <f>SUMIF(Workers!$Q$2:$Q$1001,"&gt;"&amp;A714,Workers!$O$2:$O$1001)</f>
        <v>3232.5940100000021</v>
      </c>
      <c r="D714" s="9">
        <f>IF(OR(B714&lt;=0,C714&lt;=0),0,(B714^Parameters!$B$7)*(C714^Parameters!$B$8))</f>
        <v>2102.5150587478665</v>
      </c>
    </row>
    <row r="715" spans="1:4" x14ac:dyDescent="0.2">
      <c r="A715" s="4">
        <v>713</v>
      </c>
      <c r="B715" s="9">
        <f>SUMIF(Workers!$Q$2:$Q$1001,"&lt;="&amp;A715,Workers!$N$2:$N$1001)</f>
        <v>7497.0274259999969</v>
      </c>
      <c r="C715" s="9">
        <f>SUMIF(Workers!$Q$2:$Q$1001,"&gt;"&amp;A715,Workers!$O$2:$O$1001)</f>
        <v>3221.2026580000015</v>
      </c>
      <c r="D715" s="9">
        <f>IF(OR(B715&lt;=0,C715&lt;=0),0,(B715^Parameters!$B$7)*(C715^Parameters!$B$8))</f>
        <v>2100.430020210662</v>
      </c>
    </row>
    <row r="716" spans="1:4" x14ac:dyDescent="0.2">
      <c r="A716" s="4">
        <v>714</v>
      </c>
      <c r="B716" s="9">
        <f>SUMIF(Workers!$Q$2:$Q$1001,"&lt;="&amp;A716,Workers!$N$2:$N$1001)</f>
        <v>7509.206621999997</v>
      </c>
      <c r="C716" s="9">
        <f>SUMIF(Workers!$Q$2:$Q$1001,"&gt;"&amp;A716,Workers!$O$2:$O$1001)</f>
        <v>3207.2115780000017</v>
      </c>
      <c r="D716" s="9">
        <f>IF(OR(B716&lt;=0,C716&lt;=0),0,(B716^Parameters!$B$7)*(C716^Parameters!$B$8))</f>
        <v>2097.8515328886779</v>
      </c>
    </row>
    <row r="717" spans="1:4" x14ac:dyDescent="0.2">
      <c r="A717" s="4">
        <v>715</v>
      </c>
      <c r="B717" s="9">
        <f>SUMIF(Workers!$Q$2:$Q$1001,"&lt;="&amp;A717,Workers!$N$2:$N$1001)</f>
        <v>7517.9189909999968</v>
      </c>
      <c r="C717" s="9">
        <f>SUMIF(Workers!$Q$2:$Q$1001,"&gt;"&amp;A717,Workers!$O$2:$O$1001)</f>
        <v>3197.2015350000015</v>
      </c>
      <c r="D717" s="9">
        <f>IF(OR(B717&lt;=0,C717&lt;=0),0,(B717^Parameters!$B$7)*(C717^Parameters!$B$8))</f>
        <v>2095.9959759413964</v>
      </c>
    </row>
    <row r="718" spans="1:4" x14ac:dyDescent="0.2">
      <c r="A718" s="4">
        <v>716</v>
      </c>
      <c r="B718" s="9">
        <f>SUMIF(Workers!$Q$2:$Q$1001,"&lt;="&amp;A718,Workers!$N$2:$N$1001)</f>
        <v>7528.2988249999962</v>
      </c>
      <c r="C718" s="9">
        <f>SUMIF(Workers!$Q$2:$Q$1001,"&gt;"&amp;A718,Workers!$O$2:$O$1001)</f>
        <v>3185.2750130000009</v>
      </c>
      <c r="D718" s="9">
        <f>IF(OR(B718&lt;=0,C718&lt;=0),0,(B718^Parameters!$B$7)*(C718^Parameters!$B$8))</f>
        <v>2093.7735196841195</v>
      </c>
    </row>
    <row r="719" spans="1:4" x14ac:dyDescent="0.2">
      <c r="A719" s="4">
        <v>717</v>
      </c>
      <c r="B719" s="9">
        <f>SUMIF(Workers!$Q$2:$Q$1001,"&lt;="&amp;A719,Workers!$N$2:$N$1001)</f>
        <v>7539.376489999996</v>
      </c>
      <c r="C719" s="9">
        <f>SUMIF(Workers!$Q$2:$Q$1001,"&gt;"&amp;A719,Workers!$O$2:$O$1001)</f>
        <v>3172.5419570000008</v>
      </c>
      <c r="D719" s="9">
        <f>IF(OR(B719&lt;=0,C719&lt;=0),0,(B719^Parameters!$B$7)*(C719^Parameters!$B$8))</f>
        <v>2091.3863175526872</v>
      </c>
    </row>
    <row r="720" spans="1:4" x14ac:dyDescent="0.2">
      <c r="A720" s="4">
        <v>718</v>
      </c>
      <c r="B720" s="9">
        <f>SUMIF(Workers!$Q$2:$Q$1001,"&lt;="&amp;A720,Workers!$N$2:$N$1001)</f>
        <v>7548.4552499999963</v>
      </c>
      <c r="C720" s="9">
        <f>SUMIF(Workers!$Q$2:$Q$1001,"&gt;"&amp;A720,Workers!$O$2:$O$1001)</f>
        <v>3162.0856360000012</v>
      </c>
      <c r="D720" s="9">
        <f>IF(OR(B720&lt;=0,C720&lt;=0),0,(B720^Parameters!$B$7)*(C720^Parameters!$B$8))</f>
        <v>2089.4128939598745</v>
      </c>
    </row>
    <row r="721" spans="1:4" x14ac:dyDescent="0.2">
      <c r="A721" s="4">
        <v>719</v>
      </c>
      <c r="B721" s="9">
        <f>SUMIF(Workers!$Q$2:$Q$1001,"&lt;="&amp;A721,Workers!$N$2:$N$1001)</f>
        <v>7556.9686069999952</v>
      </c>
      <c r="C721" s="9">
        <f>SUMIF(Workers!$Q$2:$Q$1001,"&gt;"&amp;A721,Workers!$O$2:$O$1001)</f>
        <v>3152.2787650000014</v>
      </c>
      <c r="D721" s="9">
        <f>IF(OR(B721&lt;=0,C721&lt;=0),0,(B721^Parameters!$B$7)*(C721^Parameters!$B$8))</f>
        <v>2087.5529764968219</v>
      </c>
    </row>
    <row r="722" spans="1:4" x14ac:dyDescent="0.2">
      <c r="A722" s="4">
        <v>720</v>
      </c>
      <c r="B722" s="9">
        <f>SUMIF(Workers!$Q$2:$Q$1001,"&lt;="&amp;A722,Workers!$N$2:$N$1001)</f>
        <v>7565.5918159999947</v>
      </c>
      <c r="C722" s="9">
        <f>SUMIF(Workers!$Q$2:$Q$1001,"&gt;"&amp;A722,Workers!$O$2:$O$1001)</f>
        <v>3142.3384220000012</v>
      </c>
      <c r="D722" s="9">
        <f>IF(OR(B722&lt;=0,C722&lt;=0),0,(B722^Parameters!$B$7)*(C722^Parameters!$B$8))</f>
        <v>2085.6582028520793</v>
      </c>
    </row>
    <row r="723" spans="1:4" x14ac:dyDescent="0.2">
      <c r="A723" s="4">
        <v>721</v>
      </c>
      <c r="B723" s="9">
        <f>SUMIF(Workers!$Q$2:$Q$1001,"&lt;="&amp;A723,Workers!$N$2:$N$1001)</f>
        <v>7575.6048459999947</v>
      </c>
      <c r="C723" s="9">
        <f>SUMIF(Workers!$Q$2:$Q$1001,"&gt;"&amp;A723,Workers!$O$2:$O$1001)</f>
        <v>3130.7904050000011</v>
      </c>
      <c r="D723" s="9">
        <f>IF(OR(B723&lt;=0,C723&lt;=0),0,(B723^Parameters!$B$7)*(C723^Parameters!$B$8))</f>
        <v>2083.4452308487153</v>
      </c>
    </row>
    <row r="724" spans="1:4" x14ac:dyDescent="0.2">
      <c r="A724" s="4">
        <v>722</v>
      </c>
      <c r="B724" s="9">
        <f>SUMIF(Workers!$Q$2:$Q$1001,"&lt;="&amp;A724,Workers!$N$2:$N$1001)</f>
        <v>7585.4036599999945</v>
      </c>
      <c r="C724" s="9">
        <f>SUMIF(Workers!$Q$2:$Q$1001,"&gt;"&amp;A724,Workers!$O$2:$O$1001)</f>
        <v>3119.471825000001</v>
      </c>
      <c r="D724" s="9">
        <f>IF(OR(B724&lt;=0,C724&lt;=0),0,(B724^Parameters!$B$7)*(C724^Parameters!$B$8))</f>
        <v>2081.2626664213299</v>
      </c>
    </row>
    <row r="725" spans="1:4" x14ac:dyDescent="0.2">
      <c r="A725" s="4">
        <v>723</v>
      </c>
      <c r="B725" s="9">
        <f>SUMIF(Workers!$Q$2:$Q$1001,"&lt;="&amp;A725,Workers!$N$2:$N$1001)</f>
        <v>7595.1917569999941</v>
      </c>
      <c r="C725" s="9">
        <f>SUMIF(Workers!$Q$2:$Q$1001,"&gt;"&amp;A725,Workers!$O$2:$O$1001)</f>
        <v>3108.1617560000009</v>
      </c>
      <c r="D725" s="9">
        <f>IF(OR(B725&lt;=0,C725&lt;=0),0,(B725^Parameters!$B$7)*(C725^Parameters!$B$8))</f>
        <v>2079.0697518275792</v>
      </c>
    </row>
    <row r="726" spans="1:4" x14ac:dyDescent="0.2">
      <c r="A726" s="4">
        <v>724</v>
      </c>
      <c r="B726" s="9">
        <f>SUMIF(Workers!$Q$2:$Q$1001,"&lt;="&amp;A726,Workers!$N$2:$N$1001)</f>
        <v>7605.4002499999942</v>
      </c>
      <c r="C726" s="9">
        <f>SUMIF(Workers!$Q$2:$Q$1001,"&gt;"&amp;A726,Workers!$O$2:$O$1001)</f>
        <v>3096.3657450000005</v>
      </c>
      <c r="D726" s="9">
        <f>IF(OR(B726&lt;=0,C726&lt;=0),0,(B726^Parameters!$B$7)*(C726^Parameters!$B$8))</f>
        <v>2076.7702220187366</v>
      </c>
    </row>
    <row r="727" spans="1:4" x14ac:dyDescent="0.2">
      <c r="A727" s="4">
        <v>725</v>
      </c>
      <c r="B727" s="9">
        <f>SUMIF(Workers!$Q$2:$Q$1001,"&lt;="&amp;A727,Workers!$N$2:$N$1001)</f>
        <v>7614.2031619999952</v>
      </c>
      <c r="C727" s="9">
        <f>SUMIF(Workers!$Q$2:$Q$1001,"&gt;"&amp;A727,Workers!$O$2:$O$1001)</f>
        <v>3086.1907050000004</v>
      </c>
      <c r="D727" s="9">
        <f>IF(OR(B727&lt;=0,C727&lt;=0),0,(B727^Parameters!$B$7)*(C727^Parameters!$B$8))</f>
        <v>2074.7761580380075</v>
      </c>
    </row>
    <row r="728" spans="1:4" x14ac:dyDescent="0.2">
      <c r="A728" s="4">
        <v>726</v>
      </c>
      <c r="B728" s="9">
        <f>SUMIF(Workers!$Q$2:$Q$1001,"&lt;="&amp;A728,Workers!$N$2:$N$1001)</f>
        <v>7624.5699979999954</v>
      </c>
      <c r="C728" s="9">
        <f>SUMIF(Workers!$Q$2:$Q$1001,"&gt;"&amp;A728,Workers!$O$2:$O$1001)</f>
        <v>3074.1967480000008</v>
      </c>
      <c r="D728" s="9">
        <f>IF(OR(B728&lt;=0,C728&lt;=0),0,(B728^Parameters!$B$7)*(C728^Parameters!$B$8))</f>
        <v>2072.4122780114849</v>
      </c>
    </row>
    <row r="729" spans="1:4" x14ac:dyDescent="0.2">
      <c r="A729" s="4">
        <v>727</v>
      </c>
      <c r="B729" s="9">
        <f>SUMIF(Workers!$Q$2:$Q$1001,"&lt;="&amp;A729,Workers!$N$2:$N$1001)</f>
        <v>7633.7373189999944</v>
      </c>
      <c r="C729" s="9">
        <f>SUMIF(Workers!$Q$2:$Q$1001,"&gt;"&amp;A729,Workers!$O$2:$O$1001)</f>
        <v>3063.5893410000003</v>
      </c>
      <c r="D729" s="9">
        <f>IF(OR(B729&lt;=0,C729&lt;=0),0,(B729^Parameters!$B$7)*(C729^Parameters!$B$8))</f>
        <v>2070.3105375901177</v>
      </c>
    </row>
    <row r="730" spans="1:4" x14ac:dyDescent="0.2">
      <c r="A730" s="4">
        <v>728</v>
      </c>
      <c r="B730" s="9">
        <f>SUMIF(Workers!$Q$2:$Q$1001,"&lt;="&amp;A730,Workers!$N$2:$N$1001)</f>
        <v>7643.8154959999947</v>
      </c>
      <c r="C730" s="9">
        <f>SUMIF(Workers!$Q$2:$Q$1001,"&gt;"&amp;A730,Workers!$O$2:$O$1001)</f>
        <v>3051.9099230000002</v>
      </c>
      <c r="D730" s="9">
        <f>IF(OR(B730&lt;=0,C730&lt;=0),0,(B730^Parameters!$B$7)*(C730^Parameters!$B$8))</f>
        <v>2067.9824944604493</v>
      </c>
    </row>
    <row r="731" spans="1:4" x14ac:dyDescent="0.2">
      <c r="A731" s="4">
        <v>729</v>
      </c>
      <c r="B731" s="9">
        <f>SUMIF(Workers!$Q$2:$Q$1001,"&lt;="&amp;A731,Workers!$N$2:$N$1001)</f>
        <v>7653.4027689999948</v>
      </c>
      <c r="C731" s="9">
        <f>SUMIF(Workers!$Q$2:$Q$1001,"&gt;"&amp;A731,Workers!$O$2:$O$1001)</f>
        <v>3040.7977240000009</v>
      </c>
      <c r="D731" s="9">
        <f>IF(OR(B731&lt;=0,C731&lt;=0),0,(B731^Parameters!$B$7)*(C731^Parameters!$B$8))</f>
        <v>2065.7556312443139</v>
      </c>
    </row>
    <row r="732" spans="1:4" x14ac:dyDescent="0.2">
      <c r="A732" s="4">
        <v>730</v>
      </c>
      <c r="B732" s="9">
        <f>SUMIF(Workers!$Q$2:$Q$1001,"&lt;="&amp;A732,Workers!$N$2:$N$1001)</f>
        <v>7662.1974679999939</v>
      </c>
      <c r="C732" s="9">
        <f>SUMIF(Workers!$Q$2:$Q$1001,"&gt;"&amp;A732,Workers!$O$2:$O$1001)</f>
        <v>3030.6037370000013</v>
      </c>
      <c r="D732" s="9">
        <f>IF(OR(B732&lt;=0,C732&lt;=0),0,(B732^Parameters!$B$7)*(C732^Parameters!$B$8))</f>
        <v>2063.702653705046</v>
      </c>
    </row>
    <row r="733" spans="1:4" x14ac:dyDescent="0.2">
      <c r="A733" s="4">
        <v>731</v>
      </c>
      <c r="B733" s="9">
        <f>SUMIF(Workers!$Q$2:$Q$1001,"&lt;="&amp;A733,Workers!$N$2:$N$1001)</f>
        <v>7674.4507659999945</v>
      </c>
      <c r="C733" s="9">
        <f>SUMIF(Workers!$Q$2:$Q$1001,"&gt;"&amp;A733,Workers!$O$2:$O$1001)</f>
        <v>3016.3882120000007</v>
      </c>
      <c r="D733" s="9">
        <f>IF(OR(B733&lt;=0,C733&lt;=0),0,(B733^Parameters!$B$7)*(C733^Parameters!$B$8))</f>
        <v>2060.8222879932787</v>
      </c>
    </row>
    <row r="734" spans="1:4" x14ac:dyDescent="0.2">
      <c r="A734" s="4">
        <v>732</v>
      </c>
      <c r="B734" s="9">
        <f>SUMIF(Workers!$Q$2:$Q$1001,"&lt;="&amp;A734,Workers!$N$2:$N$1001)</f>
        <v>7684.2550349999947</v>
      </c>
      <c r="C734" s="9">
        <f>SUMIF(Workers!$Q$2:$Q$1001,"&gt;"&amp;A734,Workers!$O$2:$O$1001)</f>
        <v>3005.0103210000007</v>
      </c>
      <c r="D734" s="9">
        <f>IF(OR(B734&lt;=0,C734&lt;=0),0,(B734^Parameters!$B$7)*(C734^Parameters!$B$8))</f>
        <v>2058.5028956478695</v>
      </c>
    </row>
    <row r="735" spans="1:4" x14ac:dyDescent="0.2">
      <c r="A735" s="4">
        <v>733</v>
      </c>
      <c r="B735" s="9">
        <f>SUMIF(Workers!$Q$2:$Q$1001,"&lt;="&amp;A735,Workers!$N$2:$N$1001)</f>
        <v>7692.7150539999948</v>
      </c>
      <c r="C735" s="9">
        <f>SUMIF(Workers!$Q$2:$Q$1001,"&gt;"&amp;A735,Workers!$O$2:$O$1001)</f>
        <v>2995.1857390000005</v>
      </c>
      <c r="D735" s="9">
        <f>IF(OR(B735&lt;=0,C735&lt;=0),0,(B735^Parameters!$B$7)*(C735^Parameters!$B$8))</f>
        <v>2056.4896701867556</v>
      </c>
    </row>
    <row r="736" spans="1:4" x14ac:dyDescent="0.2">
      <c r="A736" s="4">
        <v>734</v>
      </c>
      <c r="B736" s="9">
        <f>SUMIF(Workers!$Q$2:$Q$1001,"&lt;="&amp;A736,Workers!$N$2:$N$1001)</f>
        <v>7702.8668539999944</v>
      </c>
      <c r="C736" s="9">
        <f>SUMIF(Workers!$Q$2:$Q$1001,"&gt;"&amp;A736,Workers!$O$2:$O$1001)</f>
        <v>2983.3889010000012</v>
      </c>
      <c r="D736" s="9">
        <f>IF(OR(B736&lt;=0,C736&lt;=0),0,(B736^Parameters!$B$7)*(C736^Parameters!$B$8))</f>
        <v>2054.0594889762988</v>
      </c>
    </row>
    <row r="737" spans="1:4" x14ac:dyDescent="0.2">
      <c r="A737" s="4">
        <v>735</v>
      </c>
      <c r="B737" s="9">
        <f>SUMIF(Workers!$Q$2:$Q$1001,"&lt;="&amp;A737,Workers!$N$2:$N$1001)</f>
        <v>7711.7377129999941</v>
      </c>
      <c r="C737" s="9">
        <f>SUMIF(Workers!$Q$2:$Q$1001,"&gt;"&amp;A737,Workers!$O$2:$O$1001)</f>
        <v>2973.0757580000009</v>
      </c>
      <c r="D737" s="9">
        <f>IF(OR(B737&lt;=0,C737&lt;=0),0,(B737^Parameters!$B$7)*(C737^Parameters!$B$8))</f>
        <v>2051.9236716883702</v>
      </c>
    </row>
    <row r="738" spans="1:4" x14ac:dyDescent="0.2">
      <c r="A738" s="4">
        <v>736</v>
      </c>
      <c r="B738" s="9">
        <f>SUMIF(Workers!$Q$2:$Q$1001,"&lt;="&amp;A738,Workers!$N$2:$N$1001)</f>
        <v>7722.8956589999943</v>
      </c>
      <c r="C738" s="9">
        <f>SUMIF(Workers!$Q$2:$Q$1001,"&gt;"&amp;A738,Workers!$O$2:$O$1001)</f>
        <v>2960.1025210000016</v>
      </c>
      <c r="D738" s="9">
        <f>IF(OR(B738&lt;=0,C738&lt;=0),0,(B738^Parameters!$B$7)*(C738^Parameters!$B$8))</f>
        <v>2049.222492236071</v>
      </c>
    </row>
    <row r="739" spans="1:4" x14ac:dyDescent="0.2">
      <c r="A739" s="4">
        <v>737</v>
      </c>
      <c r="B739" s="9">
        <f>SUMIF(Workers!$Q$2:$Q$1001,"&lt;="&amp;A739,Workers!$N$2:$N$1001)</f>
        <v>7731.9481399999941</v>
      </c>
      <c r="C739" s="9">
        <f>SUMIF(Workers!$Q$2:$Q$1001,"&gt;"&amp;A739,Workers!$O$2:$O$1001)</f>
        <v>2949.5724660000014</v>
      </c>
      <c r="D739" s="9">
        <f>IF(OR(B739&lt;=0,C739&lt;=0),0,(B739^Parameters!$B$7)*(C739^Parameters!$B$8))</f>
        <v>2047.0177161727913</v>
      </c>
    </row>
    <row r="740" spans="1:4" x14ac:dyDescent="0.2">
      <c r="A740" s="4">
        <v>738</v>
      </c>
      <c r="B740" s="9">
        <f>SUMIF(Workers!$Q$2:$Q$1001,"&lt;="&amp;A740,Workers!$N$2:$N$1001)</f>
        <v>7741.4868309999947</v>
      </c>
      <c r="C740" s="9">
        <f>SUMIF(Workers!$Q$2:$Q$1001,"&gt;"&amp;A740,Workers!$O$2:$O$1001)</f>
        <v>2938.4754470000016</v>
      </c>
      <c r="D740" s="9">
        <f>IF(OR(B740&lt;=0,C740&lt;=0),0,(B740^Parameters!$B$7)*(C740^Parameters!$B$8))</f>
        <v>2044.6825967166217</v>
      </c>
    </row>
    <row r="741" spans="1:4" x14ac:dyDescent="0.2">
      <c r="A741" s="4">
        <v>739</v>
      </c>
      <c r="B741" s="9">
        <f>SUMIF(Workers!$Q$2:$Q$1001,"&lt;="&amp;A741,Workers!$N$2:$N$1001)</f>
        <v>7752.7935989999951</v>
      </c>
      <c r="C741" s="9">
        <f>SUMIF(Workers!$Q$2:$Q$1001,"&gt;"&amp;A741,Workers!$O$2:$O$1001)</f>
        <v>2925.3120450000015</v>
      </c>
      <c r="D741" s="9">
        <f>IF(OR(B741&lt;=0,C741&lt;=0),0,(B741^Parameters!$B$7)*(C741^Parameters!$B$8))</f>
        <v>2041.8963349673245</v>
      </c>
    </row>
    <row r="742" spans="1:4" x14ac:dyDescent="0.2">
      <c r="A742" s="4">
        <v>740</v>
      </c>
      <c r="B742" s="9">
        <f>SUMIF(Workers!$Q$2:$Q$1001,"&lt;="&amp;A742,Workers!$N$2:$N$1001)</f>
        <v>7762.6629329999951</v>
      </c>
      <c r="C742" s="9">
        <f>SUMIF(Workers!$Q$2:$Q$1001,"&gt;"&amp;A742,Workers!$O$2:$O$1001)</f>
        <v>2913.8113510000017</v>
      </c>
      <c r="D742" s="9">
        <f>IF(OR(B742&lt;=0,C742&lt;=0),0,(B742^Parameters!$B$7)*(C742^Parameters!$B$8))</f>
        <v>2039.4472264971569</v>
      </c>
    </row>
    <row r="743" spans="1:4" x14ac:dyDescent="0.2">
      <c r="A743" s="4">
        <v>741</v>
      </c>
      <c r="B743" s="9">
        <f>SUMIF(Workers!$Q$2:$Q$1001,"&lt;="&amp;A743,Workers!$N$2:$N$1001)</f>
        <v>7771.9723899999944</v>
      </c>
      <c r="C743" s="9">
        <f>SUMIF(Workers!$Q$2:$Q$1001,"&gt;"&amp;A743,Workers!$O$2:$O$1001)</f>
        <v>2902.9497320000014</v>
      </c>
      <c r="D743" s="9">
        <f>IF(OR(B743&lt;=0,C743&lt;=0),0,(B743^Parameters!$B$7)*(C743^Parameters!$B$8))</f>
        <v>2037.1210858699651</v>
      </c>
    </row>
    <row r="744" spans="1:4" x14ac:dyDescent="0.2">
      <c r="A744" s="4">
        <v>742</v>
      </c>
      <c r="B744" s="9">
        <f>SUMIF(Workers!$Q$2:$Q$1001,"&lt;="&amp;A744,Workers!$N$2:$N$1001)</f>
        <v>7780.7549979999949</v>
      </c>
      <c r="C744" s="9">
        <f>SUMIF(Workers!$Q$2:$Q$1001,"&gt;"&amp;A744,Workers!$O$2:$O$1001)</f>
        <v>2892.7010260000011</v>
      </c>
      <c r="D744" s="9">
        <f>IF(OR(B744&lt;=0,C744&lt;=0),0,(B744^Parameters!$B$7)*(C744^Parameters!$B$8))</f>
        <v>2034.9155031578919</v>
      </c>
    </row>
    <row r="745" spans="1:4" x14ac:dyDescent="0.2">
      <c r="A745" s="4">
        <v>743</v>
      </c>
      <c r="B745" s="9">
        <f>SUMIF(Workers!$Q$2:$Q$1001,"&lt;="&amp;A745,Workers!$N$2:$N$1001)</f>
        <v>7790.0417549999947</v>
      </c>
      <c r="C745" s="9">
        <f>SUMIF(Workers!$Q$2:$Q$1001,"&gt;"&amp;A745,Workers!$O$2:$O$1001)</f>
        <v>2881.8409490000008</v>
      </c>
      <c r="D745" s="9">
        <f>IF(OR(B745&lt;=0,C745&lt;=0),0,(B745^Parameters!$B$7)*(C745^Parameters!$B$8))</f>
        <v>2032.5648324776485</v>
      </c>
    </row>
    <row r="746" spans="1:4" x14ac:dyDescent="0.2">
      <c r="A746" s="4">
        <v>744</v>
      </c>
      <c r="B746" s="9">
        <f>SUMIF(Workers!$Q$2:$Q$1001,"&lt;="&amp;A746,Workers!$N$2:$N$1001)</f>
        <v>7799.4611689999947</v>
      </c>
      <c r="C746" s="9">
        <f>SUMIF(Workers!$Q$2:$Q$1001,"&gt;"&amp;A746,Workers!$O$2:$O$1001)</f>
        <v>2870.8246600000007</v>
      </c>
      <c r="D746" s="9">
        <f>IF(OR(B746&lt;=0,C746&lt;=0),0,(B746^Parameters!$B$7)*(C746^Parameters!$B$8))</f>
        <v>2030.1684333428698</v>
      </c>
    </row>
    <row r="747" spans="1:4" x14ac:dyDescent="0.2">
      <c r="A747" s="4">
        <v>745</v>
      </c>
      <c r="B747" s="9">
        <f>SUMIF(Workers!$Q$2:$Q$1001,"&lt;="&amp;A747,Workers!$N$2:$N$1001)</f>
        <v>7808.6550869999946</v>
      </c>
      <c r="C747" s="9">
        <f>SUMIF(Workers!$Q$2:$Q$1001,"&gt;"&amp;A747,Workers!$O$2:$O$1001)</f>
        <v>2860.0663910000007</v>
      </c>
      <c r="D747" s="9">
        <f>IF(OR(B747&lt;=0,C747&lt;=0),0,(B747^Parameters!$B$7)*(C747^Parameters!$B$8))</f>
        <v>2027.8160663817291</v>
      </c>
    </row>
    <row r="748" spans="1:4" x14ac:dyDescent="0.2">
      <c r="A748" s="4">
        <v>746</v>
      </c>
      <c r="B748" s="9">
        <f>SUMIF(Workers!$Q$2:$Q$1001,"&lt;="&amp;A748,Workers!$N$2:$N$1001)</f>
        <v>7818.5598549999941</v>
      </c>
      <c r="C748" s="9">
        <f>SUMIF(Workers!$Q$2:$Q$1001,"&gt;"&amp;A748,Workers!$O$2:$O$1001)</f>
        <v>2848.4700780000007</v>
      </c>
      <c r="D748" s="9">
        <f>IF(OR(B748&lt;=0,C748&lt;=0),0,(B748^Parameters!$B$7)*(C748^Parameters!$B$8))</f>
        <v>2025.2670272216403</v>
      </c>
    </row>
    <row r="749" spans="1:4" x14ac:dyDescent="0.2">
      <c r="A749" s="4">
        <v>747</v>
      </c>
      <c r="B749" s="9">
        <f>SUMIF(Workers!$Q$2:$Q$1001,"&lt;="&amp;A749,Workers!$N$2:$N$1001)</f>
        <v>7827.849416999994</v>
      </c>
      <c r="C749" s="9">
        <f>SUMIF(Workers!$Q$2:$Q$1001,"&gt;"&amp;A749,Workers!$O$2:$O$1001)</f>
        <v>2837.5933490000002</v>
      </c>
      <c r="D749" s="9">
        <f>IF(OR(B749&lt;=0,C749&lt;=0),0,(B749^Parameters!$B$7)*(C749^Parameters!$B$8))</f>
        <v>2022.863969927708</v>
      </c>
    </row>
    <row r="750" spans="1:4" x14ac:dyDescent="0.2">
      <c r="A750" s="4">
        <v>748</v>
      </c>
      <c r="B750" s="9">
        <f>SUMIF(Workers!$Q$2:$Q$1001,"&lt;="&amp;A750,Workers!$N$2:$N$1001)</f>
        <v>7835.5185019999944</v>
      </c>
      <c r="C750" s="9">
        <f>SUMIF(Workers!$Q$2:$Q$1001,"&gt;"&amp;A750,Workers!$O$2:$O$1001)</f>
        <v>2828.6064290000008</v>
      </c>
      <c r="D750" s="9">
        <f>IF(OR(B750&lt;=0,C750&lt;=0),0,(B750^Parameters!$B$7)*(C750^Parameters!$B$8))</f>
        <v>2020.868800662678</v>
      </c>
    </row>
    <row r="751" spans="1:4" x14ac:dyDescent="0.2">
      <c r="A751" s="4">
        <v>749</v>
      </c>
      <c r="B751" s="9">
        <f>SUMIF(Workers!$Q$2:$Q$1001,"&lt;="&amp;A751,Workers!$N$2:$N$1001)</f>
        <v>7847.5462709999947</v>
      </c>
      <c r="C751" s="9">
        <f>SUMIF(Workers!$Q$2:$Q$1001,"&gt;"&amp;A751,Workers!$O$2:$O$1001)</f>
        <v>2814.5069560000006</v>
      </c>
      <c r="D751" s="9">
        <f>IF(OR(B751&lt;=0,C751&lt;=0),0,(B751^Parameters!$B$7)*(C751^Parameters!$B$8))</f>
        <v>2017.7218412992061</v>
      </c>
    </row>
    <row r="752" spans="1:4" x14ac:dyDescent="0.2">
      <c r="A752" s="4">
        <v>750</v>
      </c>
      <c r="B752" s="9">
        <f>SUMIF(Workers!$Q$2:$Q$1001,"&lt;="&amp;A752,Workers!$N$2:$N$1001)</f>
        <v>7856.3042739999946</v>
      </c>
      <c r="C752" s="9">
        <f>SUMIF(Workers!$Q$2:$Q$1001,"&gt;"&amp;A752,Workers!$O$2:$O$1001)</f>
        <v>2804.2382670000002</v>
      </c>
      <c r="D752" s="9">
        <f>IF(OR(B752&lt;=0,C752&lt;=0),0,(B752^Parameters!$B$7)*(C752^Parameters!$B$8))</f>
        <v>2015.4171184734978</v>
      </c>
    </row>
    <row r="753" spans="1:4" x14ac:dyDescent="0.2">
      <c r="A753" s="4">
        <v>751</v>
      </c>
      <c r="B753" s="9">
        <f>SUMIF(Workers!$Q$2:$Q$1001,"&lt;="&amp;A753,Workers!$N$2:$N$1001)</f>
        <v>7864.6649509999943</v>
      </c>
      <c r="C753" s="9">
        <f>SUMIF(Workers!$Q$2:$Q$1001,"&gt;"&amp;A753,Workers!$O$2:$O$1001)</f>
        <v>2794.4340010000001</v>
      </c>
      <c r="D753" s="9">
        <f>IF(OR(B753&lt;=0,C753&lt;=0),0,(B753^Parameters!$B$7)*(C753^Parameters!$B$8))</f>
        <v>2013.2065612240162</v>
      </c>
    </row>
    <row r="754" spans="1:4" x14ac:dyDescent="0.2">
      <c r="A754" s="4">
        <v>752</v>
      </c>
      <c r="B754" s="9">
        <f>SUMIF(Workers!$Q$2:$Q$1001,"&lt;="&amp;A754,Workers!$N$2:$N$1001)</f>
        <v>7874.1680469999937</v>
      </c>
      <c r="C754" s="9">
        <f>SUMIF(Workers!$Q$2:$Q$1001,"&gt;"&amp;A754,Workers!$O$2:$O$1001)</f>
        <v>2783.2877190000004</v>
      </c>
      <c r="D754" s="9">
        <f>IF(OR(B754&lt;=0,C754&lt;=0),0,(B754^Parameters!$B$7)*(C754^Parameters!$B$8))</f>
        <v>2010.6813611879406</v>
      </c>
    </row>
    <row r="755" spans="1:4" x14ac:dyDescent="0.2">
      <c r="A755" s="4">
        <v>753</v>
      </c>
      <c r="B755" s="9">
        <f>SUMIF(Workers!$Q$2:$Q$1001,"&lt;="&amp;A755,Workers!$N$2:$N$1001)</f>
        <v>7881.5196339999939</v>
      </c>
      <c r="C755" s="9">
        <f>SUMIF(Workers!$Q$2:$Q$1001,"&gt;"&amp;A755,Workers!$O$2:$O$1001)</f>
        <v>2774.6647030000004</v>
      </c>
      <c r="D755" s="9">
        <f>IF(OR(B755&lt;=0,C755&lt;=0),0,(B755^Parameters!$B$7)*(C755^Parameters!$B$8))</f>
        <v>2008.7191137056082</v>
      </c>
    </row>
    <row r="756" spans="1:4" x14ac:dyDescent="0.2">
      <c r="A756" s="4">
        <v>754</v>
      </c>
      <c r="B756" s="9">
        <f>SUMIF(Workers!$Q$2:$Q$1001,"&lt;="&amp;A756,Workers!$N$2:$N$1001)</f>
        <v>7890.9148059999934</v>
      </c>
      <c r="C756" s="9">
        <f>SUMIF(Workers!$Q$2:$Q$1001,"&gt;"&amp;A756,Workers!$O$2:$O$1001)</f>
        <v>2763.6227990000002</v>
      </c>
      <c r="D756" s="9">
        <f>IF(OR(B756&lt;=0,C756&lt;=0),0,(B756^Parameters!$B$7)*(C756^Parameters!$B$8))</f>
        <v>2006.1932027020266</v>
      </c>
    </row>
    <row r="757" spans="1:4" x14ac:dyDescent="0.2">
      <c r="A757" s="4">
        <v>755</v>
      </c>
      <c r="B757" s="9">
        <f>SUMIF(Workers!$Q$2:$Q$1001,"&lt;="&amp;A757,Workers!$N$2:$N$1001)</f>
        <v>7899.0141809999932</v>
      </c>
      <c r="C757" s="9">
        <f>SUMIF(Workers!$Q$2:$Q$1001,"&gt;"&amp;A757,Workers!$O$2:$O$1001)</f>
        <v>2754.0954240000001</v>
      </c>
      <c r="D757" s="9">
        <f>IF(OR(B757&lt;=0,C757&lt;=0),0,(B757^Parameters!$B$7)*(C757^Parameters!$B$8))</f>
        <v>2004.0028956134822</v>
      </c>
    </row>
    <row r="758" spans="1:4" x14ac:dyDescent="0.2">
      <c r="A758" s="4">
        <v>756</v>
      </c>
      <c r="B758" s="9">
        <f>SUMIF(Workers!$Q$2:$Q$1001,"&lt;="&amp;A758,Workers!$N$2:$N$1001)</f>
        <v>7907.2271709999932</v>
      </c>
      <c r="C758" s="9">
        <f>SUMIF(Workers!$Q$2:$Q$1001,"&gt;"&amp;A758,Workers!$O$2:$O$1001)</f>
        <v>2744.432268</v>
      </c>
      <c r="D758" s="9">
        <f>IF(OR(B758&lt;=0,C758&lt;=0),0,(B758^Parameters!$B$7)*(C758^Parameters!$B$8))</f>
        <v>2001.771629599953</v>
      </c>
    </row>
    <row r="759" spans="1:4" x14ac:dyDescent="0.2">
      <c r="A759" s="4">
        <v>757</v>
      </c>
      <c r="B759" s="9">
        <f>SUMIF(Workers!$Q$2:$Q$1001,"&lt;="&amp;A759,Workers!$N$2:$N$1001)</f>
        <v>7915.2261129999933</v>
      </c>
      <c r="C759" s="9">
        <f>SUMIF(Workers!$Q$2:$Q$1001,"&gt;"&amp;A759,Workers!$O$2:$O$1001)</f>
        <v>2735.0187559999999</v>
      </c>
      <c r="D759" s="9">
        <f>IF(OR(B759&lt;=0,C759&lt;=0),0,(B759^Parameters!$B$7)*(C759^Parameters!$B$8))</f>
        <v>1999.5885241987946</v>
      </c>
    </row>
    <row r="760" spans="1:4" x14ac:dyDescent="0.2">
      <c r="A760" s="4">
        <v>758</v>
      </c>
      <c r="B760" s="9">
        <f>SUMIF(Workers!$Q$2:$Q$1001,"&lt;="&amp;A760,Workers!$N$2:$N$1001)</f>
        <v>7923.6388369999931</v>
      </c>
      <c r="C760" s="9">
        <f>SUMIF(Workers!$Q$2:$Q$1001,"&gt;"&amp;A760,Workers!$O$2:$O$1001)</f>
        <v>2725.1091019999999</v>
      </c>
      <c r="D760" s="9">
        <f>IF(OR(B760&lt;=0,C760&lt;=0),0,(B760^Parameters!$B$7)*(C760^Parameters!$B$8))</f>
        <v>1997.2795477340292</v>
      </c>
    </row>
    <row r="761" spans="1:4" x14ac:dyDescent="0.2">
      <c r="A761" s="4">
        <v>759</v>
      </c>
      <c r="B761" s="9">
        <f>SUMIF(Workers!$Q$2:$Q$1001,"&lt;="&amp;A761,Workers!$N$2:$N$1001)</f>
        <v>7933.5297949999931</v>
      </c>
      <c r="C761" s="9">
        <f>SUMIF(Workers!$Q$2:$Q$1001,"&gt;"&amp;A761,Workers!$O$2:$O$1001)</f>
        <v>2713.457594</v>
      </c>
      <c r="D761" s="9">
        <f>IF(OR(B761&lt;=0,C761&lt;=0),0,(B761^Parameters!$B$7)*(C761^Parameters!$B$8))</f>
        <v>1994.5515860445344</v>
      </c>
    </row>
    <row r="762" spans="1:4" x14ac:dyDescent="0.2">
      <c r="A762" s="4">
        <v>760</v>
      </c>
      <c r="B762" s="9">
        <f>SUMIF(Workers!$Q$2:$Q$1001,"&lt;="&amp;A762,Workers!$N$2:$N$1001)</f>
        <v>7942.1195839999928</v>
      </c>
      <c r="C762" s="9">
        <f>SUMIF(Workers!$Q$2:$Q$1001,"&gt;"&amp;A762,Workers!$O$2:$O$1001)</f>
        <v>2703.3364470000001</v>
      </c>
      <c r="D762" s="9">
        <f>IF(OR(B762&lt;=0,C762&lt;=0),0,(B762^Parameters!$B$7)*(C762^Parameters!$B$8))</f>
        <v>1992.170178634424</v>
      </c>
    </row>
    <row r="763" spans="1:4" x14ac:dyDescent="0.2">
      <c r="A763" s="4">
        <v>761</v>
      </c>
      <c r="B763" s="9">
        <f>SUMIF(Workers!$Q$2:$Q$1001,"&lt;="&amp;A763,Workers!$N$2:$N$1001)</f>
        <v>7950.7176189999927</v>
      </c>
      <c r="C763" s="9">
        <f>SUMIF(Workers!$Q$2:$Q$1001,"&gt;"&amp;A763,Workers!$O$2:$O$1001)</f>
        <v>2693.1965880000002</v>
      </c>
      <c r="D763" s="9">
        <f>IF(OR(B763&lt;=0,C763&lt;=0),0,(B763^Parameters!$B$7)*(C763^Parameters!$B$8))</f>
        <v>1989.7727236023795</v>
      </c>
    </row>
    <row r="764" spans="1:4" x14ac:dyDescent="0.2">
      <c r="A764" s="4">
        <v>762</v>
      </c>
      <c r="B764" s="9">
        <f>SUMIF(Workers!$Q$2:$Q$1001,"&lt;="&amp;A764,Workers!$N$2:$N$1001)</f>
        <v>7959.2844649999934</v>
      </c>
      <c r="C764" s="9">
        <f>SUMIF(Workers!$Q$2:$Q$1001,"&gt;"&amp;A764,Workers!$O$2:$O$1001)</f>
        <v>2683.0643260000002</v>
      </c>
      <c r="D764" s="9">
        <f>IF(OR(B764&lt;=0,C764&lt;=0),0,(B764^Parameters!$B$7)*(C764^Parameters!$B$8))</f>
        <v>1987.3634585190741</v>
      </c>
    </row>
    <row r="765" spans="1:4" x14ac:dyDescent="0.2">
      <c r="A765" s="4">
        <v>763</v>
      </c>
      <c r="B765" s="9">
        <f>SUMIF(Workers!$Q$2:$Q$1001,"&lt;="&amp;A765,Workers!$N$2:$N$1001)</f>
        <v>7968.7166389999938</v>
      </c>
      <c r="C765" s="9">
        <f>SUMIF(Workers!$Q$2:$Q$1001,"&gt;"&amp;A765,Workers!$O$2:$O$1001)</f>
        <v>2671.9012320000002</v>
      </c>
      <c r="D765" s="9">
        <f>IF(OR(B765&lt;=0,C765&lt;=0),0,(B765^Parameters!$B$7)*(C765^Parameters!$B$8))</f>
        <v>1984.6958101868099</v>
      </c>
    </row>
    <row r="766" spans="1:4" x14ac:dyDescent="0.2">
      <c r="A766" s="4">
        <v>764</v>
      </c>
      <c r="B766" s="9">
        <f>SUMIF(Workers!$Q$2:$Q$1001,"&lt;="&amp;A766,Workers!$N$2:$N$1001)</f>
        <v>7978.5809079999935</v>
      </c>
      <c r="C766" s="9">
        <f>SUMIF(Workers!$Q$2:$Q$1001,"&gt;"&amp;A766,Workers!$O$2:$O$1001)</f>
        <v>2660.2075829999999</v>
      </c>
      <c r="D766" s="9">
        <f>IF(OR(B766&lt;=0,C766&lt;=0),0,(B766^Parameters!$B$7)*(C766^Parameters!$B$8))</f>
        <v>1981.8853675316479</v>
      </c>
    </row>
    <row r="767" spans="1:4" x14ac:dyDescent="0.2">
      <c r="A767" s="4">
        <v>765</v>
      </c>
      <c r="B767" s="9">
        <f>SUMIF(Workers!$Q$2:$Q$1001,"&lt;="&amp;A767,Workers!$N$2:$N$1001)</f>
        <v>7988.7887989999936</v>
      </c>
      <c r="C767" s="9">
        <f>SUMIF(Workers!$Q$2:$Q$1001,"&gt;"&amp;A767,Workers!$O$2:$O$1001)</f>
        <v>2648.0986910000001</v>
      </c>
      <c r="D767" s="9">
        <f>IF(OR(B767&lt;=0,C767&lt;=0),0,(B767^Parameters!$B$7)*(C767^Parameters!$B$8))</f>
        <v>1978.9590058614253</v>
      </c>
    </row>
    <row r="768" spans="1:4" x14ac:dyDescent="0.2">
      <c r="A768" s="4">
        <v>766</v>
      </c>
      <c r="B768" s="9">
        <f>SUMIF(Workers!$Q$2:$Q$1001,"&lt;="&amp;A768,Workers!$N$2:$N$1001)</f>
        <v>7998.7501719999937</v>
      </c>
      <c r="C768" s="9">
        <f>SUMIF(Workers!$Q$2:$Q$1001,"&gt;"&amp;A768,Workers!$O$2:$O$1001)</f>
        <v>2636.2770620000001</v>
      </c>
      <c r="D768" s="9">
        <f>IF(OR(B768&lt;=0,C768&lt;=0),0,(B768^Parameters!$B$7)*(C768^Parameters!$B$8))</f>
        <v>1976.0864150539917</v>
      </c>
    </row>
    <row r="769" spans="1:4" x14ac:dyDescent="0.2">
      <c r="A769" s="4">
        <v>767</v>
      </c>
      <c r="B769" s="9">
        <f>SUMIF(Workers!$Q$2:$Q$1001,"&lt;="&amp;A769,Workers!$N$2:$N$1001)</f>
        <v>8007.1770889999934</v>
      </c>
      <c r="C769" s="9">
        <f>SUMIF(Workers!$Q$2:$Q$1001,"&gt;"&amp;A769,Workers!$O$2:$O$1001)</f>
        <v>2626.2723910000004</v>
      </c>
      <c r="D769" s="9">
        <f>IF(OR(B769&lt;=0,C769&lt;=0),0,(B769^Parameters!$B$7)*(C769^Parameters!$B$8))</f>
        <v>1973.6431916048102</v>
      </c>
    </row>
    <row r="770" spans="1:4" x14ac:dyDescent="0.2">
      <c r="A770" s="4">
        <v>768</v>
      </c>
      <c r="B770" s="9">
        <f>SUMIF(Workers!$Q$2:$Q$1001,"&lt;="&amp;A770,Workers!$N$2:$N$1001)</f>
        <v>8016.296617999993</v>
      </c>
      <c r="C770" s="9">
        <f>SUMIF(Workers!$Q$2:$Q$1001,"&gt;"&amp;A770,Workers!$O$2:$O$1001)</f>
        <v>2615.4407120000005</v>
      </c>
      <c r="D770" s="9">
        <f>IF(OR(B770&lt;=0,C770&lt;=0),0,(B770^Parameters!$B$7)*(C770^Parameters!$B$8))</f>
        <v>1970.9853497505226</v>
      </c>
    </row>
    <row r="771" spans="1:4" x14ac:dyDescent="0.2">
      <c r="A771" s="4">
        <v>769</v>
      </c>
      <c r="B771" s="9">
        <f>SUMIF(Workers!$Q$2:$Q$1001,"&lt;="&amp;A771,Workers!$N$2:$N$1001)</f>
        <v>8025.6258999999927</v>
      </c>
      <c r="C771" s="9">
        <f>SUMIF(Workers!$Q$2:$Q$1001,"&gt;"&amp;A771,Workers!$O$2:$O$1001)</f>
        <v>2604.3596460000003</v>
      </c>
      <c r="D771" s="9">
        <f>IF(OR(B771&lt;=0,C771&lt;=0),0,(B771^Parameters!$B$7)*(C771^Parameters!$B$8))</f>
        <v>1968.2530869565373</v>
      </c>
    </row>
    <row r="772" spans="1:4" x14ac:dyDescent="0.2">
      <c r="A772" s="4">
        <v>770</v>
      </c>
      <c r="B772" s="9">
        <f>SUMIF(Workers!$Q$2:$Q$1001,"&lt;="&amp;A772,Workers!$N$2:$N$1001)</f>
        <v>8035.3436639999927</v>
      </c>
      <c r="C772" s="9">
        <f>SUMIF(Workers!$Q$2:$Q$1001,"&gt;"&amp;A772,Workers!$O$2:$O$1001)</f>
        <v>2592.8114550000005</v>
      </c>
      <c r="D772" s="9">
        <f>IF(OR(B772&lt;=0,C772&lt;=0),0,(B772^Parameters!$B$7)*(C772^Parameters!$B$8))</f>
        <v>1965.3908356593558</v>
      </c>
    </row>
    <row r="773" spans="1:4" x14ac:dyDescent="0.2">
      <c r="A773" s="4">
        <v>771</v>
      </c>
      <c r="B773" s="9">
        <f>SUMIF(Workers!$Q$2:$Q$1001,"&lt;="&amp;A773,Workers!$N$2:$N$1001)</f>
        <v>8043.8499259999935</v>
      </c>
      <c r="C773" s="9">
        <f>SUMIF(Workers!$Q$2:$Q$1001,"&gt;"&amp;A773,Workers!$O$2:$O$1001)</f>
        <v>2582.6979690000003</v>
      </c>
      <c r="D773" s="9">
        <f>IF(OR(B773&lt;=0,C773&lt;=0),0,(B773^Parameters!$B$7)*(C773^Parameters!$B$8))</f>
        <v>1962.8716892339073</v>
      </c>
    </row>
    <row r="774" spans="1:4" x14ac:dyDescent="0.2">
      <c r="A774" s="4">
        <v>772</v>
      </c>
      <c r="B774" s="9">
        <f>SUMIF(Workers!$Q$2:$Q$1001,"&lt;="&amp;A774,Workers!$N$2:$N$1001)</f>
        <v>8051.1645189999936</v>
      </c>
      <c r="C774" s="9">
        <f>SUMIF(Workers!$Q$2:$Q$1001,"&gt;"&amp;A774,Workers!$O$2:$O$1001)</f>
        <v>2573.9996030000002</v>
      </c>
      <c r="D774" s="9">
        <f>IF(OR(B774&lt;=0,C774&lt;=0),0,(B774^Parameters!$B$7)*(C774^Parameters!$B$8))</f>
        <v>1960.6958497049677</v>
      </c>
    </row>
    <row r="775" spans="1:4" x14ac:dyDescent="0.2">
      <c r="A775" s="4">
        <v>773</v>
      </c>
      <c r="B775" s="9">
        <f>SUMIF(Workers!$Q$2:$Q$1001,"&lt;="&amp;A775,Workers!$N$2:$N$1001)</f>
        <v>8061.5691529999931</v>
      </c>
      <c r="C775" s="9">
        <f>SUMIF(Workers!$Q$2:$Q$1001,"&gt;"&amp;A775,Workers!$O$2:$O$1001)</f>
        <v>2561.6212330000003</v>
      </c>
      <c r="D775" s="9">
        <f>IF(OR(B775&lt;=0,C775&lt;=0),0,(B775^Parameters!$B$7)*(C775^Parameters!$B$8))</f>
        <v>1957.5845294291523</v>
      </c>
    </row>
    <row r="776" spans="1:4" x14ac:dyDescent="0.2">
      <c r="A776" s="4">
        <v>774</v>
      </c>
      <c r="B776" s="9">
        <f>SUMIF(Workers!$Q$2:$Q$1001,"&lt;="&amp;A776,Workers!$N$2:$N$1001)</f>
        <v>8068.983018999993</v>
      </c>
      <c r="C776" s="9">
        <f>SUMIF(Workers!$Q$2:$Q$1001,"&gt;"&amp;A776,Workers!$O$2:$O$1001)</f>
        <v>2552.7972760000002</v>
      </c>
      <c r="D776" s="9">
        <f>IF(OR(B776&lt;=0,C776&lt;=0),0,(B776^Parameters!$B$7)*(C776^Parameters!$B$8))</f>
        <v>1955.3558641888278</v>
      </c>
    </row>
    <row r="777" spans="1:4" x14ac:dyDescent="0.2">
      <c r="A777" s="4">
        <v>775</v>
      </c>
      <c r="B777" s="9">
        <f>SUMIF(Workers!$Q$2:$Q$1001,"&lt;="&amp;A777,Workers!$N$2:$N$1001)</f>
        <v>8078.5112349999936</v>
      </c>
      <c r="C777" s="9">
        <f>SUMIF(Workers!$Q$2:$Q$1001,"&gt;"&amp;A777,Workers!$O$2:$O$1001)</f>
        <v>2541.4562209999999</v>
      </c>
      <c r="D777" s="9">
        <f>IF(OR(B777&lt;=0,C777&lt;=0),0,(B777^Parameters!$B$7)*(C777^Parameters!$B$8))</f>
        <v>1952.4786103315478</v>
      </c>
    </row>
    <row r="778" spans="1:4" x14ac:dyDescent="0.2">
      <c r="A778" s="4">
        <v>776</v>
      </c>
      <c r="B778" s="9">
        <f>SUMIF(Workers!$Q$2:$Q$1001,"&lt;="&amp;A778,Workers!$N$2:$N$1001)</f>
        <v>8086.1120269999938</v>
      </c>
      <c r="C778" s="9">
        <f>SUMIF(Workers!$Q$2:$Q$1001,"&gt;"&amp;A778,Workers!$O$2:$O$1001)</f>
        <v>2532.390613</v>
      </c>
      <c r="D778" s="9">
        <f>IF(OR(B778&lt;=0,C778&lt;=0),0,(B778^Parameters!$B$7)*(C778^Parameters!$B$8))</f>
        <v>1950.1665455815094</v>
      </c>
    </row>
    <row r="779" spans="1:4" x14ac:dyDescent="0.2">
      <c r="A779" s="4">
        <v>777</v>
      </c>
      <c r="B779" s="9">
        <f>SUMIF(Workers!$Q$2:$Q$1001,"&lt;="&amp;A779,Workers!$N$2:$N$1001)</f>
        <v>8092.9919299999938</v>
      </c>
      <c r="C779" s="9">
        <f>SUMIF(Workers!$Q$2:$Q$1001,"&gt;"&amp;A779,Workers!$O$2:$O$1001)</f>
        <v>2524.1776650000002</v>
      </c>
      <c r="D779" s="9">
        <f>IF(OR(B779&lt;=0,C779&lt;=0),0,(B779^Parameters!$B$7)*(C779^Parameters!$B$8))</f>
        <v>1948.0632886184164</v>
      </c>
    </row>
    <row r="780" spans="1:4" x14ac:dyDescent="0.2">
      <c r="A780" s="4">
        <v>778</v>
      </c>
      <c r="B780" s="9">
        <f>SUMIF(Workers!$Q$2:$Q$1001,"&lt;="&amp;A780,Workers!$N$2:$N$1001)</f>
        <v>8102.7388359999941</v>
      </c>
      <c r="C780" s="9">
        <f>SUMIF(Workers!$Q$2:$Q$1001,"&gt;"&amp;A780,Workers!$O$2:$O$1001)</f>
        <v>2512.5254730000001</v>
      </c>
      <c r="D780" s="9">
        <f>IF(OR(B780&lt;=0,C780&lt;=0),0,(B780^Parameters!$B$7)*(C780^Parameters!$B$8))</f>
        <v>1945.0646527815832</v>
      </c>
    </row>
    <row r="781" spans="1:4" x14ac:dyDescent="0.2">
      <c r="A781" s="4">
        <v>779</v>
      </c>
      <c r="B781" s="9">
        <f>SUMIF(Workers!$Q$2:$Q$1001,"&lt;="&amp;A781,Workers!$N$2:$N$1001)</f>
        <v>8110.6905499999948</v>
      </c>
      <c r="C781" s="9">
        <f>SUMIF(Workers!$Q$2:$Q$1001,"&gt;"&amp;A781,Workers!$O$2:$O$1001)</f>
        <v>2503.0047480000003</v>
      </c>
      <c r="D781" s="9">
        <f>IF(OR(B781&lt;=0,C781&lt;=0),0,(B781^Parameters!$B$7)*(C781^Parameters!$B$8))</f>
        <v>1942.6017579439276</v>
      </c>
    </row>
    <row r="782" spans="1:4" x14ac:dyDescent="0.2">
      <c r="A782" s="4">
        <v>780</v>
      </c>
      <c r="B782" s="9">
        <f>SUMIF(Workers!$Q$2:$Q$1001,"&lt;="&amp;A782,Workers!$N$2:$N$1001)</f>
        <v>8118.8353949999946</v>
      </c>
      <c r="C782" s="9">
        <f>SUMIF(Workers!$Q$2:$Q$1001,"&gt;"&amp;A782,Workers!$O$2:$O$1001)</f>
        <v>2493.249233</v>
      </c>
      <c r="D782" s="9">
        <f>IF(OR(B782&lt;=0,C782&lt;=0),0,(B782^Parameters!$B$7)*(C782^Parameters!$B$8))</f>
        <v>1940.0670680447165</v>
      </c>
    </row>
    <row r="783" spans="1:4" x14ac:dyDescent="0.2">
      <c r="A783" s="4">
        <v>781</v>
      </c>
      <c r="B783" s="9">
        <f>SUMIF(Workers!$Q$2:$Q$1001,"&lt;="&amp;A783,Workers!$N$2:$N$1001)</f>
        <v>8127.9114269999945</v>
      </c>
      <c r="C783" s="9">
        <f>SUMIF(Workers!$Q$2:$Q$1001,"&gt;"&amp;A783,Workers!$O$2:$O$1001)</f>
        <v>2482.37835</v>
      </c>
      <c r="D783" s="9">
        <f>IF(OR(B783&lt;=0,C783&lt;=0),0,(B783^Parameters!$B$7)*(C783^Parameters!$B$8))</f>
        <v>1937.2297136899231</v>
      </c>
    </row>
    <row r="784" spans="1:4" x14ac:dyDescent="0.2">
      <c r="A784" s="4">
        <v>782</v>
      </c>
      <c r="B784" s="9">
        <f>SUMIF(Workers!$Q$2:$Q$1001,"&lt;="&amp;A784,Workers!$N$2:$N$1001)</f>
        <v>8136.6770209999941</v>
      </c>
      <c r="C784" s="9">
        <f>SUMIF(Workers!$Q$2:$Q$1001,"&gt;"&amp;A784,Workers!$O$2:$O$1001)</f>
        <v>2471.8786360000004</v>
      </c>
      <c r="D784" s="9">
        <f>IF(OR(B784&lt;=0,C784&lt;=0),0,(B784^Parameters!$B$7)*(C784^Parameters!$B$8))</f>
        <v>1934.4762386581967</v>
      </c>
    </row>
    <row r="785" spans="1:4" x14ac:dyDescent="0.2">
      <c r="A785" s="4">
        <v>783</v>
      </c>
      <c r="B785" s="9">
        <f>SUMIF(Workers!$Q$2:$Q$1001,"&lt;="&amp;A785,Workers!$N$2:$N$1001)</f>
        <v>8145.9121339999947</v>
      </c>
      <c r="C785" s="9">
        <f>SUMIF(Workers!$Q$2:$Q$1001,"&gt;"&amp;A785,Workers!$O$2:$O$1001)</f>
        <v>2460.7780060000005</v>
      </c>
      <c r="D785" s="9">
        <f>IF(OR(B785&lt;=0,C785&lt;=0),0,(B785^Parameters!$B$7)*(C785^Parameters!$B$8))</f>
        <v>1931.5478484242371</v>
      </c>
    </row>
    <row r="786" spans="1:4" x14ac:dyDescent="0.2">
      <c r="A786" s="4">
        <v>784</v>
      </c>
      <c r="B786" s="9">
        <f>SUMIF(Workers!$Q$2:$Q$1001,"&lt;="&amp;A786,Workers!$N$2:$N$1001)</f>
        <v>8155.1057509999946</v>
      </c>
      <c r="C786" s="9">
        <f>SUMIF(Workers!$Q$2:$Q$1001,"&gt;"&amp;A786,Workers!$O$2:$O$1001)</f>
        <v>2449.7221090000003</v>
      </c>
      <c r="D786" s="9">
        <f>IF(OR(B786&lt;=0,C786&lt;=0),0,(B786^Parameters!$B$7)*(C786^Parameters!$B$8))</f>
        <v>1928.6165466613254</v>
      </c>
    </row>
    <row r="787" spans="1:4" x14ac:dyDescent="0.2">
      <c r="A787" s="4">
        <v>785</v>
      </c>
      <c r="B787" s="9">
        <f>SUMIF(Workers!$Q$2:$Q$1001,"&lt;="&amp;A787,Workers!$N$2:$N$1001)</f>
        <v>8163.950119999995</v>
      </c>
      <c r="C787" s="9">
        <f>SUMIF(Workers!$Q$2:$Q$1001,"&gt;"&amp;A787,Workers!$O$2:$O$1001)</f>
        <v>2439.0843670000004</v>
      </c>
      <c r="D787" s="9">
        <f>IF(OR(B787&lt;=0,C787&lt;=0),0,(B787^Parameters!$B$7)*(C787^Parameters!$B$8))</f>
        <v>1925.7824490346736</v>
      </c>
    </row>
    <row r="788" spans="1:4" x14ac:dyDescent="0.2">
      <c r="A788" s="4">
        <v>786</v>
      </c>
      <c r="B788" s="9">
        <f>SUMIF(Workers!$Q$2:$Q$1001,"&lt;="&amp;A788,Workers!$N$2:$N$1001)</f>
        <v>8172.0950949999951</v>
      </c>
      <c r="C788" s="9">
        <f>SUMIF(Workers!$Q$2:$Q$1001,"&gt;"&amp;A788,Workers!$O$2:$O$1001)</f>
        <v>2429.2871460000006</v>
      </c>
      <c r="D788" s="9">
        <f>IF(OR(B788&lt;=0,C788&lt;=0),0,(B788^Parameters!$B$7)*(C788^Parameters!$B$8))</f>
        <v>1923.1604484393515</v>
      </c>
    </row>
    <row r="789" spans="1:4" x14ac:dyDescent="0.2">
      <c r="A789" s="4">
        <v>787</v>
      </c>
      <c r="B789" s="9">
        <f>SUMIF(Workers!$Q$2:$Q$1001,"&lt;="&amp;A789,Workers!$N$2:$N$1001)</f>
        <v>8180.8271519999944</v>
      </c>
      <c r="C789" s="9">
        <f>SUMIF(Workers!$Q$2:$Q$1001,"&gt;"&amp;A789,Workers!$O$2:$O$1001)</f>
        <v>2418.7810580000005</v>
      </c>
      <c r="D789" s="9">
        <f>IF(OR(B789&lt;=0,C789&lt;=0),0,(B789^Parameters!$B$7)*(C789^Parameters!$B$8))</f>
        <v>1920.3358915479801</v>
      </c>
    </row>
    <row r="790" spans="1:4" x14ac:dyDescent="0.2">
      <c r="A790" s="4">
        <v>788</v>
      </c>
      <c r="B790" s="9">
        <f>SUMIF(Workers!$Q$2:$Q$1001,"&lt;="&amp;A790,Workers!$N$2:$N$1001)</f>
        <v>8189.0688969999946</v>
      </c>
      <c r="C790" s="9">
        <f>SUMIF(Workers!$Q$2:$Q$1001,"&gt;"&amp;A790,Workers!$O$2:$O$1001)</f>
        <v>2408.8606580000005</v>
      </c>
      <c r="D790" s="9">
        <f>IF(OR(B790&lt;=0,C790&lt;=0),0,(B790^Parameters!$B$7)*(C790^Parameters!$B$8))</f>
        <v>1917.6563887293648</v>
      </c>
    </row>
    <row r="791" spans="1:4" x14ac:dyDescent="0.2">
      <c r="A791" s="4">
        <v>789</v>
      </c>
      <c r="B791" s="9">
        <f>SUMIF(Workers!$Q$2:$Q$1001,"&lt;="&amp;A791,Workers!$N$2:$N$1001)</f>
        <v>8197.4348509999963</v>
      </c>
      <c r="C791" s="9">
        <f>SUMIF(Workers!$Q$2:$Q$1001,"&gt;"&amp;A791,Workers!$O$2:$O$1001)</f>
        <v>2398.7871550000004</v>
      </c>
      <c r="D791" s="9">
        <f>IF(OR(B791&lt;=0,C791&lt;=0),0,(B791^Parameters!$B$7)*(C791^Parameters!$B$8))</f>
        <v>1914.9231954629538</v>
      </c>
    </row>
    <row r="792" spans="1:4" x14ac:dyDescent="0.2">
      <c r="A792" s="4">
        <v>790</v>
      </c>
      <c r="B792" s="9">
        <f>SUMIF(Workers!$Q$2:$Q$1001,"&lt;="&amp;A792,Workers!$N$2:$N$1001)</f>
        <v>8206.4027399999959</v>
      </c>
      <c r="C792" s="9">
        <f>SUMIF(Workers!$Q$2:$Q$1001,"&gt;"&amp;A792,Workers!$O$2:$O$1001)</f>
        <v>2387.9785660000002</v>
      </c>
      <c r="D792" s="9">
        <f>IF(OR(B792&lt;=0,C792&lt;=0),0,(B792^Parameters!$B$7)*(C792^Parameters!$B$8))</f>
        <v>1911.9761165256598</v>
      </c>
    </row>
    <row r="793" spans="1:4" x14ac:dyDescent="0.2">
      <c r="A793" s="4">
        <v>791</v>
      </c>
      <c r="B793" s="9">
        <f>SUMIF(Workers!$Q$2:$Q$1001,"&lt;="&amp;A793,Workers!$N$2:$N$1001)</f>
        <v>8217.7010989999962</v>
      </c>
      <c r="C793" s="9">
        <f>SUMIF(Workers!$Q$2:$Q$1001,"&gt;"&amp;A793,Workers!$O$2:$O$1001)</f>
        <v>2374.3463300000003</v>
      </c>
      <c r="D793" s="9">
        <f>IF(OR(B793&lt;=0,C793&lt;=0),0,(B793^Parameters!$B$7)*(C793^Parameters!$B$8))</f>
        <v>1908.2377513607285</v>
      </c>
    </row>
    <row r="794" spans="1:4" x14ac:dyDescent="0.2">
      <c r="A794" s="4">
        <v>792</v>
      </c>
      <c r="B794" s="9">
        <f>SUMIF(Workers!$Q$2:$Q$1001,"&lt;="&amp;A794,Workers!$N$2:$N$1001)</f>
        <v>8224.873724999994</v>
      </c>
      <c r="C794" s="9">
        <f>SUMIF(Workers!$Q$2:$Q$1001,"&gt;"&amp;A794,Workers!$O$2:$O$1001)</f>
        <v>2365.6897550000003</v>
      </c>
      <c r="D794" s="9">
        <f>IF(OR(B794&lt;=0,C794&lt;=0),0,(B794^Parameters!$B$7)*(C794^Parameters!$B$8))</f>
        <v>1905.8519579818744</v>
      </c>
    </row>
    <row r="795" spans="1:4" x14ac:dyDescent="0.2">
      <c r="A795" s="4">
        <v>793</v>
      </c>
      <c r="B795" s="9">
        <f>SUMIF(Workers!$Q$2:$Q$1001,"&lt;="&amp;A795,Workers!$N$2:$N$1001)</f>
        <v>8232.4000439999927</v>
      </c>
      <c r="C795" s="9">
        <f>SUMIF(Workers!$Q$2:$Q$1001,"&gt;"&amp;A795,Workers!$O$2:$O$1001)</f>
        <v>2356.6056430000003</v>
      </c>
      <c r="D795" s="9">
        <f>IF(OR(B795&lt;=0,C795&lt;=0),0,(B795^Parameters!$B$7)*(C795^Parameters!$B$8))</f>
        <v>1903.3384490909013</v>
      </c>
    </row>
    <row r="796" spans="1:4" x14ac:dyDescent="0.2">
      <c r="A796" s="4">
        <v>794</v>
      </c>
      <c r="B796" s="9">
        <f>SUMIF(Workers!$Q$2:$Q$1001,"&lt;="&amp;A796,Workers!$N$2:$N$1001)</f>
        <v>8240.5470699999933</v>
      </c>
      <c r="C796" s="9">
        <f>SUMIF(Workers!$Q$2:$Q$1001,"&gt;"&amp;A796,Workers!$O$2:$O$1001)</f>
        <v>2346.7649550000001</v>
      </c>
      <c r="D796" s="9">
        <f>IF(OR(B796&lt;=0,C796&lt;=0),0,(B796^Parameters!$B$7)*(C796^Parameters!$B$8))</f>
        <v>1900.6035553819681</v>
      </c>
    </row>
    <row r="797" spans="1:4" x14ac:dyDescent="0.2">
      <c r="A797" s="4">
        <v>795</v>
      </c>
      <c r="B797" s="9">
        <f>SUMIF(Workers!$Q$2:$Q$1001,"&lt;="&amp;A797,Workers!$N$2:$N$1001)</f>
        <v>8251.6021479999945</v>
      </c>
      <c r="C797" s="9">
        <f>SUMIF(Workers!$Q$2:$Q$1001,"&gt;"&amp;A797,Workers!$O$2:$O$1001)</f>
        <v>2333.4106220000003</v>
      </c>
      <c r="D797" s="9">
        <f>IF(OR(B797&lt;=0,C797&lt;=0),0,(B797^Parameters!$B$7)*(C797^Parameters!$B$8))</f>
        <v>1896.8729912053091</v>
      </c>
    </row>
    <row r="798" spans="1:4" x14ac:dyDescent="0.2">
      <c r="A798" s="4">
        <v>796</v>
      </c>
      <c r="B798" s="9">
        <f>SUMIF(Workers!$Q$2:$Q$1001,"&lt;="&amp;A798,Workers!$N$2:$N$1001)</f>
        <v>8260.7634009999947</v>
      </c>
      <c r="C798" s="9">
        <f>SUMIF(Workers!$Q$2:$Q$1001,"&gt;"&amp;A798,Workers!$O$2:$O$1001)</f>
        <v>2322.3436390000006</v>
      </c>
      <c r="D798" s="9">
        <f>IF(OR(B798&lt;=0,C798&lt;=0),0,(B798^Parameters!$B$7)*(C798^Parameters!$B$8))</f>
        <v>1893.76462584602</v>
      </c>
    </row>
    <row r="799" spans="1:4" x14ac:dyDescent="0.2">
      <c r="A799" s="4">
        <v>797</v>
      </c>
      <c r="B799" s="9">
        <f>SUMIF(Workers!$Q$2:$Q$1001,"&lt;="&amp;A799,Workers!$N$2:$N$1001)</f>
        <v>8270.6117289999947</v>
      </c>
      <c r="C799" s="9">
        <f>SUMIF(Workers!$Q$2:$Q$1001,"&gt;"&amp;A799,Workers!$O$2:$O$1001)</f>
        <v>2310.4448530000004</v>
      </c>
      <c r="D799" s="9">
        <f>IF(OR(B799&lt;=0,C799&lt;=0),0,(B799^Parameters!$B$7)*(C799^Parameters!$B$8))</f>
        <v>1890.4054382361485</v>
      </c>
    </row>
    <row r="800" spans="1:4" x14ac:dyDescent="0.2">
      <c r="A800" s="4">
        <v>798</v>
      </c>
      <c r="B800" s="9">
        <f>SUMIF(Workers!$Q$2:$Q$1001,"&lt;="&amp;A800,Workers!$N$2:$N$1001)</f>
        <v>8279.8385429999926</v>
      </c>
      <c r="C800" s="9">
        <f>SUMIF(Workers!$Q$2:$Q$1001,"&gt;"&amp;A800,Workers!$O$2:$O$1001)</f>
        <v>2299.2968970000006</v>
      </c>
      <c r="D800" s="9">
        <f>IF(OR(B800&lt;=0,C800&lt;=0),0,(B800^Parameters!$B$7)*(C800^Parameters!$B$8))</f>
        <v>1887.2420935338332</v>
      </c>
    </row>
    <row r="801" spans="1:4" x14ac:dyDescent="0.2">
      <c r="A801" s="4">
        <v>799</v>
      </c>
      <c r="B801" s="9">
        <f>SUMIF(Workers!$Q$2:$Q$1001,"&lt;="&amp;A801,Workers!$N$2:$N$1001)</f>
        <v>8287.6125709999924</v>
      </c>
      <c r="C801" s="9">
        <f>SUMIF(Workers!$Q$2:$Q$1001,"&gt;"&amp;A801,Workers!$O$2:$O$1001)</f>
        <v>2289.9026730000005</v>
      </c>
      <c r="D801" s="9">
        <f>IF(OR(B801&lt;=0,C801&lt;=0),0,(B801^Parameters!$B$7)*(C801^Parameters!$B$8))</f>
        <v>1884.5640795043948</v>
      </c>
    </row>
    <row r="802" spans="1:4" x14ac:dyDescent="0.2">
      <c r="A802" s="4">
        <v>800</v>
      </c>
      <c r="B802" s="9">
        <f>SUMIF(Workers!$Q$2:$Q$1001,"&lt;="&amp;A802,Workers!$N$2:$N$1001)</f>
        <v>8296.9988059999905</v>
      </c>
      <c r="C802" s="9">
        <f>SUMIF(Workers!$Q$2:$Q$1001,"&gt;"&amp;A802,Workers!$O$2:$O$1001)</f>
        <v>2278.5531800000003</v>
      </c>
      <c r="D802" s="9">
        <f>IF(OR(B802&lt;=0,C802&lt;=0),0,(B802^Parameters!$B$7)*(C802^Parameters!$B$8))</f>
        <v>1881.313138819648</v>
      </c>
    </row>
    <row r="803" spans="1:4" x14ac:dyDescent="0.2">
      <c r="A803" s="4">
        <v>801</v>
      </c>
      <c r="B803" s="9">
        <f>SUMIF(Workers!$Q$2:$Q$1001,"&lt;="&amp;A803,Workers!$N$2:$N$1001)</f>
        <v>8306.3923539999905</v>
      </c>
      <c r="C803" s="9">
        <f>SUMIF(Workers!$Q$2:$Q$1001,"&gt;"&amp;A803,Workers!$O$2:$O$1001)</f>
        <v>2267.1926670000003</v>
      </c>
      <c r="D803" s="9">
        <f>IF(OR(B803&lt;=0,C803&lt;=0),0,(B803^Parameters!$B$7)*(C803^Parameters!$B$8))</f>
        <v>1878.0423925711725</v>
      </c>
    </row>
    <row r="804" spans="1:4" x14ac:dyDescent="0.2">
      <c r="A804" s="4">
        <v>802</v>
      </c>
      <c r="B804" s="9">
        <f>SUMIF(Workers!$Q$2:$Q$1001,"&lt;="&amp;A804,Workers!$N$2:$N$1001)</f>
        <v>8315.2115509999912</v>
      </c>
      <c r="C804" s="9">
        <f>SUMIF(Workers!$Q$2:$Q$1001,"&gt;"&amp;A804,Workers!$O$2:$O$1001)</f>
        <v>2256.5203120000001</v>
      </c>
      <c r="D804" s="9">
        <f>IF(OR(B804&lt;=0,C804&lt;=0),0,(B804^Parameters!$B$7)*(C804^Parameters!$B$8))</f>
        <v>1874.9541305115979</v>
      </c>
    </row>
    <row r="805" spans="1:4" x14ac:dyDescent="0.2">
      <c r="A805" s="4">
        <v>803</v>
      </c>
      <c r="B805" s="9">
        <f>SUMIF(Workers!$Q$2:$Q$1001,"&lt;="&amp;A805,Workers!$N$2:$N$1001)</f>
        <v>8323.9808749999902</v>
      </c>
      <c r="C805" s="9">
        <f>SUMIF(Workers!$Q$2:$Q$1001,"&gt;"&amp;A805,Workers!$O$2:$O$1001)</f>
        <v>2245.8965600000001</v>
      </c>
      <c r="D805" s="9">
        <f>IF(OR(B805&lt;=0,C805&lt;=0),0,(B805^Parameters!$B$7)*(C805^Parameters!$B$8))</f>
        <v>1871.8643391986182</v>
      </c>
    </row>
    <row r="806" spans="1:4" x14ac:dyDescent="0.2">
      <c r="A806" s="4">
        <v>804</v>
      </c>
      <c r="B806" s="9">
        <f>SUMIF(Workers!$Q$2:$Q$1001,"&lt;="&amp;A806,Workers!$N$2:$N$1001)</f>
        <v>8333.31640899999</v>
      </c>
      <c r="C806" s="9">
        <f>SUMIF(Workers!$Q$2:$Q$1001,"&gt;"&amp;A806,Workers!$O$2:$O$1001)</f>
        <v>2234.5791239999999</v>
      </c>
      <c r="D806" s="9">
        <f>IF(OR(B806&lt;=0,C806&lt;=0),0,(B806^Parameters!$B$7)*(C806^Parameters!$B$8))</f>
        <v>1868.556026035478</v>
      </c>
    </row>
    <row r="807" spans="1:4" x14ac:dyDescent="0.2">
      <c r="A807" s="4">
        <v>805</v>
      </c>
      <c r="B807" s="9">
        <f>SUMIF(Workers!$Q$2:$Q$1001,"&lt;="&amp;A807,Workers!$N$2:$N$1001)</f>
        <v>8342.6064309999911</v>
      </c>
      <c r="C807" s="9">
        <f>SUMIF(Workers!$Q$2:$Q$1001,"&gt;"&amp;A807,Workers!$O$2:$O$1001)</f>
        <v>2223.3143619999996</v>
      </c>
      <c r="D807" s="9">
        <f>IF(OR(B807&lt;=0,C807&lt;=0),0,(B807^Parameters!$B$7)*(C807^Parameters!$B$8))</f>
        <v>1865.2462828764208</v>
      </c>
    </row>
    <row r="808" spans="1:4" x14ac:dyDescent="0.2">
      <c r="A808" s="4">
        <v>806</v>
      </c>
      <c r="B808" s="9">
        <f>SUMIF(Workers!$Q$2:$Q$1001,"&lt;="&amp;A808,Workers!$N$2:$N$1001)</f>
        <v>8352.555014999989</v>
      </c>
      <c r="C808" s="9">
        <f>SUMIF(Workers!$Q$2:$Q$1001,"&gt;"&amp;A808,Workers!$O$2:$O$1001)</f>
        <v>2211.2422149999998</v>
      </c>
      <c r="D808" s="9">
        <f>IF(OR(B808&lt;=0,C808&lt;=0),0,(B808^Parameters!$B$7)*(C808^Parameters!$B$8))</f>
        <v>1861.6800627606619</v>
      </c>
    </row>
    <row r="809" spans="1:4" x14ac:dyDescent="0.2">
      <c r="A809" s="4">
        <v>807</v>
      </c>
      <c r="B809" s="9">
        <f>SUMIF(Workers!$Q$2:$Q$1001,"&lt;="&amp;A809,Workers!$N$2:$N$1001)</f>
        <v>8362.8636419999893</v>
      </c>
      <c r="C809" s="9">
        <f>SUMIF(Workers!$Q$2:$Q$1001,"&gt;"&amp;A809,Workers!$O$2:$O$1001)</f>
        <v>2198.7274759999996</v>
      </c>
      <c r="D809" s="9">
        <f>IF(OR(B809&lt;=0,C809&lt;=0),0,(B809^Parameters!$B$7)*(C809^Parameters!$B$8))</f>
        <v>1857.9622621276094</v>
      </c>
    </row>
    <row r="810" spans="1:4" x14ac:dyDescent="0.2">
      <c r="A810" s="4">
        <v>808</v>
      </c>
      <c r="B810" s="9">
        <f>SUMIF(Workers!$Q$2:$Q$1001,"&lt;="&amp;A810,Workers!$N$2:$N$1001)</f>
        <v>8373.0898959999886</v>
      </c>
      <c r="C810" s="9">
        <f>SUMIF(Workers!$Q$2:$Q$1001,"&gt;"&amp;A810,Workers!$O$2:$O$1001)</f>
        <v>2186.3043799999996</v>
      </c>
      <c r="D810" s="9">
        <f>IF(OR(B810&lt;=0,C810&lt;=0),0,(B810^Parameters!$B$7)*(C810^Parameters!$B$8))</f>
        <v>1854.2503533931745</v>
      </c>
    </row>
    <row r="811" spans="1:4" x14ac:dyDescent="0.2">
      <c r="A811" s="4">
        <v>809</v>
      </c>
      <c r="B811" s="9">
        <f>SUMIF(Workers!$Q$2:$Q$1001,"&lt;="&amp;A811,Workers!$N$2:$N$1001)</f>
        <v>8384.0070699999887</v>
      </c>
      <c r="C811" s="9">
        <f>SUMIF(Workers!$Q$2:$Q$1001,"&gt;"&amp;A811,Workers!$O$2:$O$1001)</f>
        <v>2173.0330799999997</v>
      </c>
      <c r="D811" s="9">
        <f>IF(OR(B811&lt;=0,C811&lt;=0),0,(B811^Parameters!$B$7)*(C811^Parameters!$B$8))</f>
        <v>1850.2613972936319</v>
      </c>
    </row>
    <row r="812" spans="1:4" x14ac:dyDescent="0.2">
      <c r="A812" s="4">
        <v>810</v>
      </c>
      <c r="B812" s="9">
        <f>SUMIF(Workers!$Q$2:$Q$1001,"&lt;="&amp;A812,Workers!$N$2:$N$1001)</f>
        <v>8392.0780439999889</v>
      </c>
      <c r="C812" s="9">
        <f>SUMIF(Workers!$Q$2:$Q$1001,"&gt;"&amp;A812,Workers!$O$2:$O$1001)</f>
        <v>2163.2167879999997</v>
      </c>
      <c r="D812" s="9">
        <f>IF(OR(B812&lt;=0,C812&lt;=0),0,(B812^Parameters!$B$7)*(C812^Parameters!$B$8))</f>
        <v>1847.2951985205859</v>
      </c>
    </row>
    <row r="813" spans="1:4" x14ac:dyDescent="0.2">
      <c r="A813" s="4">
        <v>811</v>
      </c>
      <c r="B813" s="9">
        <f>SUMIF(Workers!$Q$2:$Q$1001,"&lt;="&amp;A813,Workers!$N$2:$N$1001)</f>
        <v>8402.2299599999897</v>
      </c>
      <c r="C813" s="9">
        <f>SUMIF(Workers!$Q$2:$Q$1001,"&gt;"&amp;A813,Workers!$O$2:$O$1001)</f>
        <v>2150.8640279999995</v>
      </c>
      <c r="D813" s="9">
        <f>IF(OR(B813&lt;=0,C813&lt;=0),0,(B813^Parameters!$B$7)*(C813^Parameters!$B$8))</f>
        <v>1843.5434758375809</v>
      </c>
    </row>
    <row r="814" spans="1:4" x14ac:dyDescent="0.2">
      <c r="A814" s="4">
        <v>812</v>
      </c>
      <c r="B814" s="9">
        <f>SUMIF(Workers!$Q$2:$Q$1001,"&lt;="&amp;A814,Workers!$N$2:$N$1001)</f>
        <v>8411.6769679999888</v>
      </c>
      <c r="C814" s="9">
        <f>SUMIF(Workers!$Q$2:$Q$1001,"&gt;"&amp;A814,Workers!$O$2:$O$1001)</f>
        <v>2139.3585049999992</v>
      </c>
      <c r="D814" s="9">
        <f>IF(OR(B814&lt;=0,C814&lt;=0),0,(B814^Parameters!$B$7)*(C814^Parameters!$B$8))</f>
        <v>1840.0294303227831</v>
      </c>
    </row>
    <row r="815" spans="1:4" x14ac:dyDescent="0.2">
      <c r="A815" s="4">
        <v>813</v>
      </c>
      <c r="B815" s="9">
        <f>SUMIF(Workers!$Q$2:$Q$1001,"&lt;="&amp;A815,Workers!$N$2:$N$1001)</f>
        <v>8420.0645409999888</v>
      </c>
      <c r="C815" s="9">
        <f>SUMIF(Workers!$Q$2:$Q$1001,"&gt;"&amp;A815,Workers!$O$2:$O$1001)</f>
        <v>2129.1306349999991</v>
      </c>
      <c r="D815" s="9">
        <f>IF(OR(B815&lt;=0,C815&lt;=0),0,(B815^Parameters!$B$7)*(C815^Parameters!$B$8))</f>
        <v>1836.8892738100374</v>
      </c>
    </row>
    <row r="816" spans="1:4" x14ac:dyDescent="0.2">
      <c r="A816" s="4">
        <v>814</v>
      </c>
      <c r="B816" s="9">
        <f>SUMIF(Workers!$Q$2:$Q$1001,"&lt;="&amp;A816,Workers!$N$2:$N$1001)</f>
        <v>8429.4715229999892</v>
      </c>
      <c r="C816" s="9">
        <f>SUMIF(Workers!$Q$2:$Q$1001,"&gt;"&amp;A816,Workers!$O$2:$O$1001)</f>
        <v>2117.654293999999</v>
      </c>
      <c r="D816" s="9">
        <f>IF(OR(B816&lt;=0,C816&lt;=0),0,(B816^Parameters!$B$7)*(C816^Parameters!$B$8))</f>
        <v>1833.3481091239544</v>
      </c>
    </row>
    <row r="817" spans="1:4" x14ac:dyDescent="0.2">
      <c r="A817" s="4">
        <v>815</v>
      </c>
      <c r="B817" s="9">
        <f>SUMIF(Workers!$Q$2:$Q$1001,"&lt;="&amp;A817,Workers!$N$2:$N$1001)</f>
        <v>8437.9427219999907</v>
      </c>
      <c r="C817" s="9">
        <f>SUMIF(Workers!$Q$2:$Q$1001,"&gt;"&amp;A817,Workers!$O$2:$O$1001)</f>
        <v>2107.2998999999995</v>
      </c>
      <c r="D817" s="9">
        <f>IF(OR(B817&lt;=0,C817&lt;=0),0,(B817^Parameters!$B$7)*(C817^Parameters!$B$8))</f>
        <v>1830.1357885735574</v>
      </c>
    </row>
    <row r="818" spans="1:4" x14ac:dyDescent="0.2">
      <c r="A818" s="4">
        <v>816</v>
      </c>
      <c r="B818" s="9">
        <f>SUMIF(Workers!$Q$2:$Q$1001,"&lt;="&amp;A818,Workers!$N$2:$N$1001)</f>
        <v>8445.3936819999908</v>
      </c>
      <c r="C818" s="9">
        <f>SUMIF(Workers!$Q$2:$Q$1001,"&gt;"&amp;A818,Workers!$O$2:$O$1001)</f>
        <v>2098.1863619999995</v>
      </c>
      <c r="D818" s="9">
        <f>IF(OR(B818&lt;=0,C818&lt;=0),0,(B818^Parameters!$B$7)*(C818^Parameters!$B$8))</f>
        <v>1827.2954864365847</v>
      </c>
    </row>
    <row r="819" spans="1:4" x14ac:dyDescent="0.2">
      <c r="A819" s="4">
        <v>817</v>
      </c>
      <c r="B819" s="9">
        <f>SUMIF(Workers!$Q$2:$Q$1001,"&lt;="&amp;A819,Workers!$N$2:$N$1001)</f>
        <v>8453.8990159999921</v>
      </c>
      <c r="C819" s="9">
        <f>SUMIF(Workers!$Q$2:$Q$1001,"&gt;"&amp;A819,Workers!$O$2:$O$1001)</f>
        <v>2087.7782339999994</v>
      </c>
      <c r="D819" s="9">
        <f>IF(OR(B819&lt;=0,C819&lt;=0),0,(B819^Parameters!$B$7)*(C819^Parameters!$B$8))</f>
        <v>1824.0369831702089</v>
      </c>
    </row>
    <row r="820" spans="1:4" x14ac:dyDescent="0.2">
      <c r="A820" s="4">
        <v>818</v>
      </c>
      <c r="B820" s="9">
        <f>SUMIF(Workers!$Q$2:$Q$1001,"&lt;="&amp;A820,Workers!$N$2:$N$1001)</f>
        <v>8463.7411249999914</v>
      </c>
      <c r="C820" s="9">
        <f>SUMIF(Workers!$Q$2:$Q$1001,"&gt;"&amp;A820,Workers!$O$2:$O$1001)</f>
        <v>2075.7203529999992</v>
      </c>
      <c r="D820" s="9">
        <f>IF(OR(B820&lt;=0,C820&lt;=0),0,(B820^Parameters!$B$7)*(C820^Parameters!$B$8))</f>
        <v>1820.2416471482222</v>
      </c>
    </row>
    <row r="821" spans="1:4" x14ac:dyDescent="0.2">
      <c r="A821" s="4">
        <v>819</v>
      </c>
      <c r="B821" s="9">
        <f>SUMIF(Workers!$Q$2:$Q$1001,"&lt;="&amp;A821,Workers!$N$2:$N$1001)</f>
        <v>8472.2811579999925</v>
      </c>
      <c r="C821" s="9">
        <f>SUMIF(Workers!$Q$2:$Q$1001,"&gt;"&amp;A821,Workers!$O$2:$O$1001)</f>
        <v>2065.2569839999996</v>
      </c>
      <c r="D821" s="9">
        <f>IF(OR(B821&lt;=0,C821&lt;=0),0,(B821^Parameters!$B$7)*(C821^Parameters!$B$8))</f>
        <v>1816.9313004592746</v>
      </c>
    </row>
    <row r="822" spans="1:4" x14ac:dyDescent="0.2">
      <c r="A822" s="4">
        <v>820</v>
      </c>
      <c r="B822" s="9">
        <f>SUMIF(Workers!$Q$2:$Q$1001,"&lt;="&amp;A822,Workers!$N$2:$N$1001)</f>
        <v>8483.1566529999909</v>
      </c>
      <c r="C822" s="9">
        <f>SUMIF(Workers!$Q$2:$Q$1001,"&gt;"&amp;A822,Workers!$O$2:$O$1001)</f>
        <v>2051.9283189999996</v>
      </c>
      <c r="D822" s="9">
        <f>IF(OR(B822&lt;=0,C822&lt;=0),0,(B822^Parameters!$B$7)*(C822^Parameters!$B$8))</f>
        <v>1812.6913088869605</v>
      </c>
    </row>
    <row r="823" spans="1:4" x14ac:dyDescent="0.2">
      <c r="A823" s="4">
        <v>821</v>
      </c>
      <c r="B823" s="9">
        <f>SUMIF(Workers!$Q$2:$Q$1001,"&lt;="&amp;A823,Workers!$N$2:$N$1001)</f>
        <v>8492.1702719999921</v>
      </c>
      <c r="C823" s="9">
        <f>SUMIF(Workers!$Q$2:$Q$1001,"&gt;"&amp;A823,Workers!$O$2:$O$1001)</f>
        <v>2040.8769099999993</v>
      </c>
      <c r="D823" s="9">
        <f>IF(OR(B823&lt;=0,C823&lt;=0),0,(B823^Parameters!$B$7)*(C823^Parameters!$B$8))</f>
        <v>1809.1558361794582</v>
      </c>
    </row>
    <row r="824" spans="1:4" x14ac:dyDescent="0.2">
      <c r="A824" s="4">
        <v>822</v>
      </c>
      <c r="B824" s="9">
        <f>SUMIF(Workers!$Q$2:$Q$1001,"&lt;="&amp;A824,Workers!$N$2:$N$1001)</f>
        <v>8501.8121409999931</v>
      </c>
      <c r="C824" s="9">
        <f>SUMIF(Workers!$Q$2:$Q$1001,"&gt;"&amp;A824,Workers!$O$2:$O$1001)</f>
        <v>2029.0387699999992</v>
      </c>
      <c r="D824" s="9">
        <f>IF(OR(B824&lt;=0,C824&lt;=0),0,(B824^Parameters!$B$7)*(C824^Parameters!$B$8))</f>
        <v>1805.3475977848491</v>
      </c>
    </row>
    <row r="825" spans="1:4" x14ac:dyDescent="0.2">
      <c r="A825" s="4">
        <v>823</v>
      </c>
      <c r="B825" s="9">
        <f>SUMIF(Workers!$Q$2:$Q$1001,"&lt;="&amp;A825,Workers!$N$2:$N$1001)</f>
        <v>8509.8144049999937</v>
      </c>
      <c r="C825" s="9">
        <f>SUMIF(Workers!$Q$2:$Q$1001,"&gt;"&amp;A825,Workers!$O$2:$O$1001)</f>
        <v>2019.2080049999993</v>
      </c>
      <c r="D825" s="9">
        <f>IF(OR(B825&lt;=0,C825&lt;=0),0,(B825^Parameters!$B$7)*(C825^Parameters!$B$8))</f>
        <v>1802.1690065299051</v>
      </c>
    </row>
    <row r="826" spans="1:4" x14ac:dyDescent="0.2">
      <c r="A826" s="4">
        <v>824</v>
      </c>
      <c r="B826" s="9">
        <f>SUMIF(Workers!$Q$2:$Q$1001,"&lt;="&amp;A826,Workers!$N$2:$N$1001)</f>
        <v>8517.9939649999924</v>
      </c>
      <c r="C826" s="9">
        <f>SUMIF(Workers!$Q$2:$Q$1001,"&gt;"&amp;A826,Workers!$O$2:$O$1001)</f>
        <v>2009.1564579999992</v>
      </c>
      <c r="D826" s="9">
        <f>IF(OR(B826&lt;=0,C826&lt;=0),0,(B826^Parameters!$B$7)*(C826^Parameters!$B$8))</f>
        <v>1798.9040044852356</v>
      </c>
    </row>
    <row r="827" spans="1:4" x14ac:dyDescent="0.2">
      <c r="A827" s="4">
        <v>825</v>
      </c>
      <c r="B827" s="9">
        <f>SUMIF(Workers!$Q$2:$Q$1001,"&lt;="&amp;A827,Workers!$N$2:$N$1001)</f>
        <v>8525.7210429999923</v>
      </c>
      <c r="C827" s="9">
        <f>SUMIF(Workers!$Q$2:$Q$1001,"&gt;"&amp;A827,Workers!$O$2:$O$1001)</f>
        <v>1999.6588729999994</v>
      </c>
      <c r="D827" s="9">
        <f>IF(OR(B827&lt;=0,C827&lt;=0),0,(B827^Parameters!$B$7)*(C827^Parameters!$B$8))</f>
        <v>1795.8049525815088</v>
      </c>
    </row>
    <row r="828" spans="1:4" x14ac:dyDescent="0.2">
      <c r="A828" s="4">
        <v>826</v>
      </c>
      <c r="B828" s="9">
        <f>SUMIF(Workers!$Q$2:$Q$1001,"&lt;="&amp;A828,Workers!$N$2:$N$1001)</f>
        <v>8536.267860999993</v>
      </c>
      <c r="C828" s="9">
        <f>SUMIF(Workers!$Q$2:$Q$1001,"&gt;"&amp;A828,Workers!$O$2:$O$1001)</f>
        <v>1986.6943489999994</v>
      </c>
      <c r="D828" s="9">
        <f>IF(OR(B828&lt;=0,C828&lt;=0),0,(B828^Parameters!$B$7)*(C828^Parameters!$B$8))</f>
        <v>1791.5527127147393</v>
      </c>
    </row>
    <row r="829" spans="1:4" x14ac:dyDescent="0.2">
      <c r="A829" s="4">
        <v>827</v>
      </c>
      <c r="B829" s="9">
        <f>SUMIF(Workers!$Q$2:$Q$1001,"&lt;="&amp;A829,Workers!$N$2:$N$1001)</f>
        <v>8545.1428919999944</v>
      </c>
      <c r="C829" s="9">
        <f>SUMIF(Workers!$Q$2:$Q$1001,"&gt;"&amp;A829,Workers!$O$2:$O$1001)</f>
        <v>1975.7826669999993</v>
      </c>
      <c r="D829" s="9">
        <f>IF(OR(B829&lt;=0,C829&lt;=0),0,(B829^Parameters!$B$7)*(C829^Parameters!$B$8))</f>
        <v>1787.9539343798431</v>
      </c>
    </row>
    <row r="830" spans="1:4" x14ac:dyDescent="0.2">
      <c r="A830" s="4">
        <v>828</v>
      </c>
      <c r="B830" s="9">
        <f>SUMIF(Workers!$Q$2:$Q$1001,"&lt;="&amp;A830,Workers!$N$2:$N$1001)</f>
        <v>8554.5486449999935</v>
      </c>
      <c r="C830" s="9">
        <f>SUMIF(Workers!$Q$2:$Q$1001,"&gt;"&amp;A830,Workers!$O$2:$O$1001)</f>
        <v>1964.2159329999993</v>
      </c>
      <c r="D830" s="9">
        <f>IF(OR(B830&lt;=0,C830&lt;=0),0,(B830^Parameters!$B$7)*(C830^Parameters!$B$8))</f>
        <v>1784.1191238224542</v>
      </c>
    </row>
    <row r="831" spans="1:4" x14ac:dyDescent="0.2">
      <c r="A831" s="4">
        <v>829</v>
      </c>
      <c r="B831" s="9">
        <f>SUMIF(Workers!$Q$2:$Q$1001,"&lt;="&amp;A831,Workers!$N$2:$N$1001)</f>
        <v>8563.8913439999942</v>
      </c>
      <c r="C831" s="9">
        <f>SUMIF(Workers!$Q$2:$Q$1001,"&gt;"&amp;A831,Workers!$O$2:$O$1001)</f>
        <v>1952.7260379999993</v>
      </c>
      <c r="D831" s="9">
        <f>IF(OR(B831&lt;=0,C831&lt;=0),0,(B831^Parameters!$B$7)*(C831^Parameters!$B$8))</f>
        <v>1780.2894145740645</v>
      </c>
    </row>
    <row r="832" spans="1:4" x14ac:dyDescent="0.2">
      <c r="A832" s="4">
        <v>830</v>
      </c>
      <c r="B832" s="9">
        <f>SUMIF(Workers!$Q$2:$Q$1001,"&lt;="&amp;A832,Workers!$N$2:$N$1001)</f>
        <v>8572.6491369999949</v>
      </c>
      <c r="C832" s="9">
        <f>SUMIF(Workers!$Q$2:$Q$1001,"&gt;"&amp;A832,Workers!$O$2:$O$1001)</f>
        <v>1941.9545889999993</v>
      </c>
      <c r="D832" s="9">
        <f>IF(OR(B832&lt;=0,C832&lt;=0),0,(B832^Parameters!$B$7)*(C832^Parameters!$B$8))</f>
        <v>1776.6805732852977</v>
      </c>
    </row>
    <row r="833" spans="1:4" x14ac:dyDescent="0.2">
      <c r="A833" s="4">
        <v>831</v>
      </c>
      <c r="B833" s="9">
        <f>SUMIF(Workers!$Q$2:$Q$1001,"&lt;="&amp;A833,Workers!$N$2:$N$1001)</f>
        <v>8582.2776159999939</v>
      </c>
      <c r="C833" s="9">
        <f>SUMIF(Workers!$Q$2:$Q$1001,"&gt;"&amp;A833,Workers!$O$2:$O$1001)</f>
        <v>1930.1064049999993</v>
      </c>
      <c r="D833" s="9">
        <f>IF(OR(B833&lt;=0,C833&lt;=0),0,(B833^Parameters!$B$7)*(C833^Parameters!$B$8))</f>
        <v>1772.6896736201973</v>
      </c>
    </row>
    <row r="834" spans="1:4" x14ac:dyDescent="0.2">
      <c r="A834" s="4">
        <v>832</v>
      </c>
      <c r="B834" s="9">
        <f>SUMIF(Workers!$Q$2:$Q$1001,"&lt;="&amp;A834,Workers!$N$2:$N$1001)</f>
        <v>8590.5875069999947</v>
      </c>
      <c r="C834" s="9">
        <f>SUMIF(Workers!$Q$2:$Q$1001,"&gt;"&amp;A834,Workers!$O$2:$O$1001)</f>
        <v>1919.8782239999994</v>
      </c>
      <c r="D834" s="9">
        <f>IF(OR(B834&lt;=0,C834&lt;=0),0,(B834^Parameters!$B$7)*(C834^Parameters!$B$8))</f>
        <v>1769.2265456852394</v>
      </c>
    </row>
    <row r="835" spans="1:4" x14ac:dyDescent="0.2">
      <c r="A835" s="4">
        <v>833</v>
      </c>
      <c r="B835" s="9">
        <f>SUMIF(Workers!$Q$2:$Q$1001,"&lt;="&amp;A835,Workers!$N$2:$N$1001)</f>
        <v>8600.5422969999945</v>
      </c>
      <c r="C835" s="9">
        <f>SUMIF(Workers!$Q$2:$Q$1001,"&gt;"&amp;A835,Workers!$O$2:$O$1001)</f>
        <v>1907.6194279999993</v>
      </c>
      <c r="D835" s="9">
        <f>IF(OR(B835&lt;=0,C835&lt;=0),0,(B835^Parameters!$B$7)*(C835^Parameters!$B$8))</f>
        <v>1765.0536385583569</v>
      </c>
    </row>
    <row r="836" spans="1:4" x14ac:dyDescent="0.2">
      <c r="A836" s="4">
        <v>834</v>
      </c>
      <c r="B836" s="9">
        <f>SUMIF(Workers!$Q$2:$Q$1001,"&lt;="&amp;A836,Workers!$N$2:$N$1001)</f>
        <v>8609.0083909999939</v>
      </c>
      <c r="C836" s="9">
        <f>SUMIF(Workers!$Q$2:$Q$1001,"&gt;"&amp;A836,Workers!$O$2:$O$1001)</f>
        <v>1897.1912069999994</v>
      </c>
      <c r="D836" s="9">
        <f>IF(OR(B836&lt;=0,C836&lt;=0),0,(B836^Parameters!$B$7)*(C836^Parameters!$B$8))</f>
        <v>1761.4848220831052</v>
      </c>
    </row>
    <row r="837" spans="1:4" x14ac:dyDescent="0.2">
      <c r="A837" s="4">
        <v>835</v>
      </c>
      <c r="B837" s="9">
        <f>SUMIF(Workers!$Q$2:$Q$1001,"&lt;="&amp;A837,Workers!$N$2:$N$1001)</f>
        <v>8618.4079259999944</v>
      </c>
      <c r="C837" s="9">
        <f>SUMIF(Workers!$Q$2:$Q$1001,"&gt;"&amp;A837,Workers!$O$2:$O$1001)</f>
        <v>1885.5995539999994</v>
      </c>
      <c r="D837" s="9">
        <f>IF(OR(B837&lt;=0,C837&lt;=0),0,(B837^Parameters!$B$7)*(C837^Parameters!$B$8))</f>
        <v>1757.496346450728</v>
      </c>
    </row>
    <row r="838" spans="1:4" x14ac:dyDescent="0.2">
      <c r="A838" s="4">
        <v>836</v>
      </c>
      <c r="B838" s="9">
        <f>SUMIF(Workers!$Q$2:$Q$1001,"&lt;="&amp;A838,Workers!$N$2:$N$1001)</f>
        <v>8627.1617119999937</v>
      </c>
      <c r="C838" s="9">
        <f>SUMIF(Workers!$Q$2:$Q$1001,"&gt;"&amp;A838,Workers!$O$2:$O$1001)</f>
        <v>1874.7920859999995</v>
      </c>
      <c r="D838" s="9">
        <f>IF(OR(B838&lt;=0,C838&lt;=0),0,(B838^Parameters!$B$7)*(C838^Parameters!$B$8))</f>
        <v>1753.757222721641</v>
      </c>
    </row>
    <row r="839" spans="1:4" x14ac:dyDescent="0.2">
      <c r="A839" s="4">
        <v>837</v>
      </c>
      <c r="B839" s="9">
        <f>SUMIF(Workers!$Q$2:$Q$1001,"&lt;="&amp;A839,Workers!$N$2:$N$1001)</f>
        <v>8636.1128919999937</v>
      </c>
      <c r="C839" s="9">
        <f>SUMIF(Workers!$Q$2:$Q$1001,"&gt;"&amp;A839,Workers!$O$2:$O$1001)</f>
        <v>1863.7299529999996</v>
      </c>
      <c r="D839" s="9">
        <f>IF(OR(B839&lt;=0,C839&lt;=0),0,(B839^Parameters!$B$7)*(C839^Parameters!$B$8))</f>
        <v>1749.9094769102358</v>
      </c>
    </row>
    <row r="840" spans="1:4" x14ac:dyDescent="0.2">
      <c r="A840" s="4">
        <v>838</v>
      </c>
      <c r="B840" s="9">
        <f>SUMIF(Workers!$Q$2:$Q$1001,"&lt;="&amp;A840,Workers!$N$2:$N$1001)</f>
        <v>8643.9769189999934</v>
      </c>
      <c r="C840" s="9">
        <f>SUMIF(Workers!$Q$2:$Q$1001,"&gt;"&amp;A840,Workers!$O$2:$O$1001)</f>
        <v>1854.0018099999995</v>
      </c>
      <c r="D840" s="9">
        <f>IF(OR(B840&lt;=0,C840&lt;=0),0,(B840^Parameters!$B$7)*(C840^Parameters!$B$8))</f>
        <v>1746.5084394248777</v>
      </c>
    </row>
    <row r="841" spans="1:4" x14ac:dyDescent="0.2">
      <c r="A841" s="4">
        <v>839</v>
      </c>
      <c r="B841" s="9">
        <f>SUMIF(Workers!$Q$2:$Q$1001,"&lt;="&amp;A841,Workers!$N$2:$N$1001)</f>
        <v>8651.2938069999927</v>
      </c>
      <c r="C841" s="9">
        <f>SUMIF(Workers!$Q$2:$Q$1001,"&gt;"&amp;A841,Workers!$O$2:$O$1001)</f>
        <v>1844.9496329999995</v>
      </c>
      <c r="D841" s="9">
        <f>IF(OR(B841&lt;=0,C841&lt;=0),0,(B841^Parameters!$B$7)*(C841^Parameters!$B$8))</f>
        <v>1743.3296200947323</v>
      </c>
    </row>
    <row r="842" spans="1:4" x14ac:dyDescent="0.2">
      <c r="A842" s="4">
        <v>840</v>
      </c>
      <c r="B842" s="9">
        <f>SUMIF(Workers!$Q$2:$Q$1001,"&lt;="&amp;A842,Workers!$N$2:$N$1001)</f>
        <v>8660.0638639999943</v>
      </c>
      <c r="C842" s="9">
        <f>SUMIF(Workers!$Q$2:$Q$1001,"&gt;"&amp;A842,Workers!$O$2:$O$1001)</f>
        <v>1834.0871409999997</v>
      </c>
      <c r="D842" s="9">
        <f>IF(OR(B842&lt;=0,C842&lt;=0),0,(B842^Parameters!$B$7)*(C842^Parameters!$B$8))</f>
        <v>1739.4961718922204</v>
      </c>
    </row>
    <row r="843" spans="1:4" x14ac:dyDescent="0.2">
      <c r="A843" s="4">
        <v>841</v>
      </c>
      <c r="B843" s="9">
        <f>SUMIF(Workers!$Q$2:$Q$1001,"&lt;="&amp;A843,Workers!$N$2:$N$1001)</f>
        <v>8670.3127919999934</v>
      </c>
      <c r="C843" s="9">
        <f>SUMIF(Workers!$Q$2:$Q$1001,"&gt;"&amp;A843,Workers!$O$2:$O$1001)</f>
        <v>1821.3925529999997</v>
      </c>
      <c r="D843" s="9">
        <f>IF(OR(B843&lt;=0,C843&lt;=0),0,(B843^Parameters!$B$7)*(C843^Parameters!$B$8))</f>
        <v>1734.9910743746898</v>
      </c>
    </row>
    <row r="844" spans="1:4" x14ac:dyDescent="0.2">
      <c r="A844" s="4">
        <v>842</v>
      </c>
      <c r="B844" s="9">
        <f>SUMIF(Workers!$Q$2:$Q$1001,"&lt;="&amp;A844,Workers!$N$2:$N$1001)</f>
        <v>8679.6727069999943</v>
      </c>
      <c r="C844" s="9">
        <f>SUMIF(Workers!$Q$2:$Q$1001,"&gt;"&amp;A844,Workers!$O$2:$O$1001)</f>
        <v>1809.7961319999997</v>
      </c>
      <c r="D844" s="9">
        <f>IF(OR(B844&lt;=0,C844&lt;=0),0,(B844^Parameters!$B$7)*(C844^Parameters!$B$8))</f>
        <v>1730.8516728822517</v>
      </c>
    </row>
    <row r="845" spans="1:4" x14ac:dyDescent="0.2">
      <c r="A845" s="4">
        <v>843</v>
      </c>
      <c r="B845" s="9">
        <f>SUMIF(Workers!$Q$2:$Q$1001,"&lt;="&amp;A845,Workers!$N$2:$N$1001)</f>
        <v>8689.5971069999941</v>
      </c>
      <c r="C845" s="9">
        <f>SUMIF(Workers!$Q$2:$Q$1001,"&gt;"&amp;A845,Workers!$O$2:$O$1001)</f>
        <v>1797.4993359999996</v>
      </c>
      <c r="D845" s="9">
        <f>IF(OR(B845&lt;=0,C845&lt;=0),0,(B845^Parameters!$B$7)*(C845^Parameters!$B$8))</f>
        <v>1726.4371422421257</v>
      </c>
    </row>
    <row r="846" spans="1:4" x14ac:dyDescent="0.2">
      <c r="A846" s="4">
        <v>844</v>
      </c>
      <c r="B846" s="9">
        <f>SUMIF(Workers!$Q$2:$Q$1001,"&lt;="&amp;A846,Workers!$N$2:$N$1001)</f>
        <v>8697.7775389999933</v>
      </c>
      <c r="C846" s="9">
        <f>SUMIF(Workers!$Q$2:$Q$1001,"&gt;"&amp;A846,Workers!$O$2:$O$1001)</f>
        <v>1787.3625739999995</v>
      </c>
      <c r="D846" s="9">
        <f>IF(OR(B846&lt;=0,C846&lt;=0),0,(B846^Parameters!$B$7)*(C846^Parameters!$B$8))</f>
        <v>1722.7784475880135</v>
      </c>
    </row>
    <row r="847" spans="1:4" x14ac:dyDescent="0.2">
      <c r="A847" s="4">
        <v>845</v>
      </c>
      <c r="B847" s="9">
        <f>SUMIF(Workers!$Q$2:$Q$1001,"&lt;="&amp;A847,Workers!$N$2:$N$1001)</f>
        <v>8705.8207039999943</v>
      </c>
      <c r="C847" s="9">
        <f>SUMIF(Workers!$Q$2:$Q$1001,"&gt;"&amp;A847,Workers!$O$2:$O$1001)</f>
        <v>1777.3931469999995</v>
      </c>
      <c r="D847" s="9">
        <f>IF(OR(B847&lt;=0,C847&lt;=0),0,(B847^Parameters!$B$7)*(C847^Parameters!$B$8))</f>
        <v>1719.1625777839643</v>
      </c>
    </row>
    <row r="848" spans="1:4" x14ac:dyDescent="0.2">
      <c r="A848" s="4">
        <v>846</v>
      </c>
      <c r="B848" s="9">
        <f>SUMIF(Workers!$Q$2:$Q$1001,"&lt;="&amp;A848,Workers!$N$2:$N$1001)</f>
        <v>8714.211271999995</v>
      </c>
      <c r="C848" s="9">
        <f>SUMIF(Workers!$Q$2:$Q$1001,"&gt;"&amp;A848,Workers!$O$2:$O$1001)</f>
        <v>1766.9928019999995</v>
      </c>
      <c r="D848" s="9">
        <f>IF(OR(B848&lt;=0,C848&lt;=0),0,(B848^Parameters!$B$7)*(C848^Parameters!$B$8))</f>
        <v>1715.3718917796705</v>
      </c>
    </row>
    <row r="849" spans="1:4" x14ac:dyDescent="0.2">
      <c r="A849" s="4">
        <v>847</v>
      </c>
      <c r="B849" s="9">
        <f>SUMIF(Workers!$Q$2:$Q$1001,"&lt;="&amp;A849,Workers!$N$2:$N$1001)</f>
        <v>8722.1025269999936</v>
      </c>
      <c r="C849" s="9">
        <f>SUMIF(Workers!$Q$2:$Q$1001,"&gt;"&amp;A849,Workers!$O$2:$O$1001)</f>
        <v>1757.2108809999993</v>
      </c>
      <c r="D849" s="9">
        <f>IF(OR(B849&lt;=0,C849&lt;=0),0,(B849^Parameters!$B$7)*(C849^Parameters!$B$8))</f>
        <v>1711.789200272447</v>
      </c>
    </row>
    <row r="850" spans="1:4" x14ac:dyDescent="0.2">
      <c r="A850" s="4">
        <v>848</v>
      </c>
      <c r="B850" s="9">
        <f>SUMIF(Workers!$Q$2:$Q$1001,"&lt;="&amp;A850,Workers!$N$2:$N$1001)</f>
        <v>8729.6730489999936</v>
      </c>
      <c r="C850" s="9">
        <f>SUMIF(Workers!$Q$2:$Q$1001,"&gt;"&amp;A850,Workers!$O$2:$O$1001)</f>
        <v>1747.8231939999994</v>
      </c>
      <c r="D850" s="9">
        <f>IF(OR(B850&lt;=0,C850&lt;=0),0,(B850^Parameters!$B$7)*(C850^Parameters!$B$8))</f>
        <v>1708.3347081199643</v>
      </c>
    </row>
    <row r="851" spans="1:4" x14ac:dyDescent="0.2">
      <c r="A851" s="4">
        <v>849</v>
      </c>
      <c r="B851" s="9">
        <f>SUMIF(Workers!$Q$2:$Q$1001,"&lt;="&amp;A851,Workers!$N$2:$N$1001)</f>
        <v>8738.8010139999933</v>
      </c>
      <c r="C851" s="9">
        <f>SUMIF(Workers!$Q$2:$Q$1001,"&gt;"&amp;A851,Workers!$O$2:$O$1001)</f>
        <v>1736.5031189999993</v>
      </c>
      <c r="D851" s="9">
        <f>IF(OR(B851&lt;=0,C851&lt;=0),0,(B851^Parameters!$B$7)*(C851^Parameters!$B$8))</f>
        <v>1704.1481135591971</v>
      </c>
    </row>
    <row r="852" spans="1:4" x14ac:dyDescent="0.2">
      <c r="A852" s="4">
        <v>850</v>
      </c>
      <c r="B852" s="9">
        <f>SUMIF(Workers!$Q$2:$Q$1001,"&lt;="&amp;A852,Workers!$N$2:$N$1001)</f>
        <v>8746.8201979999922</v>
      </c>
      <c r="C852" s="9">
        <f>SUMIF(Workers!$Q$2:$Q$1001,"&gt;"&amp;A852,Workers!$O$2:$O$1001)</f>
        <v>1726.4789689999993</v>
      </c>
      <c r="D852" s="9">
        <f>IF(OR(B852&lt;=0,C852&lt;=0),0,(B852^Parameters!$B$7)*(C852^Parameters!$B$8))</f>
        <v>1700.4159545652744</v>
      </c>
    </row>
    <row r="853" spans="1:4" x14ac:dyDescent="0.2">
      <c r="A853" s="4">
        <v>851</v>
      </c>
      <c r="B853" s="9">
        <f>SUMIF(Workers!$Q$2:$Q$1001,"&lt;="&amp;A853,Workers!$N$2:$N$1001)</f>
        <v>8754.8180849999935</v>
      </c>
      <c r="C853" s="9">
        <f>SUMIF(Workers!$Q$2:$Q$1001,"&gt;"&amp;A853,Workers!$O$2:$O$1001)</f>
        <v>1716.4354499999993</v>
      </c>
      <c r="D853" s="9">
        <f>IF(OR(B853&lt;=0,C853&lt;=0),0,(B853^Parameters!$B$7)*(C853^Parameters!$B$8))</f>
        <v>1696.6551155174413</v>
      </c>
    </row>
    <row r="854" spans="1:4" x14ac:dyDescent="0.2">
      <c r="A854" s="4">
        <v>852</v>
      </c>
      <c r="B854" s="9">
        <f>SUMIF(Workers!$Q$2:$Q$1001,"&lt;="&amp;A854,Workers!$N$2:$N$1001)</f>
        <v>8763.7623839999924</v>
      </c>
      <c r="C854" s="9">
        <f>SUMIF(Workers!$Q$2:$Q$1001,"&gt;"&amp;A854,Workers!$O$2:$O$1001)</f>
        <v>1705.2013249999993</v>
      </c>
      <c r="D854" s="9">
        <f>IF(OR(B854&lt;=0,C854&lt;=0),0,(B854^Parameters!$B$7)*(C854^Parameters!$B$8))</f>
        <v>1692.4264921008862</v>
      </c>
    </row>
    <row r="855" spans="1:4" x14ac:dyDescent="0.2">
      <c r="A855" s="4">
        <v>853</v>
      </c>
      <c r="B855" s="9">
        <f>SUMIF(Workers!$Q$2:$Q$1001,"&lt;="&amp;A855,Workers!$N$2:$N$1001)</f>
        <v>8771.9331599999914</v>
      </c>
      <c r="C855" s="9">
        <f>SUMIF(Workers!$Q$2:$Q$1001,"&gt;"&amp;A855,Workers!$O$2:$O$1001)</f>
        <v>1694.9254559999993</v>
      </c>
      <c r="D855" s="9">
        <f>IF(OR(B855&lt;=0,C855&lt;=0),0,(B855^Parameters!$B$7)*(C855^Parameters!$B$8))</f>
        <v>1688.5373139450328</v>
      </c>
    </row>
    <row r="856" spans="1:4" x14ac:dyDescent="0.2">
      <c r="A856" s="4">
        <v>854</v>
      </c>
      <c r="B856" s="9">
        <f>SUMIF(Workers!$Q$2:$Q$1001,"&lt;="&amp;A856,Workers!$N$2:$N$1001)</f>
        <v>8780.6078059999909</v>
      </c>
      <c r="C856" s="9">
        <f>SUMIF(Workers!$Q$2:$Q$1001,"&gt;"&amp;A856,Workers!$O$2:$O$1001)</f>
        <v>1684.0137309999991</v>
      </c>
      <c r="D856" s="9">
        <f>IF(OR(B856&lt;=0,C856&lt;=0),0,(B856^Parameters!$B$7)*(C856^Parameters!$B$8))</f>
        <v>1684.3858852277313</v>
      </c>
    </row>
    <row r="857" spans="1:4" x14ac:dyDescent="0.2">
      <c r="A857" s="4">
        <v>855</v>
      </c>
      <c r="B857" s="9">
        <f>SUMIF(Workers!$Q$2:$Q$1001,"&lt;="&amp;A857,Workers!$N$2:$N$1001)</f>
        <v>8789.4295009999914</v>
      </c>
      <c r="C857" s="9">
        <f>SUMIF(Workers!$Q$2:$Q$1001,"&gt;"&amp;A857,Workers!$O$2:$O$1001)</f>
        <v>1672.9128249999992</v>
      </c>
      <c r="D857" s="9">
        <f>IF(OR(B857&lt;=0,C857&lt;=0),0,(B857^Parameters!$B$7)*(C857^Parameters!$B$8))</f>
        <v>1680.1393327356573</v>
      </c>
    </row>
    <row r="858" spans="1:4" x14ac:dyDescent="0.2">
      <c r="A858" s="4">
        <v>856</v>
      </c>
      <c r="B858" s="9">
        <f>SUMIF(Workers!$Q$2:$Q$1001,"&lt;="&amp;A858,Workers!$N$2:$N$1001)</f>
        <v>8797.473486999992</v>
      </c>
      <c r="C858" s="9">
        <f>SUMIF(Workers!$Q$2:$Q$1001,"&gt;"&amp;A858,Workers!$O$2:$O$1001)</f>
        <v>1662.7851839999994</v>
      </c>
      <c r="D858" s="9">
        <f>IF(OR(B858&lt;=0,C858&lt;=0),0,(B858^Parameters!$B$7)*(C858^Parameters!$B$8))</f>
        <v>1676.2444416590884</v>
      </c>
    </row>
    <row r="859" spans="1:4" x14ac:dyDescent="0.2">
      <c r="A859" s="4">
        <v>857</v>
      </c>
      <c r="B859" s="9">
        <f>SUMIF(Workers!$Q$2:$Q$1001,"&lt;="&amp;A859,Workers!$N$2:$N$1001)</f>
        <v>8806.5539319999916</v>
      </c>
      <c r="C859" s="9">
        <f>SUMIF(Workers!$Q$2:$Q$1001,"&gt;"&amp;A859,Workers!$O$2:$O$1001)</f>
        <v>1651.3483249999995</v>
      </c>
      <c r="D859" s="9">
        <f>IF(OR(B859&lt;=0,C859&lt;=0),0,(B859^Parameters!$B$7)*(C859^Parameters!$B$8))</f>
        <v>1671.8222858994422</v>
      </c>
    </row>
    <row r="860" spans="1:4" x14ac:dyDescent="0.2">
      <c r="A860" s="4">
        <v>858</v>
      </c>
      <c r="B860" s="9">
        <f>SUMIF(Workers!$Q$2:$Q$1001,"&lt;="&amp;A860,Workers!$N$2:$N$1001)</f>
        <v>8815.0243659999906</v>
      </c>
      <c r="C860" s="9">
        <f>SUMIF(Workers!$Q$2:$Q$1001,"&gt;"&amp;A860,Workers!$O$2:$O$1001)</f>
        <v>1640.6712339999992</v>
      </c>
      <c r="D860" s="9">
        <f>IF(OR(B860&lt;=0,C860&lt;=0),0,(B860^Parameters!$B$7)*(C860^Parameters!$B$8))</f>
        <v>1667.6706531769109</v>
      </c>
    </row>
    <row r="861" spans="1:4" x14ac:dyDescent="0.2">
      <c r="A861" s="4">
        <v>859</v>
      </c>
      <c r="B861" s="9">
        <f>SUMIF(Workers!$Q$2:$Q$1001,"&lt;="&amp;A861,Workers!$N$2:$N$1001)</f>
        <v>8824.1338809999907</v>
      </c>
      <c r="C861" s="9">
        <f>SUMIF(Workers!$Q$2:$Q$1001,"&gt;"&amp;A861,Workers!$O$2:$O$1001)</f>
        <v>1629.1754759999992</v>
      </c>
      <c r="D861" s="9">
        <f>IF(OR(B861&lt;=0,C861&lt;=0),0,(B861^Parameters!$B$7)*(C861^Parameters!$B$8))</f>
        <v>1663.1751165265566</v>
      </c>
    </row>
    <row r="862" spans="1:4" x14ac:dyDescent="0.2">
      <c r="A862" s="4">
        <v>860</v>
      </c>
      <c r="B862" s="9">
        <f>SUMIF(Workers!$Q$2:$Q$1001,"&lt;="&amp;A862,Workers!$N$2:$N$1001)</f>
        <v>8834.39683899999</v>
      </c>
      <c r="C862" s="9">
        <f>SUMIF(Workers!$Q$2:$Q$1001,"&gt;"&amp;A862,Workers!$O$2:$O$1001)</f>
        <v>1616.1928189999994</v>
      </c>
      <c r="D862" s="9">
        <f>IF(OR(B862&lt;=0,C862&lt;=0),0,(B862^Parameters!$B$7)*(C862^Parameters!$B$8))</f>
        <v>1658.0649333845117</v>
      </c>
    </row>
    <row r="863" spans="1:4" x14ac:dyDescent="0.2">
      <c r="A863" s="4">
        <v>861</v>
      </c>
      <c r="B863" s="9">
        <f>SUMIF(Workers!$Q$2:$Q$1001,"&lt;="&amp;A863,Workers!$N$2:$N$1001)</f>
        <v>8843.1881509999894</v>
      </c>
      <c r="C863" s="9">
        <f>SUMIF(Workers!$Q$2:$Q$1001,"&gt;"&amp;A863,Workers!$O$2:$O$1001)</f>
        <v>1605.0484089999993</v>
      </c>
      <c r="D863" s="9">
        <f>IF(OR(B863&lt;=0,C863&lt;=0),0,(B863^Parameters!$B$7)*(C863^Parameters!$B$8))</f>
        <v>1653.6502099761231</v>
      </c>
    </row>
    <row r="864" spans="1:4" x14ac:dyDescent="0.2">
      <c r="A864" s="4">
        <v>862</v>
      </c>
      <c r="B864" s="9">
        <f>SUMIF(Workers!$Q$2:$Q$1001,"&lt;="&amp;A864,Workers!$N$2:$N$1001)</f>
        <v>8851.9461579999916</v>
      </c>
      <c r="C864" s="9">
        <f>SUMIF(Workers!$Q$2:$Q$1001,"&gt;"&amp;A864,Workers!$O$2:$O$1001)</f>
        <v>1593.9438109999992</v>
      </c>
      <c r="D864" s="9">
        <f>IF(OR(B864&lt;=0,C864&lt;=0),0,(B864^Parameters!$B$7)*(C864^Parameters!$B$8))</f>
        <v>1649.2264721193674</v>
      </c>
    </row>
    <row r="865" spans="1:4" x14ac:dyDescent="0.2">
      <c r="A865" s="4">
        <v>863</v>
      </c>
      <c r="B865" s="9">
        <f>SUMIF(Workers!$Q$2:$Q$1001,"&lt;="&amp;A865,Workers!$N$2:$N$1001)</f>
        <v>8859.7795549999919</v>
      </c>
      <c r="C865" s="9">
        <f>SUMIF(Workers!$Q$2:$Q$1001,"&gt;"&amp;A865,Workers!$O$2:$O$1001)</f>
        <v>1583.9985509999992</v>
      </c>
      <c r="D865" s="9">
        <f>IF(OR(B865&lt;=0,C865&lt;=0),0,(B865^Parameters!$B$7)*(C865^Parameters!$B$8))</f>
        <v>1645.2426649129868</v>
      </c>
    </row>
    <row r="866" spans="1:4" x14ac:dyDescent="0.2">
      <c r="A866" s="4">
        <v>864</v>
      </c>
      <c r="B866" s="9">
        <f>SUMIF(Workers!$Q$2:$Q$1001,"&lt;="&amp;A866,Workers!$N$2:$N$1001)</f>
        <v>8868.7312899999924</v>
      </c>
      <c r="C866" s="9">
        <f>SUMIF(Workers!$Q$2:$Q$1001,"&gt;"&amp;A866,Workers!$O$2:$O$1001)</f>
        <v>1572.6298989999991</v>
      </c>
      <c r="D866" s="9">
        <f>IF(OR(B866&lt;=0,C866&lt;=0),0,(B866^Parameters!$B$7)*(C866^Parameters!$B$8))</f>
        <v>1640.663858025438</v>
      </c>
    </row>
    <row r="867" spans="1:4" x14ac:dyDescent="0.2">
      <c r="A867" s="4">
        <v>865</v>
      </c>
      <c r="B867" s="9">
        <f>SUMIF(Workers!$Q$2:$Q$1001,"&lt;="&amp;A867,Workers!$N$2:$N$1001)</f>
        <v>8877.8363489999938</v>
      </c>
      <c r="C867" s="9">
        <f>SUMIF(Workers!$Q$2:$Q$1001,"&gt;"&amp;A867,Workers!$O$2:$O$1001)</f>
        <v>1561.0609029999991</v>
      </c>
      <c r="D867" s="9">
        <f>IF(OR(B867&lt;=0,C867&lt;=0),0,(B867^Parameters!$B$7)*(C867^Parameters!$B$8))</f>
        <v>1635.9768049613456</v>
      </c>
    </row>
    <row r="868" spans="1:4" x14ac:dyDescent="0.2">
      <c r="A868" s="4">
        <v>866</v>
      </c>
      <c r="B868" s="9">
        <f>SUMIF(Workers!$Q$2:$Q$1001,"&lt;="&amp;A868,Workers!$N$2:$N$1001)</f>
        <v>8886.4029019999925</v>
      </c>
      <c r="C868" s="9">
        <f>SUMIF(Workers!$Q$2:$Q$1001,"&gt;"&amp;A868,Workers!$O$2:$O$1001)</f>
        <v>1550.1692609999991</v>
      </c>
      <c r="D868" s="9">
        <f>IF(OR(B868&lt;=0,C868&lt;=0),0,(B868^Parameters!$B$7)*(C868^Parameters!$B$8))</f>
        <v>1631.5384168779049</v>
      </c>
    </row>
    <row r="869" spans="1:4" x14ac:dyDescent="0.2">
      <c r="A869" s="4">
        <v>867</v>
      </c>
      <c r="B869" s="9">
        <f>SUMIF(Workers!$Q$2:$Q$1001,"&lt;="&amp;A869,Workers!$N$2:$N$1001)</f>
        <v>8895.1430099999925</v>
      </c>
      <c r="C869" s="9">
        <f>SUMIF(Workers!$Q$2:$Q$1001,"&gt;"&amp;A869,Workers!$O$2:$O$1001)</f>
        <v>1539.0545259999992</v>
      </c>
      <c r="D869" s="9">
        <f>IF(OR(B869&lt;=0,C869&lt;=0),0,(B869^Parameters!$B$7)*(C869^Parameters!$B$8))</f>
        <v>1626.9834061407039</v>
      </c>
    </row>
    <row r="870" spans="1:4" x14ac:dyDescent="0.2">
      <c r="A870" s="4">
        <v>868</v>
      </c>
      <c r="B870" s="9">
        <f>SUMIF(Workers!$Q$2:$Q$1001,"&lt;="&amp;A870,Workers!$N$2:$N$1001)</f>
        <v>8903.6216699999932</v>
      </c>
      <c r="C870" s="9">
        <f>SUMIF(Workers!$Q$2:$Q$1001,"&gt;"&amp;A870,Workers!$O$2:$O$1001)</f>
        <v>1528.2428229999994</v>
      </c>
      <c r="D870" s="9">
        <f>IF(OR(B870&lt;=0,C870&lt;=0),0,(B870^Parameters!$B$7)*(C870^Parameters!$B$8))</f>
        <v>1622.5256764254111</v>
      </c>
    </row>
    <row r="871" spans="1:4" x14ac:dyDescent="0.2">
      <c r="A871" s="4">
        <v>869</v>
      </c>
      <c r="B871" s="9">
        <f>SUMIF(Workers!$Q$2:$Q$1001,"&lt;="&amp;A871,Workers!$N$2:$N$1001)</f>
        <v>8911.7256549999929</v>
      </c>
      <c r="C871" s="9">
        <f>SUMIF(Workers!$Q$2:$Q$1001,"&gt;"&amp;A871,Workers!$O$2:$O$1001)</f>
        <v>1517.9035219999994</v>
      </c>
      <c r="D871" s="9">
        <f>IF(OR(B871&lt;=0,C871&lt;=0),0,(B871^Parameters!$B$7)*(C871^Parameters!$B$8))</f>
        <v>1618.2390972573223</v>
      </c>
    </row>
    <row r="872" spans="1:4" x14ac:dyDescent="0.2">
      <c r="A872" s="4">
        <v>870</v>
      </c>
      <c r="B872" s="9">
        <f>SUMIF(Workers!$Q$2:$Q$1001,"&lt;="&amp;A872,Workers!$N$2:$N$1001)</f>
        <v>8920.7856909999937</v>
      </c>
      <c r="C872" s="9">
        <f>SUMIF(Workers!$Q$2:$Q$1001,"&gt;"&amp;A872,Workers!$O$2:$O$1001)</f>
        <v>1506.3394189999995</v>
      </c>
      <c r="D872" s="9">
        <f>IF(OR(B872&lt;=0,C872&lt;=0),0,(B872^Parameters!$B$7)*(C872^Parameters!$B$8))</f>
        <v>1613.4171771422161</v>
      </c>
    </row>
    <row r="873" spans="1:4" x14ac:dyDescent="0.2">
      <c r="A873" s="4">
        <v>871</v>
      </c>
      <c r="B873" s="9">
        <f>SUMIF(Workers!$Q$2:$Q$1001,"&lt;="&amp;A873,Workers!$N$2:$N$1001)</f>
        <v>8930.2185149999932</v>
      </c>
      <c r="C873" s="9">
        <f>SUMIF(Workers!$Q$2:$Q$1001,"&gt;"&amp;A873,Workers!$O$2:$O$1001)</f>
        <v>1494.2729779999995</v>
      </c>
      <c r="D873" s="9">
        <f>IF(OR(B873&lt;=0,C873&lt;=0),0,(B873^Parameters!$B$7)*(C873^Parameters!$B$8))</f>
        <v>1608.35314608969</v>
      </c>
    </row>
    <row r="874" spans="1:4" x14ac:dyDescent="0.2">
      <c r="A874" s="4">
        <v>872</v>
      </c>
      <c r="B874" s="9">
        <f>SUMIF(Workers!$Q$2:$Q$1001,"&lt;="&amp;A874,Workers!$N$2:$N$1001)</f>
        <v>8938.6869999999926</v>
      </c>
      <c r="C874" s="9">
        <f>SUMIF(Workers!$Q$2:$Q$1001,"&gt;"&amp;A874,Workers!$O$2:$O$1001)</f>
        <v>1483.4357099999995</v>
      </c>
      <c r="D874" s="9">
        <f>IF(OR(B874&lt;=0,C874&lt;=0),0,(B874^Parameters!$B$7)*(C874^Parameters!$B$8))</f>
        <v>1603.7774648185953</v>
      </c>
    </row>
    <row r="875" spans="1:4" x14ac:dyDescent="0.2">
      <c r="A875" s="4">
        <v>873</v>
      </c>
      <c r="B875" s="9">
        <f>SUMIF(Workers!$Q$2:$Q$1001,"&lt;="&amp;A875,Workers!$N$2:$N$1001)</f>
        <v>8947.4843049999945</v>
      </c>
      <c r="C875" s="9">
        <f>SUMIF(Workers!$Q$2:$Q$1001,"&gt;"&amp;A875,Workers!$O$2:$O$1001)</f>
        <v>1472.1729109999994</v>
      </c>
      <c r="D875" s="9">
        <f>IF(OR(B875&lt;=0,C875&lt;=0),0,(B875^Parameters!$B$7)*(C875^Parameters!$B$8))</f>
        <v>1598.9942253735333</v>
      </c>
    </row>
    <row r="876" spans="1:4" x14ac:dyDescent="0.2">
      <c r="A876" s="4">
        <v>874</v>
      </c>
      <c r="B876" s="9">
        <f>SUMIF(Workers!$Q$2:$Q$1001,"&lt;="&amp;A876,Workers!$N$2:$N$1001)</f>
        <v>8956.3429059999944</v>
      </c>
      <c r="C876" s="9">
        <f>SUMIF(Workers!$Q$2:$Q$1001,"&gt;"&amp;A876,Workers!$O$2:$O$1001)</f>
        <v>1460.8230089999995</v>
      </c>
      <c r="D876" s="9">
        <f>IF(OR(B876&lt;=0,C876&lt;=0),0,(B876^Parameters!$B$7)*(C876^Parameters!$B$8))</f>
        <v>1594.1447053137856</v>
      </c>
    </row>
    <row r="877" spans="1:4" x14ac:dyDescent="0.2">
      <c r="A877" s="4">
        <v>875</v>
      </c>
      <c r="B877" s="9">
        <f>SUMIF(Workers!$Q$2:$Q$1001,"&lt;="&amp;A877,Workers!$N$2:$N$1001)</f>
        <v>8964.1356439999945</v>
      </c>
      <c r="C877" s="9">
        <f>SUMIF(Workers!$Q$2:$Q$1001,"&gt;"&amp;A877,Workers!$O$2:$O$1001)</f>
        <v>1450.8232699999996</v>
      </c>
      <c r="D877" s="9">
        <f>IF(OR(B877&lt;=0,C877&lt;=0),0,(B877^Parameters!$B$7)*(C877^Parameters!$B$8))</f>
        <v>1589.8469554039375</v>
      </c>
    </row>
    <row r="878" spans="1:4" x14ac:dyDescent="0.2">
      <c r="A878" s="4">
        <v>876</v>
      </c>
      <c r="B878" s="9">
        <f>SUMIF(Workers!$Q$2:$Q$1001,"&lt;="&amp;A878,Workers!$N$2:$N$1001)</f>
        <v>8972.6336629999932</v>
      </c>
      <c r="C878" s="9">
        <f>SUMIF(Workers!$Q$2:$Q$1001,"&gt;"&amp;A878,Workers!$O$2:$O$1001)</f>
        <v>1439.9178249999995</v>
      </c>
      <c r="D878" s="9">
        <f>IF(OR(B878&lt;=0,C878&lt;=0),0,(B878^Parameters!$B$7)*(C878^Parameters!$B$8))</f>
        <v>1585.1338491821973</v>
      </c>
    </row>
    <row r="879" spans="1:4" x14ac:dyDescent="0.2">
      <c r="A879" s="4">
        <v>877</v>
      </c>
      <c r="B879" s="9">
        <f>SUMIF(Workers!$Q$2:$Q$1001,"&lt;="&amp;A879,Workers!$N$2:$N$1001)</f>
        <v>8982.2723509999942</v>
      </c>
      <c r="C879" s="9">
        <f>SUMIF(Workers!$Q$2:$Q$1001,"&gt;"&amp;A879,Workers!$O$2:$O$1001)</f>
        <v>1427.5395619999995</v>
      </c>
      <c r="D879" s="9">
        <f>IF(OR(B879&lt;=0,C879&lt;=0),0,(B879^Parameters!$B$7)*(C879^Parameters!$B$8))</f>
        <v>1579.7503760121479</v>
      </c>
    </row>
    <row r="880" spans="1:4" x14ac:dyDescent="0.2">
      <c r="A880" s="4">
        <v>878</v>
      </c>
      <c r="B880" s="9">
        <f>SUMIF(Workers!$Q$2:$Q$1001,"&lt;="&amp;A880,Workers!$N$2:$N$1001)</f>
        <v>8991.3603259999945</v>
      </c>
      <c r="C880" s="9">
        <f>SUMIF(Workers!$Q$2:$Q$1001,"&gt;"&amp;A880,Workers!$O$2:$O$1001)</f>
        <v>1415.8276039999994</v>
      </c>
      <c r="D880" s="9">
        <f>IF(OR(B880&lt;=0,C880&lt;=0),0,(B880^Parameters!$B$7)*(C880^Parameters!$B$8))</f>
        <v>1574.6212204447618</v>
      </c>
    </row>
    <row r="881" spans="1:4" x14ac:dyDescent="0.2">
      <c r="A881" s="4">
        <v>879</v>
      </c>
      <c r="B881" s="9">
        <f>SUMIF(Workers!$Q$2:$Q$1001,"&lt;="&amp;A881,Workers!$N$2:$N$1001)</f>
        <v>8998.1387279999944</v>
      </c>
      <c r="C881" s="9">
        <f>SUMIF(Workers!$Q$2:$Q$1001,"&gt;"&amp;A881,Workers!$O$2:$O$1001)</f>
        <v>1407.0876719999994</v>
      </c>
      <c r="D881" s="9">
        <f>IF(OR(B881&lt;=0,C881&lt;=0),0,(B881^Parameters!$B$7)*(C881^Parameters!$B$8))</f>
        <v>1570.7722824231614</v>
      </c>
    </row>
    <row r="882" spans="1:4" x14ac:dyDescent="0.2">
      <c r="A882" s="4">
        <v>880</v>
      </c>
      <c r="B882" s="9">
        <f>SUMIF(Workers!$Q$2:$Q$1001,"&lt;="&amp;A882,Workers!$N$2:$N$1001)</f>
        <v>9007.9038459999956</v>
      </c>
      <c r="C882" s="9">
        <f>SUMIF(Workers!$Q$2:$Q$1001,"&gt;"&amp;A882,Workers!$O$2:$O$1001)</f>
        <v>1394.4951719999995</v>
      </c>
      <c r="D882" s="9">
        <f>IF(OR(B882&lt;=0,C882&lt;=0),0,(B882^Parameters!$B$7)*(C882^Parameters!$B$8))</f>
        <v>1565.1945986270052</v>
      </c>
    </row>
    <row r="883" spans="1:4" x14ac:dyDescent="0.2">
      <c r="A883" s="4">
        <v>881</v>
      </c>
      <c r="B883" s="9">
        <f>SUMIF(Workers!$Q$2:$Q$1001,"&lt;="&amp;A883,Workers!$N$2:$N$1001)</f>
        <v>9017.2093209999966</v>
      </c>
      <c r="C883" s="9">
        <f>SUMIF(Workers!$Q$2:$Q$1001,"&gt;"&amp;A883,Workers!$O$2:$O$1001)</f>
        <v>1382.4775829999996</v>
      </c>
      <c r="D883" s="9">
        <f>IF(OR(B883&lt;=0,C883&lt;=0),0,(B883^Parameters!$B$7)*(C883^Parameters!$B$8))</f>
        <v>1559.8348247517515</v>
      </c>
    </row>
    <row r="884" spans="1:4" x14ac:dyDescent="0.2">
      <c r="A884" s="4">
        <v>882</v>
      </c>
      <c r="B884" s="9">
        <f>SUMIF(Workers!$Q$2:$Q$1001,"&lt;="&amp;A884,Workers!$N$2:$N$1001)</f>
        <v>9025.249407999996</v>
      </c>
      <c r="C884" s="9">
        <f>SUMIF(Workers!$Q$2:$Q$1001,"&gt;"&amp;A884,Workers!$O$2:$O$1001)</f>
        <v>1372.0728089999996</v>
      </c>
      <c r="D884" s="9">
        <f>IF(OR(B884&lt;=0,C884&lt;=0),0,(B884^Parameters!$B$7)*(C884^Parameters!$B$8))</f>
        <v>1555.1646165175605</v>
      </c>
    </row>
    <row r="885" spans="1:4" x14ac:dyDescent="0.2">
      <c r="A885" s="4">
        <v>883</v>
      </c>
      <c r="B885" s="9">
        <f>SUMIF(Workers!$Q$2:$Q$1001,"&lt;="&amp;A885,Workers!$N$2:$N$1001)</f>
        <v>9033.3664549999958</v>
      </c>
      <c r="C885" s="9">
        <f>SUMIF(Workers!$Q$2:$Q$1001,"&gt;"&amp;A885,Workers!$O$2:$O$1001)</f>
        <v>1361.5556389999995</v>
      </c>
      <c r="D885" s="9">
        <f>IF(OR(B885&lt;=0,C885&lt;=0),0,(B885^Parameters!$B$7)*(C885^Parameters!$B$8))</f>
        <v>1550.4160649848113</v>
      </c>
    </row>
    <row r="886" spans="1:4" x14ac:dyDescent="0.2">
      <c r="A886" s="4">
        <v>884</v>
      </c>
      <c r="B886" s="9">
        <f>SUMIF(Workers!$Q$2:$Q$1001,"&lt;="&amp;A886,Workers!$N$2:$N$1001)</f>
        <v>9041.7543089999963</v>
      </c>
      <c r="C886" s="9">
        <f>SUMIF(Workers!$Q$2:$Q$1001,"&gt;"&amp;A886,Workers!$O$2:$O$1001)</f>
        <v>1350.6722979999995</v>
      </c>
      <c r="D886" s="9">
        <f>IF(OR(B886&lt;=0,C886&lt;=0),0,(B886^Parameters!$B$7)*(C886^Parameters!$B$8))</f>
        <v>1545.4722538933752</v>
      </c>
    </row>
    <row r="887" spans="1:4" x14ac:dyDescent="0.2">
      <c r="A887" s="4">
        <v>885</v>
      </c>
      <c r="B887" s="9">
        <f>SUMIF(Workers!$Q$2:$Q$1001,"&lt;="&amp;A887,Workers!$N$2:$N$1001)</f>
        <v>9049.8570639999962</v>
      </c>
      <c r="C887" s="9">
        <f>SUMIF(Workers!$Q$2:$Q$1001,"&gt;"&amp;A887,Workers!$O$2:$O$1001)</f>
        <v>1340.1552089999996</v>
      </c>
      <c r="D887" s="9">
        <f>IF(OR(B887&lt;=0,C887&lt;=0),0,(B887^Parameters!$B$7)*(C887^Parameters!$B$8))</f>
        <v>1540.6662479247013</v>
      </c>
    </row>
    <row r="888" spans="1:4" x14ac:dyDescent="0.2">
      <c r="A888" s="4">
        <v>886</v>
      </c>
      <c r="B888" s="9">
        <f>SUMIF(Workers!$Q$2:$Q$1001,"&lt;="&amp;A888,Workers!$N$2:$N$1001)</f>
        <v>9058.0029019999965</v>
      </c>
      <c r="C888" s="9">
        <f>SUMIF(Workers!$Q$2:$Q$1001,"&gt;"&amp;A888,Workers!$O$2:$O$1001)</f>
        <v>1329.5781249999995</v>
      </c>
      <c r="D888" s="9">
        <f>IF(OR(B888&lt;=0,C888&lt;=0),0,(B888^Parameters!$B$7)*(C888^Parameters!$B$8))</f>
        <v>1535.8041702692406</v>
      </c>
    </row>
    <row r="889" spans="1:4" x14ac:dyDescent="0.2">
      <c r="A889" s="4">
        <v>887</v>
      </c>
      <c r="B889" s="9">
        <f>SUMIF(Workers!$Q$2:$Q$1001,"&lt;="&amp;A889,Workers!$N$2:$N$1001)</f>
        <v>9065.9244239999953</v>
      </c>
      <c r="C889" s="9">
        <f>SUMIF(Workers!$Q$2:$Q$1001,"&gt;"&amp;A889,Workers!$O$2:$O$1001)</f>
        <v>1319.2915859999996</v>
      </c>
      <c r="D889" s="9">
        <f>IF(OR(B889&lt;=0,C889&lt;=0),0,(B889^Parameters!$B$7)*(C889^Parameters!$B$8))</f>
        <v>1531.0479740574513</v>
      </c>
    </row>
    <row r="890" spans="1:4" x14ac:dyDescent="0.2">
      <c r="A890" s="4">
        <v>888</v>
      </c>
      <c r="B890" s="9">
        <f>SUMIF(Workers!$Q$2:$Q$1001,"&lt;="&amp;A890,Workers!$N$2:$N$1001)</f>
        <v>9074.055959999996</v>
      </c>
      <c r="C890" s="9">
        <f>SUMIF(Workers!$Q$2:$Q$1001,"&gt;"&amp;A890,Workers!$O$2:$O$1001)</f>
        <v>1308.7273589999995</v>
      </c>
      <c r="D890" s="9">
        <f>IF(OR(B890&lt;=0,C890&lt;=0),0,(B890^Parameters!$B$7)*(C890^Parameters!$B$8))</f>
        <v>1526.1344136712846</v>
      </c>
    </row>
    <row r="891" spans="1:4" x14ac:dyDescent="0.2">
      <c r="A891" s="4">
        <v>889</v>
      </c>
      <c r="B891" s="9">
        <f>SUMIF(Workers!$Q$2:$Q$1001,"&lt;="&amp;A891,Workers!$N$2:$N$1001)</f>
        <v>9083.3744749999951</v>
      </c>
      <c r="C891" s="9">
        <f>SUMIF(Workers!$Q$2:$Q$1001,"&gt;"&amp;A891,Workers!$O$2:$O$1001)</f>
        <v>1296.6116919999995</v>
      </c>
      <c r="D891" s="9">
        <f>IF(OR(B891&lt;=0,C891&lt;=0),0,(B891^Parameters!$B$7)*(C891^Parameters!$B$8))</f>
        <v>1520.4625182943657</v>
      </c>
    </row>
    <row r="892" spans="1:4" x14ac:dyDescent="0.2">
      <c r="A892" s="4">
        <v>890</v>
      </c>
      <c r="B892" s="9">
        <f>SUMIF(Workers!$Q$2:$Q$1001,"&lt;="&amp;A892,Workers!$N$2:$N$1001)</f>
        <v>9092.232315999996</v>
      </c>
      <c r="C892" s="9">
        <f>SUMIF(Workers!$Q$2:$Q$1001,"&gt;"&amp;A892,Workers!$O$2:$O$1001)</f>
        <v>1285.0194759999995</v>
      </c>
      <c r="D892" s="9">
        <f>IF(OR(B892&lt;=0,C892&lt;=0),0,(B892^Parameters!$B$7)*(C892^Parameters!$B$8))</f>
        <v>1514.9946710651227</v>
      </c>
    </row>
    <row r="893" spans="1:4" x14ac:dyDescent="0.2">
      <c r="A893" s="4">
        <v>891</v>
      </c>
      <c r="B893" s="9">
        <f>SUMIF(Workers!$Q$2:$Q$1001,"&lt;="&amp;A893,Workers!$N$2:$N$1001)</f>
        <v>9101.5031829999953</v>
      </c>
      <c r="C893" s="9">
        <f>SUMIF(Workers!$Q$2:$Q$1001,"&gt;"&amp;A893,Workers!$O$2:$O$1001)</f>
        <v>1272.8683499999997</v>
      </c>
      <c r="D893" s="9">
        <f>IF(OR(B893&lt;=0,C893&lt;=0),0,(B893^Parameters!$B$7)*(C893^Parameters!$B$8))</f>
        <v>1509.223211465797</v>
      </c>
    </row>
    <row r="894" spans="1:4" x14ac:dyDescent="0.2">
      <c r="A894" s="4">
        <v>892</v>
      </c>
      <c r="B894" s="9">
        <f>SUMIF(Workers!$Q$2:$Q$1001,"&lt;="&amp;A894,Workers!$N$2:$N$1001)</f>
        <v>9112.407516999996</v>
      </c>
      <c r="C894" s="9">
        <f>SUMIF(Workers!$Q$2:$Q$1001,"&gt;"&amp;A894,Workers!$O$2:$O$1001)</f>
        <v>1258.5699579999996</v>
      </c>
      <c r="D894" s="9">
        <f>IF(OR(B894&lt;=0,C894&lt;=0),0,(B894^Parameters!$B$7)*(C894^Parameters!$B$8))</f>
        <v>1502.379754465409</v>
      </c>
    </row>
    <row r="895" spans="1:4" x14ac:dyDescent="0.2">
      <c r="A895" s="4">
        <v>893</v>
      </c>
      <c r="B895" s="9">
        <f>SUMIF(Workers!$Q$2:$Q$1001,"&lt;="&amp;A895,Workers!$N$2:$N$1001)</f>
        <v>9120.7817789999954</v>
      </c>
      <c r="C895" s="9">
        <f>SUMIF(Workers!$Q$2:$Q$1001,"&gt;"&amp;A895,Workers!$O$2:$O$1001)</f>
        <v>1247.5762699999996</v>
      </c>
      <c r="D895" s="9">
        <f>IF(OR(B895&lt;=0,C895&lt;=0),0,(B895^Parameters!$B$7)*(C895^Parameters!$B$8))</f>
        <v>1497.078684005488</v>
      </c>
    </row>
    <row r="896" spans="1:4" x14ac:dyDescent="0.2">
      <c r="A896" s="4">
        <v>894</v>
      </c>
      <c r="B896" s="9">
        <f>SUMIF(Workers!$Q$2:$Q$1001,"&lt;="&amp;A896,Workers!$N$2:$N$1001)</f>
        <v>9129.4950629999948</v>
      </c>
      <c r="C896" s="9">
        <f>SUMIF(Workers!$Q$2:$Q$1001,"&gt;"&amp;A896,Workers!$O$2:$O$1001)</f>
        <v>1236.1213409999998</v>
      </c>
      <c r="D896" s="9">
        <f>IF(OR(B896&lt;=0,C896&lt;=0),0,(B896^Parameters!$B$7)*(C896^Parameters!$B$8))</f>
        <v>1491.5181346536667</v>
      </c>
    </row>
    <row r="897" spans="1:4" x14ac:dyDescent="0.2">
      <c r="A897" s="4">
        <v>895</v>
      </c>
      <c r="B897" s="9">
        <f>SUMIF(Workers!$Q$2:$Q$1001,"&lt;="&amp;A897,Workers!$N$2:$N$1001)</f>
        <v>9138.0711779999965</v>
      </c>
      <c r="C897" s="9">
        <f>SUMIF(Workers!$Q$2:$Q$1001,"&gt;"&amp;A897,Workers!$O$2:$O$1001)</f>
        <v>1224.8445169999998</v>
      </c>
      <c r="D897" s="9">
        <f>IF(OR(B897&lt;=0,C897&lt;=0),0,(B897^Parameters!$B$7)*(C897^Parameters!$B$8))</f>
        <v>1486.0074082184628</v>
      </c>
    </row>
    <row r="898" spans="1:4" x14ac:dyDescent="0.2">
      <c r="A898" s="4">
        <v>896</v>
      </c>
      <c r="B898" s="9">
        <f>SUMIF(Workers!$Q$2:$Q$1001,"&lt;="&amp;A898,Workers!$N$2:$N$1001)</f>
        <v>9146.6613759999964</v>
      </c>
      <c r="C898" s="9">
        <f>SUMIF(Workers!$Q$2:$Q$1001,"&gt;"&amp;A898,Workers!$O$2:$O$1001)</f>
        <v>1213.5344559999999</v>
      </c>
      <c r="D898" s="9">
        <f>IF(OR(B898&lt;=0,C898&lt;=0),0,(B898^Parameters!$B$7)*(C898^Parameters!$B$8))</f>
        <v>1480.4427612655938</v>
      </c>
    </row>
    <row r="899" spans="1:4" x14ac:dyDescent="0.2">
      <c r="A899" s="4">
        <v>897</v>
      </c>
      <c r="B899" s="9">
        <f>SUMIF(Workers!$Q$2:$Q$1001,"&lt;="&amp;A899,Workers!$N$2:$N$1001)</f>
        <v>9154.4753489999948</v>
      </c>
      <c r="C899" s="9">
        <f>SUMIF(Workers!$Q$2:$Q$1001,"&gt;"&amp;A899,Workers!$O$2:$O$1001)</f>
        <v>1203.2367289999997</v>
      </c>
      <c r="D899" s="9">
        <f>IF(OR(B899&lt;=0,C899&lt;=0),0,(B899^Parameters!$B$7)*(C899^Parameters!$B$8))</f>
        <v>1475.3431444401615</v>
      </c>
    </row>
    <row r="900" spans="1:4" x14ac:dyDescent="0.2">
      <c r="A900" s="4">
        <v>898</v>
      </c>
      <c r="B900" s="9">
        <f>SUMIF(Workers!$Q$2:$Q$1001,"&lt;="&amp;A900,Workers!$N$2:$N$1001)</f>
        <v>9162.5010509999938</v>
      </c>
      <c r="C900" s="9">
        <f>SUMIF(Workers!$Q$2:$Q$1001,"&gt;"&amp;A900,Workers!$O$2:$O$1001)</f>
        <v>1192.6576399999997</v>
      </c>
      <c r="D900" s="9">
        <f>IF(OR(B900&lt;=0,C900&lt;=0),0,(B900^Parameters!$B$7)*(C900^Parameters!$B$8))</f>
        <v>1470.0713860166391</v>
      </c>
    </row>
    <row r="901" spans="1:4" x14ac:dyDescent="0.2">
      <c r="A901" s="4">
        <v>899</v>
      </c>
      <c r="B901" s="9">
        <f>SUMIF(Workers!$Q$2:$Q$1001,"&lt;="&amp;A901,Workers!$N$2:$N$1001)</f>
        <v>9170.9894419999946</v>
      </c>
      <c r="C901" s="9">
        <f>SUMIF(Workers!$Q$2:$Q$1001,"&gt;"&amp;A901,Workers!$O$2:$O$1001)</f>
        <v>1181.4616879999996</v>
      </c>
      <c r="D901" s="9">
        <f>IF(OR(B901&lt;=0,C901&lt;=0),0,(B901^Parameters!$B$7)*(C901^Parameters!$B$8))</f>
        <v>1464.455321294774</v>
      </c>
    </row>
    <row r="902" spans="1:4" x14ac:dyDescent="0.2">
      <c r="A902" s="4">
        <v>900</v>
      </c>
      <c r="B902" s="9">
        <f>SUMIF(Workers!$Q$2:$Q$1001,"&lt;="&amp;A902,Workers!$N$2:$N$1001)</f>
        <v>9179.1634239999967</v>
      </c>
      <c r="C902" s="9">
        <f>SUMIF(Workers!$Q$2:$Q$1001,"&gt;"&amp;A902,Workers!$O$2:$O$1001)</f>
        <v>1170.6685629999997</v>
      </c>
      <c r="D902" s="9">
        <f>IF(OR(B902&lt;=0,C902&lt;=0),0,(B902^Parameters!$B$7)*(C902^Parameters!$B$8))</f>
        <v>1459.0046502631747</v>
      </c>
    </row>
    <row r="903" spans="1:4" x14ac:dyDescent="0.2">
      <c r="A903" s="4">
        <v>901</v>
      </c>
      <c r="B903" s="9">
        <f>SUMIF(Workers!$Q$2:$Q$1001,"&lt;="&amp;A903,Workers!$N$2:$N$1001)</f>
        <v>9189.0258119999962</v>
      </c>
      <c r="C903" s="9">
        <f>SUMIF(Workers!$Q$2:$Q$1001,"&gt;"&amp;A903,Workers!$O$2:$O$1001)</f>
        <v>1157.6451629999995</v>
      </c>
      <c r="D903" s="9">
        <f>IF(OR(B903&lt;=0,C903&lt;=0),0,(B903^Parameters!$B$7)*(C903^Parameters!$B$8))</f>
        <v>1452.3798662323552</v>
      </c>
    </row>
    <row r="904" spans="1:4" x14ac:dyDescent="0.2">
      <c r="A904" s="4">
        <v>902</v>
      </c>
      <c r="B904" s="9">
        <f>SUMIF(Workers!$Q$2:$Q$1001,"&lt;="&amp;A904,Workers!$N$2:$N$1001)</f>
        <v>9197.4502569999968</v>
      </c>
      <c r="C904" s="9">
        <f>SUMIF(Workers!$Q$2:$Q$1001,"&gt;"&amp;A904,Workers!$O$2:$O$1001)</f>
        <v>1146.5124009999995</v>
      </c>
      <c r="D904" s="9">
        <f>IF(OR(B904&lt;=0,C904&lt;=0),0,(B904^Parameters!$B$7)*(C904^Parameters!$B$8))</f>
        <v>1446.6743851623808</v>
      </c>
    </row>
    <row r="905" spans="1:4" x14ac:dyDescent="0.2">
      <c r="A905" s="4">
        <v>903</v>
      </c>
      <c r="B905" s="9">
        <f>SUMIF(Workers!$Q$2:$Q$1001,"&lt;="&amp;A905,Workers!$N$2:$N$1001)</f>
        <v>9206.7524709999961</v>
      </c>
      <c r="C905" s="9">
        <f>SUMIF(Workers!$Q$2:$Q$1001,"&gt;"&amp;A905,Workers!$O$2:$O$1001)</f>
        <v>1134.2187419999996</v>
      </c>
      <c r="D905" s="9">
        <f>IF(OR(B905&lt;=0,C905&lt;=0),0,(B905^Parameters!$B$7)*(C905^Parameters!$B$8))</f>
        <v>1440.3282501195401</v>
      </c>
    </row>
    <row r="906" spans="1:4" x14ac:dyDescent="0.2">
      <c r="A906" s="4">
        <v>904</v>
      </c>
      <c r="B906" s="9">
        <f>SUMIF(Workers!$Q$2:$Q$1001,"&lt;="&amp;A906,Workers!$N$2:$N$1001)</f>
        <v>9215.1192069999979</v>
      </c>
      <c r="C906" s="9">
        <f>SUMIF(Workers!$Q$2:$Q$1001,"&gt;"&amp;A906,Workers!$O$2:$O$1001)</f>
        <v>1123.1612859999996</v>
      </c>
      <c r="D906" s="9">
        <f>IF(OR(B906&lt;=0,C906&lt;=0),0,(B906^Parameters!$B$7)*(C906^Parameters!$B$8))</f>
        <v>1434.5787299043325</v>
      </c>
    </row>
    <row r="907" spans="1:4" x14ac:dyDescent="0.2">
      <c r="A907" s="4">
        <v>905</v>
      </c>
      <c r="B907" s="9">
        <f>SUMIF(Workers!$Q$2:$Q$1001,"&lt;="&amp;A907,Workers!$N$2:$N$1001)</f>
        <v>9224.4382269999987</v>
      </c>
      <c r="C907" s="9">
        <f>SUMIF(Workers!$Q$2:$Q$1001,"&gt;"&amp;A907,Workers!$O$2:$O$1001)</f>
        <v>1110.8319339999996</v>
      </c>
      <c r="D907" s="9">
        <f>IF(OR(B907&lt;=0,C907&lt;=0),0,(B907^Parameters!$B$7)*(C907^Parameters!$B$8))</f>
        <v>1428.1200860902732</v>
      </c>
    </row>
    <row r="908" spans="1:4" x14ac:dyDescent="0.2">
      <c r="A908" s="4">
        <v>906</v>
      </c>
      <c r="B908" s="9">
        <f>SUMIF(Workers!$Q$2:$Q$1001,"&lt;="&amp;A908,Workers!$N$2:$N$1001)</f>
        <v>9232.7344749999975</v>
      </c>
      <c r="C908" s="9">
        <f>SUMIF(Workers!$Q$2:$Q$1001,"&gt;"&amp;A908,Workers!$O$2:$O$1001)</f>
        <v>1099.8527129999995</v>
      </c>
      <c r="D908" s="9">
        <f>IF(OR(B908&lt;=0,C908&lt;=0),0,(B908^Parameters!$B$7)*(C908^Parameters!$B$8))</f>
        <v>1422.3261484664058</v>
      </c>
    </row>
    <row r="909" spans="1:4" x14ac:dyDescent="0.2">
      <c r="A909" s="4">
        <v>907</v>
      </c>
      <c r="B909" s="9">
        <f>SUMIF(Workers!$Q$2:$Q$1001,"&lt;="&amp;A909,Workers!$N$2:$N$1001)</f>
        <v>9240.7305099999976</v>
      </c>
      <c r="C909" s="9">
        <f>SUMIF(Workers!$Q$2:$Q$1001,"&gt;"&amp;A909,Workers!$O$2:$O$1001)</f>
        <v>1089.2657359999996</v>
      </c>
      <c r="D909" s="9">
        <f>IF(OR(B909&lt;=0,C909&lt;=0),0,(B909^Parameters!$B$7)*(C909^Parameters!$B$8))</f>
        <v>1416.7005628112138</v>
      </c>
    </row>
    <row r="910" spans="1:4" x14ac:dyDescent="0.2">
      <c r="A910" s="4">
        <v>908</v>
      </c>
      <c r="B910" s="9">
        <f>SUMIF(Workers!$Q$2:$Q$1001,"&lt;="&amp;A910,Workers!$N$2:$N$1001)</f>
        <v>9248.9747089999964</v>
      </c>
      <c r="C910" s="9">
        <f>SUMIF(Workers!$Q$2:$Q$1001,"&gt;"&amp;A910,Workers!$O$2:$O$1001)</f>
        <v>1078.3469679999996</v>
      </c>
      <c r="D910" s="9">
        <f>IF(OR(B910&lt;=0,C910&lt;=0),0,(B910^Parameters!$B$7)*(C910^Parameters!$B$8))</f>
        <v>1410.8584741537375</v>
      </c>
    </row>
    <row r="911" spans="1:4" x14ac:dyDescent="0.2">
      <c r="A911" s="4">
        <v>909</v>
      </c>
      <c r="B911" s="9">
        <f>SUMIF(Workers!$Q$2:$Q$1001,"&lt;="&amp;A911,Workers!$N$2:$N$1001)</f>
        <v>9258.216244999996</v>
      </c>
      <c r="C911" s="9">
        <f>SUMIF(Workers!$Q$2:$Q$1001,"&gt;"&amp;A911,Workers!$O$2:$O$1001)</f>
        <v>1066.0902219999996</v>
      </c>
      <c r="D911" s="9">
        <f>IF(OR(B911&lt;=0,C911&lt;=0),0,(B911^Parameters!$B$7)*(C911^Parameters!$B$8))</f>
        <v>1404.250464585424</v>
      </c>
    </row>
    <row r="912" spans="1:4" x14ac:dyDescent="0.2">
      <c r="A912" s="4">
        <v>910</v>
      </c>
      <c r="B912" s="9">
        <f>SUMIF(Workers!$Q$2:$Q$1001,"&lt;="&amp;A912,Workers!$N$2:$N$1001)</f>
        <v>9268.9443299999966</v>
      </c>
      <c r="C912" s="9">
        <f>SUMIF(Workers!$Q$2:$Q$1001,"&gt;"&amp;A912,Workers!$O$2:$O$1001)</f>
        <v>1051.8588959999995</v>
      </c>
      <c r="D912" s="9">
        <f>IF(OR(B912&lt;=0,C912&lt;=0),0,(B912^Parameters!$B$7)*(C912^Parameters!$B$8))</f>
        <v>1396.5114187982001</v>
      </c>
    </row>
    <row r="913" spans="1:4" x14ac:dyDescent="0.2">
      <c r="A913" s="4">
        <v>911</v>
      </c>
      <c r="B913" s="9">
        <f>SUMIF(Workers!$Q$2:$Q$1001,"&lt;="&amp;A913,Workers!$N$2:$N$1001)</f>
        <v>9278.8942839999982</v>
      </c>
      <c r="C913" s="9">
        <f>SUMIF(Workers!$Q$2:$Q$1001,"&gt;"&amp;A913,Workers!$O$2:$O$1001)</f>
        <v>1038.6580209999995</v>
      </c>
      <c r="D913" s="9">
        <f>IF(OR(B913&lt;=0,C913&lt;=0),0,(B913^Parameters!$B$7)*(C913^Parameters!$B$8))</f>
        <v>1389.2677770490716</v>
      </c>
    </row>
    <row r="914" spans="1:4" x14ac:dyDescent="0.2">
      <c r="A914" s="4">
        <v>912</v>
      </c>
      <c r="B914" s="9">
        <f>SUMIF(Workers!$Q$2:$Q$1001,"&lt;="&amp;A914,Workers!$N$2:$N$1001)</f>
        <v>9287.6388109999971</v>
      </c>
      <c r="C914" s="9">
        <f>SUMIF(Workers!$Q$2:$Q$1001,"&gt;"&amp;A914,Workers!$O$2:$O$1001)</f>
        <v>1027.0486809999998</v>
      </c>
      <c r="D914" s="9">
        <f>IF(OR(B914&lt;=0,C914&lt;=0),0,(B914^Parameters!$B$7)*(C914^Parameters!$B$8))</f>
        <v>1382.8445298545757</v>
      </c>
    </row>
    <row r="915" spans="1:4" x14ac:dyDescent="0.2">
      <c r="A915" s="4">
        <v>913</v>
      </c>
      <c r="B915" s="9">
        <f>SUMIF(Workers!$Q$2:$Q$1001,"&lt;="&amp;A915,Workers!$N$2:$N$1001)</f>
        <v>9296.1629139999968</v>
      </c>
      <c r="C915" s="9">
        <f>SUMIF(Workers!$Q$2:$Q$1001,"&gt;"&amp;A915,Workers!$O$2:$O$1001)</f>
        <v>1015.7058289999998</v>
      </c>
      <c r="D915" s="9">
        <f>IF(OR(B915&lt;=0,C915&lt;=0),0,(B915^Parameters!$B$7)*(C915^Parameters!$B$8))</f>
        <v>1376.5191318169336</v>
      </c>
    </row>
    <row r="916" spans="1:4" x14ac:dyDescent="0.2">
      <c r="A916" s="4">
        <v>914</v>
      </c>
      <c r="B916" s="9">
        <f>SUMIF(Workers!$Q$2:$Q$1001,"&lt;="&amp;A916,Workers!$N$2:$N$1001)</f>
        <v>9304.6804639999973</v>
      </c>
      <c r="C916" s="9">
        <f>SUMIF(Workers!$Q$2:$Q$1001,"&gt;"&amp;A916,Workers!$O$2:$O$1001)</f>
        <v>1004.3667919999997</v>
      </c>
      <c r="D916" s="9">
        <f>IF(OR(B916&lt;=0,C916&lt;=0),0,(B916^Parameters!$B$7)*(C916^Parameters!$B$8))</f>
        <v>1370.1471565627119</v>
      </c>
    </row>
    <row r="917" spans="1:4" x14ac:dyDescent="0.2">
      <c r="A917" s="4">
        <v>915</v>
      </c>
      <c r="B917" s="9">
        <f>SUMIF(Workers!$Q$2:$Q$1001,"&lt;="&amp;A917,Workers!$N$2:$N$1001)</f>
        <v>9311.523178999998</v>
      </c>
      <c r="C917" s="9">
        <f>SUMIF(Workers!$Q$2:$Q$1001,"&gt;"&amp;A917,Workers!$O$2:$O$1001)</f>
        <v>995.24101399999972</v>
      </c>
      <c r="D917" s="9">
        <f>IF(OR(B917&lt;=0,C917&lt;=0),0,(B917^Parameters!$B$7)*(C917^Parameters!$B$8))</f>
        <v>1364.9823859553119</v>
      </c>
    </row>
    <row r="918" spans="1:4" x14ac:dyDescent="0.2">
      <c r="A918" s="4">
        <v>916</v>
      </c>
      <c r="B918" s="9">
        <f>SUMIF(Workers!$Q$2:$Q$1001,"&lt;="&amp;A918,Workers!$N$2:$N$1001)</f>
        <v>9320.2117009999984</v>
      </c>
      <c r="C918" s="9">
        <f>SUMIF(Workers!$Q$2:$Q$1001,"&gt;"&amp;A918,Workers!$O$2:$O$1001)</f>
        <v>983.64076599999976</v>
      </c>
      <c r="D918" s="9">
        <f>IF(OR(B918&lt;=0,C918&lt;=0),0,(B918^Parameters!$B$7)*(C918^Parameters!$B$8))</f>
        <v>1358.3698496064032</v>
      </c>
    </row>
    <row r="919" spans="1:4" x14ac:dyDescent="0.2">
      <c r="A919" s="4">
        <v>917</v>
      </c>
      <c r="B919" s="9">
        <f>SUMIF(Workers!$Q$2:$Q$1001,"&lt;="&amp;A919,Workers!$N$2:$N$1001)</f>
        <v>9329.0159839999978</v>
      </c>
      <c r="C919" s="9">
        <f>SUMIF(Workers!$Q$2:$Q$1001,"&gt;"&amp;A919,Workers!$O$2:$O$1001)</f>
        <v>971.87740299999973</v>
      </c>
      <c r="D919" s="9">
        <f>IF(OR(B919&lt;=0,C919&lt;=0),0,(B919^Parameters!$B$7)*(C919^Parameters!$B$8))</f>
        <v>1351.6096840647153</v>
      </c>
    </row>
    <row r="920" spans="1:4" x14ac:dyDescent="0.2">
      <c r="A920" s="4">
        <v>918</v>
      </c>
      <c r="B920" s="9">
        <f>SUMIF(Workers!$Q$2:$Q$1001,"&lt;="&amp;A920,Workers!$N$2:$N$1001)</f>
        <v>9339.1457549999977</v>
      </c>
      <c r="C920" s="9">
        <f>SUMIF(Workers!$Q$2:$Q$1001,"&gt;"&amp;A920,Workers!$O$2:$O$1001)</f>
        <v>958.34096999999974</v>
      </c>
      <c r="D920" s="9">
        <f>IF(OR(B920&lt;=0,C920&lt;=0),0,(B920^Parameters!$B$7)*(C920^Parameters!$B$8))</f>
        <v>1343.7616541658188</v>
      </c>
    </row>
    <row r="921" spans="1:4" x14ac:dyDescent="0.2">
      <c r="A921" s="4">
        <v>919</v>
      </c>
      <c r="B921" s="9">
        <f>SUMIF(Workers!$Q$2:$Q$1001,"&lt;="&amp;A921,Workers!$N$2:$N$1001)</f>
        <v>9347.4040989999976</v>
      </c>
      <c r="C921" s="9">
        <f>SUMIF(Workers!$Q$2:$Q$1001,"&gt;"&amp;A921,Workers!$O$2:$O$1001)</f>
        <v>947.29122599999982</v>
      </c>
      <c r="D921" s="9">
        <f>IF(OR(B921&lt;=0,C921&lt;=0),0,(B921^Parameters!$B$7)*(C921^Parameters!$B$8))</f>
        <v>1337.2990615051215</v>
      </c>
    </row>
    <row r="922" spans="1:4" x14ac:dyDescent="0.2">
      <c r="A922" s="4">
        <v>920</v>
      </c>
      <c r="B922" s="9">
        <f>SUMIF(Workers!$Q$2:$Q$1001,"&lt;="&amp;A922,Workers!$N$2:$N$1001)</f>
        <v>9356.2834419999981</v>
      </c>
      <c r="C922" s="9">
        <f>SUMIF(Workers!$Q$2:$Q$1001,"&gt;"&amp;A922,Workers!$O$2:$O$1001)</f>
        <v>935.37111699999991</v>
      </c>
      <c r="D922" s="9">
        <f>IF(OR(B922&lt;=0,C922&lt;=0),0,(B922^Parameters!$B$7)*(C922^Parameters!$B$8))</f>
        <v>1330.2684664340486</v>
      </c>
    </row>
    <row r="923" spans="1:4" x14ac:dyDescent="0.2">
      <c r="A923" s="4">
        <v>921</v>
      </c>
      <c r="B923" s="9">
        <f>SUMIF(Workers!$Q$2:$Q$1001,"&lt;="&amp;A923,Workers!$N$2:$N$1001)</f>
        <v>9364.5861179999974</v>
      </c>
      <c r="C923" s="9">
        <f>SUMIF(Workers!$Q$2:$Q$1001,"&gt;"&amp;A923,Workers!$O$2:$O$1001)</f>
        <v>924.20268999999985</v>
      </c>
      <c r="D923" s="9">
        <f>IF(OR(B923&lt;=0,C923&lt;=0),0,(B923^Parameters!$B$7)*(C923^Parameters!$B$8))</f>
        <v>1323.6254752231648</v>
      </c>
    </row>
    <row r="924" spans="1:4" x14ac:dyDescent="0.2">
      <c r="A924" s="4">
        <v>922</v>
      </c>
      <c r="B924" s="9">
        <f>SUMIF(Workers!$Q$2:$Q$1001,"&lt;="&amp;A924,Workers!$N$2:$N$1001)</f>
        <v>9371.7046389999978</v>
      </c>
      <c r="C924" s="9">
        <f>SUMIF(Workers!$Q$2:$Q$1001,"&gt;"&amp;A924,Workers!$O$2:$O$1001)</f>
        <v>914.6189099999998</v>
      </c>
      <c r="D924" s="9">
        <f>IF(OR(B924&lt;=0,C924&lt;=0),0,(B924^Parameters!$B$7)*(C924^Parameters!$B$8))</f>
        <v>1317.8817565879838</v>
      </c>
    </row>
    <row r="925" spans="1:4" x14ac:dyDescent="0.2">
      <c r="A925" s="4">
        <v>923</v>
      </c>
      <c r="B925" s="9">
        <f>SUMIF(Workers!$Q$2:$Q$1001,"&lt;="&amp;A925,Workers!$N$2:$N$1001)</f>
        <v>9380.2737449999968</v>
      </c>
      <c r="C925" s="9">
        <f>SUMIF(Workers!$Q$2:$Q$1001,"&gt;"&amp;A925,Workers!$O$2:$O$1001)</f>
        <v>903.01224699999989</v>
      </c>
      <c r="D925" s="9">
        <f>IF(OR(B925&lt;=0,C925&lt;=0),0,(B925^Parameters!$B$7)*(C925^Parameters!$B$8))</f>
        <v>1310.8684737754941</v>
      </c>
    </row>
    <row r="926" spans="1:4" x14ac:dyDescent="0.2">
      <c r="A926" s="4">
        <v>924</v>
      </c>
      <c r="B926" s="9">
        <f>SUMIF(Workers!$Q$2:$Q$1001,"&lt;="&amp;A926,Workers!$N$2:$N$1001)</f>
        <v>9388.3075159999971</v>
      </c>
      <c r="C926" s="9">
        <f>SUMIF(Workers!$Q$2:$Q$1001,"&gt;"&amp;A926,Workers!$O$2:$O$1001)</f>
        <v>892.11679399999991</v>
      </c>
      <c r="D926" s="9">
        <f>IF(OR(B926&lt;=0,C926&lt;=0),0,(B926^Parameters!$B$7)*(C926^Parameters!$B$8))</f>
        <v>1304.2296217289143</v>
      </c>
    </row>
    <row r="927" spans="1:4" x14ac:dyDescent="0.2">
      <c r="A927" s="4">
        <v>925</v>
      </c>
      <c r="B927" s="9">
        <f>SUMIF(Workers!$Q$2:$Q$1001,"&lt;="&amp;A927,Workers!$N$2:$N$1001)</f>
        <v>9397.112417999997</v>
      </c>
      <c r="C927" s="9">
        <f>SUMIF(Workers!$Q$2:$Q$1001,"&gt;"&amp;A927,Workers!$O$2:$O$1001)</f>
        <v>880.16134999999986</v>
      </c>
      <c r="D927" s="9">
        <f>IF(OR(B927&lt;=0,C927&lt;=0),0,(B927^Parameters!$B$7)*(C927^Parameters!$B$8))</f>
        <v>1296.8821783190886</v>
      </c>
    </row>
    <row r="928" spans="1:4" x14ac:dyDescent="0.2">
      <c r="A928" s="4">
        <v>926</v>
      </c>
      <c r="B928" s="9">
        <f>SUMIF(Workers!$Q$2:$Q$1001,"&lt;="&amp;A928,Workers!$N$2:$N$1001)</f>
        <v>9405.2349229999963</v>
      </c>
      <c r="C928" s="9">
        <f>SUMIF(Workers!$Q$2:$Q$1001,"&gt;"&amp;A928,Workers!$O$2:$O$1001)</f>
        <v>869.13208599999984</v>
      </c>
      <c r="D928" s="9">
        <f>IF(OR(B928&lt;=0,C928&lt;=0),0,(B928^Parameters!$B$7)*(C928^Parameters!$B$8))</f>
        <v>1290.0452498084251</v>
      </c>
    </row>
    <row r="929" spans="1:4" x14ac:dyDescent="0.2">
      <c r="A929" s="4">
        <v>927</v>
      </c>
      <c r="B929" s="9">
        <f>SUMIF(Workers!$Q$2:$Q$1001,"&lt;="&amp;A929,Workers!$N$2:$N$1001)</f>
        <v>9413.0759119999966</v>
      </c>
      <c r="C929" s="9">
        <f>SUMIF(Workers!$Q$2:$Q$1001,"&gt;"&amp;A929,Workers!$O$2:$O$1001)</f>
        <v>858.46785599999987</v>
      </c>
      <c r="D929" s="9">
        <f>IF(OR(B929&lt;=0,C929&lt;=0),0,(B929^Parameters!$B$7)*(C929^Parameters!$B$8))</f>
        <v>1283.3792692086906</v>
      </c>
    </row>
    <row r="930" spans="1:4" x14ac:dyDescent="0.2">
      <c r="A930" s="4">
        <v>928</v>
      </c>
      <c r="B930" s="9">
        <f>SUMIF(Workers!$Q$2:$Q$1001,"&lt;="&amp;A930,Workers!$N$2:$N$1001)</f>
        <v>9421.4712179999951</v>
      </c>
      <c r="C930" s="9">
        <f>SUMIF(Workers!$Q$2:$Q$1001,"&gt;"&amp;A930,Workers!$O$2:$O$1001)</f>
        <v>847.04235699999992</v>
      </c>
      <c r="D930" s="9">
        <f>IF(OR(B930&lt;=0,C930&lt;=0),0,(B930^Parameters!$B$7)*(C930^Parameters!$B$8))</f>
        <v>1276.1764739154492</v>
      </c>
    </row>
    <row r="931" spans="1:4" x14ac:dyDescent="0.2">
      <c r="A931" s="4">
        <v>929</v>
      </c>
      <c r="B931" s="9">
        <f>SUMIF(Workers!$Q$2:$Q$1001,"&lt;="&amp;A931,Workers!$N$2:$N$1001)</f>
        <v>9429.8045759999968</v>
      </c>
      <c r="C931" s="9">
        <f>SUMIF(Workers!$Q$2:$Q$1001,"&gt;"&amp;A931,Workers!$O$2:$O$1001)</f>
        <v>835.68935599999998</v>
      </c>
      <c r="D931" s="9">
        <f>IF(OR(B931&lt;=0,C931&lt;=0),0,(B931^Parameters!$B$7)*(C931^Parameters!$B$8))</f>
        <v>1268.9555321182288</v>
      </c>
    </row>
    <row r="932" spans="1:4" x14ac:dyDescent="0.2">
      <c r="A932" s="4">
        <v>930</v>
      </c>
      <c r="B932" s="9">
        <f>SUMIF(Workers!$Q$2:$Q$1001,"&lt;="&amp;A932,Workers!$N$2:$N$1001)</f>
        <v>9437.2721919999967</v>
      </c>
      <c r="C932" s="9">
        <f>SUMIF(Workers!$Q$2:$Q$1001,"&gt;"&amp;A932,Workers!$O$2:$O$1001)</f>
        <v>825.49850300000003</v>
      </c>
      <c r="D932" s="9">
        <f>IF(OR(B932&lt;=0,C932&lt;=0),0,(B932^Parameters!$B$7)*(C932^Parameters!$B$8))</f>
        <v>1262.4182001145207</v>
      </c>
    </row>
    <row r="933" spans="1:4" x14ac:dyDescent="0.2">
      <c r="A933" s="4">
        <v>931</v>
      </c>
      <c r="B933" s="9">
        <f>SUMIF(Workers!$Q$2:$Q$1001,"&lt;="&amp;A933,Workers!$N$2:$N$1001)</f>
        <v>9446.3857669999961</v>
      </c>
      <c r="C933" s="9">
        <f>SUMIF(Workers!$Q$2:$Q$1001,"&gt;"&amp;A933,Workers!$O$2:$O$1001)</f>
        <v>813.04958899999997</v>
      </c>
      <c r="D933" s="9">
        <f>IF(OR(B933&lt;=0,C933&lt;=0),0,(B933^Parameters!$B$7)*(C933^Parameters!$B$8))</f>
        <v>1254.3600688378124</v>
      </c>
    </row>
    <row r="934" spans="1:4" x14ac:dyDescent="0.2">
      <c r="A934" s="4">
        <v>932</v>
      </c>
      <c r="B934" s="9">
        <f>SUMIF(Workers!$Q$2:$Q$1001,"&lt;="&amp;A934,Workers!$N$2:$N$1001)</f>
        <v>9454.7280569999966</v>
      </c>
      <c r="C934" s="9">
        <f>SUMIF(Workers!$Q$2:$Q$1001,"&gt;"&amp;A934,Workers!$O$2:$O$1001)</f>
        <v>801.59052499999996</v>
      </c>
      <c r="D934" s="9">
        <f>IF(OR(B934&lt;=0,C934&lt;=0),0,(B934^Parameters!$B$7)*(C934^Parameters!$B$8))</f>
        <v>1246.8687132429322</v>
      </c>
    </row>
    <row r="935" spans="1:4" x14ac:dyDescent="0.2">
      <c r="A935" s="4">
        <v>933</v>
      </c>
      <c r="B935" s="9">
        <f>SUMIF(Workers!$Q$2:$Q$1001,"&lt;="&amp;A935,Workers!$N$2:$N$1001)</f>
        <v>9462.543359999996</v>
      </c>
      <c r="C935" s="9">
        <f>SUMIF(Workers!$Q$2:$Q$1001,"&gt;"&amp;A935,Workers!$O$2:$O$1001)</f>
        <v>790.82174799999996</v>
      </c>
      <c r="D935" s="9">
        <f>IF(OR(B935&lt;=0,C935&lt;=0),0,(B935^Parameters!$B$7)*(C935^Parameters!$B$8))</f>
        <v>1239.763708150507</v>
      </c>
    </row>
    <row r="936" spans="1:4" x14ac:dyDescent="0.2">
      <c r="A936" s="4">
        <v>934</v>
      </c>
      <c r="B936" s="9">
        <f>SUMIF(Workers!$Q$2:$Q$1001,"&lt;="&amp;A936,Workers!$N$2:$N$1001)</f>
        <v>9472.1122989999967</v>
      </c>
      <c r="C936" s="9">
        <f>SUMIF(Workers!$Q$2:$Q$1001,"&gt;"&amp;A936,Workers!$O$2:$O$1001)</f>
        <v>777.5770379999999</v>
      </c>
      <c r="D936" s="9">
        <f>IF(OR(B936&lt;=0,C936&lt;=0),0,(B936^Parameters!$B$7)*(C936^Parameters!$B$8))</f>
        <v>1230.9364145413069</v>
      </c>
    </row>
    <row r="937" spans="1:4" x14ac:dyDescent="0.2">
      <c r="A937" s="4">
        <v>935</v>
      </c>
      <c r="B937" s="9">
        <f>SUMIF(Workers!$Q$2:$Q$1001,"&lt;="&amp;A937,Workers!$N$2:$N$1001)</f>
        <v>9481.1792359999963</v>
      </c>
      <c r="C937" s="9">
        <f>SUMIF(Workers!$Q$2:$Q$1001,"&gt;"&amp;A937,Workers!$O$2:$O$1001)</f>
        <v>764.99225999999999</v>
      </c>
      <c r="D937" s="9">
        <f>IF(OR(B937&lt;=0,C937&lt;=0),0,(B937^Parameters!$B$7)*(C937^Parameters!$B$8))</f>
        <v>1222.4573864489332</v>
      </c>
    </row>
    <row r="938" spans="1:4" x14ac:dyDescent="0.2">
      <c r="A938" s="4">
        <v>936</v>
      </c>
      <c r="B938" s="9">
        <f>SUMIF(Workers!$Q$2:$Q$1001,"&lt;="&amp;A938,Workers!$N$2:$N$1001)</f>
        <v>9488.7616719999969</v>
      </c>
      <c r="C938" s="9">
        <f>SUMIF(Workers!$Q$2:$Q$1001,"&gt;"&amp;A938,Workers!$O$2:$O$1001)</f>
        <v>754.40148699999997</v>
      </c>
      <c r="D938" s="9">
        <f>IF(OR(B938&lt;=0,C938&lt;=0),0,(B938^Parameters!$B$7)*(C938^Parameters!$B$8))</f>
        <v>1215.249450830871</v>
      </c>
    </row>
    <row r="939" spans="1:4" x14ac:dyDescent="0.2">
      <c r="A939" s="4">
        <v>937</v>
      </c>
      <c r="B939" s="9">
        <f>SUMIF(Workers!$Q$2:$Q$1001,"&lt;="&amp;A939,Workers!$N$2:$N$1001)</f>
        <v>9498.5657189999965</v>
      </c>
      <c r="C939" s="9">
        <f>SUMIF(Workers!$Q$2:$Q$1001,"&gt;"&amp;A939,Workers!$O$2:$O$1001)</f>
        <v>740.68559899999991</v>
      </c>
      <c r="D939" s="9">
        <f>IF(OR(B939&lt;=0,C939&lt;=0),0,(B939^Parameters!$B$7)*(C939^Parameters!$B$8))</f>
        <v>1205.816909279851</v>
      </c>
    </row>
    <row r="940" spans="1:4" x14ac:dyDescent="0.2">
      <c r="A940" s="4">
        <v>938</v>
      </c>
      <c r="B940" s="9">
        <f>SUMIF(Workers!$Q$2:$Q$1001,"&lt;="&amp;A940,Workers!$N$2:$N$1001)</f>
        <v>9506.0213329999951</v>
      </c>
      <c r="C940" s="9">
        <f>SUMIF(Workers!$Q$2:$Q$1001,"&gt;"&amp;A940,Workers!$O$2:$O$1001)</f>
        <v>730.24651799999992</v>
      </c>
      <c r="D940" s="9">
        <f>IF(OR(B940&lt;=0,C940&lt;=0),0,(B940^Parameters!$B$7)*(C940^Parameters!$B$8))</f>
        <v>1198.562610780758</v>
      </c>
    </row>
    <row r="941" spans="1:4" x14ac:dyDescent="0.2">
      <c r="A941" s="4">
        <v>939</v>
      </c>
      <c r="B941" s="9">
        <f>SUMIF(Workers!$Q$2:$Q$1001,"&lt;="&amp;A941,Workers!$N$2:$N$1001)</f>
        <v>9514.9041359999937</v>
      </c>
      <c r="C941" s="9">
        <f>SUMIF(Workers!$Q$2:$Q$1001,"&gt;"&amp;A941,Workers!$O$2:$O$1001)</f>
        <v>717.78167699999983</v>
      </c>
      <c r="D941" s="9">
        <f>IF(OR(B941&lt;=0,C941&lt;=0),0,(B941^Parameters!$B$7)*(C941^Parameters!$B$8))</f>
        <v>1189.8125710584684</v>
      </c>
    </row>
    <row r="942" spans="1:4" x14ac:dyDescent="0.2">
      <c r="A942" s="4">
        <v>940</v>
      </c>
      <c r="B942" s="9">
        <f>SUMIF(Workers!$Q$2:$Q$1001,"&lt;="&amp;A942,Workers!$N$2:$N$1001)</f>
        <v>9521.9178209999936</v>
      </c>
      <c r="C942" s="9">
        <f>SUMIF(Workers!$Q$2:$Q$1001,"&gt;"&amp;A942,Workers!$O$2:$O$1001)</f>
        <v>707.90553299999988</v>
      </c>
      <c r="D942" s="9">
        <f>IF(OR(B942&lt;=0,C942&lt;=0),0,(B942^Parameters!$B$7)*(C942^Parameters!$B$8))</f>
        <v>1182.8097099646097</v>
      </c>
    </row>
    <row r="943" spans="1:4" x14ac:dyDescent="0.2">
      <c r="A943" s="4">
        <v>941</v>
      </c>
      <c r="B943" s="9">
        <f>SUMIF(Workers!$Q$2:$Q$1001,"&lt;="&amp;A943,Workers!$N$2:$N$1001)</f>
        <v>9531.6292779999931</v>
      </c>
      <c r="C943" s="9">
        <f>SUMIF(Workers!$Q$2:$Q$1001,"&gt;"&amp;A943,Workers!$O$2:$O$1001)</f>
        <v>694.16216399999985</v>
      </c>
      <c r="D943" s="9">
        <f>IF(OR(B943&lt;=0,C943&lt;=0),0,(B943^Parameters!$B$7)*(C943^Parameters!$B$8))</f>
        <v>1172.9584720239829</v>
      </c>
    </row>
    <row r="944" spans="1:4" x14ac:dyDescent="0.2">
      <c r="A944" s="4">
        <v>942</v>
      </c>
      <c r="B944" s="9">
        <f>SUMIF(Workers!$Q$2:$Q$1001,"&lt;="&amp;A944,Workers!$N$2:$N$1001)</f>
        <v>9541.1038579999949</v>
      </c>
      <c r="C944" s="9">
        <f>SUMIF(Workers!$Q$2:$Q$1001,"&gt;"&amp;A944,Workers!$O$2:$O$1001)</f>
        <v>680.7196399999998</v>
      </c>
      <c r="D944" s="9">
        <f>IF(OR(B944&lt;=0,C944&lt;=0),0,(B944^Parameters!$B$7)*(C944^Parameters!$B$8))</f>
        <v>1163.2019107802362</v>
      </c>
    </row>
    <row r="945" spans="1:4" x14ac:dyDescent="0.2">
      <c r="A945" s="4">
        <v>943</v>
      </c>
      <c r="B945" s="9">
        <f>SUMIF(Workers!$Q$2:$Q$1001,"&lt;="&amp;A945,Workers!$N$2:$N$1001)</f>
        <v>9548.6452419999951</v>
      </c>
      <c r="C945" s="9">
        <f>SUMIF(Workers!$Q$2:$Q$1001,"&gt;"&amp;A945,Workers!$O$2:$O$1001)</f>
        <v>669.98878699999977</v>
      </c>
      <c r="D945" s="9">
        <f>IF(OR(B945&lt;=0,C945&lt;=0),0,(B945^Parameters!$B$7)*(C945^Parameters!$B$8))</f>
        <v>1155.325028312237</v>
      </c>
    </row>
    <row r="946" spans="1:4" x14ac:dyDescent="0.2">
      <c r="A946" s="4">
        <v>944</v>
      </c>
      <c r="B946" s="9">
        <f>SUMIF(Workers!$Q$2:$Q$1001,"&lt;="&amp;A946,Workers!$N$2:$N$1001)</f>
        <v>9556.1101489999965</v>
      </c>
      <c r="C946" s="9">
        <f>SUMIF(Workers!$Q$2:$Q$1001,"&gt;"&amp;A946,Workers!$O$2:$O$1001)</f>
        <v>659.3081229999998</v>
      </c>
      <c r="D946" s="9">
        <f>IF(OR(B946&lt;=0,C946&lt;=0),0,(B946^Parameters!$B$7)*(C946^Parameters!$B$8))</f>
        <v>1147.4038640136603</v>
      </c>
    </row>
    <row r="947" spans="1:4" x14ac:dyDescent="0.2">
      <c r="A947" s="4">
        <v>945</v>
      </c>
      <c r="B947" s="9">
        <f>SUMIF(Workers!$Q$2:$Q$1001,"&lt;="&amp;A947,Workers!$N$2:$N$1001)</f>
        <v>9562.8714779999955</v>
      </c>
      <c r="C947" s="9">
        <f>SUMIF(Workers!$Q$2:$Q$1001,"&gt;"&amp;A947,Workers!$O$2:$O$1001)</f>
        <v>649.61717499999986</v>
      </c>
      <c r="D947" s="9">
        <f>IF(OR(B947&lt;=0,C947&lt;=0),0,(B947^Parameters!$B$7)*(C947^Parameters!$B$8))</f>
        <v>1140.1463936986672</v>
      </c>
    </row>
    <row r="948" spans="1:4" x14ac:dyDescent="0.2">
      <c r="A948" s="4">
        <v>946</v>
      </c>
      <c r="B948" s="9">
        <f>SUMIF(Workers!$Q$2:$Q$1001,"&lt;="&amp;A948,Workers!$N$2:$N$1001)</f>
        <v>9571.4622369999961</v>
      </c>
      <c r="C948" s="9">
        <f>SUMIF(Workers!$Q$2:$Q$1001,"&gt;"&amp;A948,Workers!$O$2:$O$1001)</f>
        <v>637.29778699999986</v>
      </c>
      <c r="D948" s="9">
        <f>IF(OR(B948&lt;=0,C948&lt;=0),0,(B948^Parameters!$B$7)*(C948^Parameters!$B$8))</f>
        <v>1130.822172478604</v>
      </c>
    </row>
    <row r="949" spans="1:4" x14ac:dyDescent="0.2">
      <c r="A949" s="4">
        <v>947</v>
      </c>
      <c r="B949" s="9">
        <f>SUMIF(Workers!$Q$2:$Q$1001,"&lt;="&amp;A949,Workers!$N$2:$N$1001)</f>
        <v>9578.8205159999961</v>
      </c>
      <c r="C949" s="9">
        <f>SUMIF(Workers!$Q$2:$Q$1001,"&gt;"&amp;A949,Workers!$O$2:$O$1001)</f>
        <v>626.72476299999994</v>
      </c>
      <c r="D949" s="9">
        <f>IF(OR(B949&lt;=0,C949&lt;=0),0,(B949^Parameters!$B$7)*(C949^Parameters!$B$8))</f>
        <v>1122.7291554602766</v>
      </c>
    </row>
    <row r="950" spans="1:4" x14ac:dyDescent="0.2">
      <c r="A950" s="4">
        <v>948</v>
      </c>
      <c r="B950" s="9">
        <f>SUMIF(Workers!$Q$2:$Q$1001,"&lt;="&amp;A950,Workers!$N$2:$N$1001)</f>
        <v>9586.1157209999965</v>
      </c>
      <c r="C950" s="9">
        <f>SUMIF(Workers!$Q$2:$Q$1001,"&gt;"&amp;A950,Workers!$O$2:$O$1001)</f>
        <v>616.19451200000003</v>
      </c>
      <c r="D950" s="9">
        <f>IF(OR(B950&lt;=0,C950&lt;=0),0,(B950^Parameters!$B$7)*(C950^Parameters!$B$8))</f>
        <v>1114.5825053927042</v>
      </c>
    </row>
    <row r="951" spans="1:4" x14ac:dyDescent="0.2">
      <c r="A951" s="4">
        <v>949</v>
      </c>
      <c r="B951" s="9">
        <f>SUMIF(Workers!$Q$2:$Q$1001,"&lt;="&amp;A951,Workers!$N$2:$N$1001)</f>
        <v>9594.6616689999955</v>
      </c>
      <c r="C951" s="9">
        <f>SUMIF(Workers!$Q$2:$Q$1001,"&gt;"&amp;A951,Workers!$O$2:$O$1001)</f>
        <v>603.82706000000007</v>
      </c>
      <c r="D951" s="9">
        <f>IF(OR(B951&lt;=0,C951&lt;=0),0,(B951^Parameters!$B$7)*(C951^Parameters!$B$8))</f>
        <v>1104.9026279687989</v>
      </c>
    </row>
    <row r="952" spans="1:4" x14ac:dyDescent="0.2">
      <c r="A952" s="4">
        <v>950</v>
      </c>
      <c r="B952" s="9">
        <f>SUMIF(Workers!$Q$2:$Q$1001,"&lt;="&amp;A952,Workers!$N$2:$N$1001)</f>
        <v>9602.4442039999958</v>
      </c>
      <c r="C952" s="9">
        <f>SUMIF(Workers!$Q$2:$Q$1001,"&gt;"&amp;A952,Workers!$O$2:$O$1001)</f>
        <v>592.5352190000001</v>
      </c>
      <c r="D952" s="9">
        <f>IF(OR(B952&lt;=0,C952&lt;=0),0,(B952^Parameters!$B$7)*(C952^Parameters!$B$8))</f>
        <v>1095.9561614178772</v>
      </c>
    </row>
    <row r="953" spans="1:4" x14ac:dyDescent="0.2">
      <c r="A953" s="4">
        <v>951</v>
      </c>
      <c r="B953" s="9">
        <f>SUMIF(Workers!$Q$2:$Q$1001,"&lt;="&amp;A953,Workers!$N$2:$N$1001)</f>
        <v>9611.1859099999965</v>
      </c>
      <c r="C953" s="9">
        <f>SUMIF(Workers!$Q$2:$Q$1001,"&gt;"&amp;A953,Workers!$O$2:$O$1001)</f>
        <v>579.82834000000003</v>
      </c>
      <c r="D953" s="9">
        <f>IF(OR(B953&lt;=0,C953&lt;=0),0,(B953^Parameters!$B$7)*(C953^Parameters!$B$8))</f>
        <v>1085.7613734278311</v>
      </c>
    </row>
    <row r="954" spans="1:4" x14ac:dyDescent="0.2">
      <c r="A954" s="4">
        <v>952</v>
      </c>
      <c r="B954" s="9">
        <f>SUMIF(Workers!$Q$2:$Q$1001,"&lt;="&amp;A954,Workers!$N$2:$N$1001)</f>
        <v>9619.6282409999967</v>
      </c>
      <c r="C954" s="9">
        <f>SUMIF(Workers!$Q$2:$Q$1001,"&gt;"&amp;A954,Workers!$O$2:$O$1001)</f>
        <v>567.55252899999994</v>
      </c>
      <c r="D954" s="9">
        <f>IF(OR(B954&lt;=0,C954&lt;=0),0,(B954^Parameters!$B$7)*(C954^Parameters!$B$8))</f>
        <v>1075.7812196346174</v>
      </c>
    </row>
    <row r="955" spans="1:4" x14ac:dyDescent="0.2">
      <c r="A955" s="4">
        <v>953</v>
      </c>
      <c r="B955" s="9">
        <f>SUMIF(Workers!$Q$2:$Q$1001,"&lt;="&amp;A955,Workers!$N$2:$N$1001)</f>
        <v>9627.084560999996</v>
      </c>
      <c r="C955" s="9">
        <f>SUMIF(Workers!$Q$2:$Q$1001,"&gt;"&amp;A955,Workers!$O$2:$O$1001)</f>
        <v>556.70307600000001</v>
      </c>
      <c r="D955" s="9">
        <f>IF(OR(B955&lt;=0,C955&lt;=0),0,(B955^Parameters!$B$7)*(C955^Parameters!$B$8))</f>
        <v>1066.8498079436765</v>
      </c>
    </row>
    <row r="956" spans="1:4" x14ac:dyDescent="0.2">
      <c r="A956" s="4">
        <v>954</v>
      </c>
      <c r="B956" s="9">
        <f>SUMIF(Workers!$Q$2:$Q$1001,"&lt;="&amp;A956,Workers!$N$2:$N$1001)</f>
        <v>9635.8764449999962</v>
      </c>
      <c r="C956" s="9">
        <f>SUMIF(Workers!$Q$2:$Q$1001,"&gt;"&amp;A956,Workers!$O$2:$O$1001)</f>
        <v>543.86726300000009</v>
      </c>
      <c r="D956" s="9">
        <f>IF(OR(B956&lt;=0,C956&lt;=0),0,(B956^Parameters!$B$7)*(C956^Parameters!$B$8))</f>
        <v>1056.1433366304898</v>
      </c>
    </row>
    <row r="957" spans="1:4" x14ac:dyDescent="0.2">
      <c r="A957" s="4">
        <v>955</v>
      </c>
      <c r="B957" s="9">
        <f>SUMIF(Workers!$Q$2:$Q$1001,"&lt;="&amp;A957,Workers!$N$2:$N$1001)</f>
        <v>9642.485171999997</v>
      </c>
      <c r="C957" s="9">
        <f>SUMIF(Workers!$Q$2:$Q$1001,"&gt;"&amp;A957,Workers!$O$2:$O$1001)</f>
        <v>534.18878300000006</v>
      </c>
      <c r="D957" s="9">
        <f>IF(OR(B957&lt;=0,C957&lt;=0),0,(B957^Parameters!$B$7)*(C957^Parameters!$B$8))</f>
        <v>1047.9671874999378</v>
      </c>
    </row>
    <row r="958" spans="1:4" x14ac:dyDescent="0.2">
      <c r="A958" s="4">
        <v>956</v>
      </c>
      <c r="B958" s="9">
        <f>SUMIF(Workers!$Q$2:$Q$1001,"&lt;="&amp;A958,Workers!$N$2:$N$1001)</f>
        <v>9650.6777589999965</v>
      </c>
      <c r="C958" s="9">
        <f>SUMIF(Workers!$Q$2:$Q$1001,"&gt;"&amp;A958,Workers!$O$2:$O$1001)</f>
        <v>522.15533700000003</v>
      </c>
      <c r="D958" s="9">
        <f>IF(OR(B958&lt;=0,C958&lt;=0),0,(B958^Parameters!$B$7)*(C958^Parameters!$B$8))</f>
        <v>1037.6738948099753</v>
      </c>
    </row>
    <row r="959" spans="1:4" x14ac:dyDescent="0.2">
      <c r="A959" s="4">
        <v>957</v>
      </c>
      <c r="B959" s="9">
        <f>SUMIF(Workers!$Q$2:$Q$1001,"&lt;="&amp;A959,Workers!$N$2:$N$1001)</f>
        <v>9660.2403769999964</v>
      </c>
      <c r="C959" s="9">
        <f>SUMIF(Workers!$Q$2:$Q$1001,"&gt;"&amp;A959,Workers!$O$2:$O$1001)</f>
        <v>507.99183000000011</v>
      </c>
      <c r="D959" s="9">
        <f>IF(OR(B959&lt;=0,C959&lt;=0),0,(B959^Parameters!$B$7)*(C959^Parameters!$B$8))</f>
        <v>1025.3687971300551</v>
      </c>
    </row>
    <row r="960" spans="1:4" x14ac:dyDescent="0.2">
      <c r="A960" s="4">
        <v>958</v>
      </c>
      <c r="B960" s="9">
        <f>SUMIF(Workers!$Q$2:$Q$1001,"&lt;="&amp;A960,Workers!$N$2:$N$1001)</f>
        <v>9669.1021369999962</v>
      </c>
      <c r="C960" s="9">
        <f>SUMIF(Workers!$Q$2:$Q$1001,"&gt;"&amp;A960,Workers!$O$2:$O$1001)</f>
        <v>494.85853400000013</v>
      </c>
      <c r="D960" s="9">
        <f>IF(OR(B960&lt;=0,C960&lt;=0),0,(B960^Parameters!$B$7)*(C960^Parameters!$B$8))</f>
        <v>1013.7718912448041</v>
      </c>
    </row>
    <row r="961" spans="1:4" x14ac:dyDescent="0.2">
      <c r="A961" s="4">
        <v>959</v>
      </c>
      <c r="B961" s="9">
        <f>SUMIF(Workers!$Q$2:$Q$1001,"&lt;="&amp;A961,Workers!$N$2:$N$1001)</f>
        <v>9676.6751779999977</v>
      </c>
      <c r="C961" s="9">
        <f>SUMIF(Workers!$Q$2:$Q$1001,"&gt;"&amp;A961,Workers!$O$2:$O$1001)</f>
        <v>483.55010200000009</v>
      </c>
      <c r="D961" s="9">
        <f>IF(OR(B961&lt;=0,C961&lt;=0),0,(B961^Parameters!$B$7)*(C961^Parameters!$B$8))</f>
        <v>1003.6341701201729</v>
      </c>
    </row>
    <row r="962" spans="1:4" x14ac:dyDescent="0.2">
      <c r="A962" s="4">
        <v>960</v>
      </c>
      <c r="B962" s="9">
        <f>SUMIF(Workers!$Q$2:$Q$1001,"&lt;="&amp;A962,Workers!$N$2:$N$1001)</f>
        <v>9685.2312269999984</v>
      </c>
      <c r="C962" s="9">
        <f>SUMIF(Workers!$Q$2:$Q$1001,"&gt;"&amp;A962,Workers!$O$2:$O$1001)</f>
        <v>470.69373200000013</v>
      </c>
      <c r="D962" s="9">
        <f>IF(OR(B962&lt;=0,C962&lt;=0),0,(B962^Parameters!$B$7)*(C962^Parameters!$B$8))</f>
        <v>991.93173265764233</v>
      </c>
    </row>
    <row r="963" spans="1:4" x14ac:dyDescent="0.2">
      <c r="A963" s="4">
        <v>961</v>
      </c>
      <c r="B963" s="9">
        <f>SUMIF(Workers!$Q$2:$Q$1001,"&lt;="&amp;A963,Workers!$N$2:$N$1001)</f>
        <v>9693.1480889999984</v>
      </c>
      <c r="C963" s="9">
        <f>SUMIF(Workers!$Q$2:$Q$1001,"&gt;"&amp;A963,Workers!$O$2:$O$1001)</f>
        <v>458.79048600000004</v>
      </c>
      <c r="D963" s="9">
        <f>IF(OR(B963&lt;=0,C963&lt;=0),0,(B963^Parameters!$B$7)*(C963^Parameters!$B$8))</f>
        <v>980.92468340313337</v>
      </c>
    </row>
    <row r="964" spans="1:4" x14ac:dyDescent="0.2">
      <c r="A964" s="4">
        <v>962</v>
      </c>
      <c r="B964" s="9">
        <f>SUMIF(Workers!$Q$2:$Q$1001,"&lt;="&amp;A964,Workers!$N$2:$N$1001)</f>
        <v>9702.7543529999984</v>
      </c>
      <c r="C964" s="9">
        <f>SUMIF(Workers!$Q$2:$Q$1001,"&gt;"&amp;A964,Workers!$O$2:$O$1001)</f>
        <v>444.33252600000009</v>
      </c>
      <c r="D964" s="9">
        <f>IF(OR(B964&lt;=0,C964&lt;=0),0,(B964^Parameters!$B$7)*(C964^Parameters!$B$8))</f>
        <v>967.32277680427194</v>
      </c>
    </row>
    <row r="965" spans="1:4" x14ac:dyDescent="0.2">
      <c r="A965" s="4">
        <v>963</v>
      </c>
      <c r="B965" s="9">
        <f>SUMIF(Workers!$Q$2:$Q$1001,"&lt;="&amp;A965,Workers!$N$2:$N$1001)</f>
        <v>9709.280190999998</v>
      </c>
      <c r="C965" s="9">
        <f>SUMIF(Workers!$Q$2:$Q$1001,"&gt;"&amp;A965,Workers!$O$2:$O$1001)</f>
        <v>434.47169300000002</v>
      </c>
      <c r="D965" s="9">
        <f>IF(OR(B965&lt;=0,C965&lt;=0),0,(B965^Parameters!$B$7)*(C965^Parameters!$B$8))</f>
        <v>957.89263521805697</v>
      </c>
    </row>
    <row r="966" spans="1:4" x14ac:dyDescent="0.2">
      <c r="A966" s="4">
        <v>964</v>
      </c>
      <c r="B966" s="9">
        <f>SUMIF(Workers!$Q$2:$Q$1001,"&lt;="&amp;A966,Workers!$N$2:$N$1001)</f>
        <v>9717.7452389999999</v>
      </c>
      <c r="C966" s="9">
        <f>SUMIF(Workers!$Q$2:$Q$1001,"&gt;"&amp;A966,Workers!$O$2:$O$1001)</f>
        <v>421.61209400000001</v>
      </c>
      <c r="D966" s="9">
        <f>IF(OR(B966&lt;=0,C966&lt;=0),0,(B966^Parameters!$B$7)*(C966^Parameters!$B$8))</f>
        <v>945.39947393331954</v>
      </c>
    </row>
    <row r="967" spans="1:4" x14ac:dyDescent="0.2">
      <c r="A967" s="4">
        <v>965</v>
      </c>
      <c r="B967" s="9">
        <f>SUMIF(Workers!$Q$2:$Q$1001,"&lt;="&amp;A967,Workers!$N$2:$N$1001)</f>
        <v>9725.3462319999981</v>
      </c>
      <c r="C967" s="9">
        <f>SUMIF(Workers!$Q$2:$Q$1001,"&gt;"&amp;A967,Workers!$O$2:$O$1001)</f>
        <v>410.06292700000012</v>
      </c>
      <c r="D967" s="9">
        <f>IF(OR(B967&lt;=0,C967&lt;=0),0,(B967^Parameters!$B$7)*(C967^Parameters!$B$8))</f>
        <v>933.98523461075661</v>
      </c>
    </row>
    <row r="968" spans="1:4" x14ac:dyDescent="0.2">
      <c r="A968" s="4">
        <v>966</v>
      </c>
      <c r="B968" s="9">
        <f>SUMIF(Workers!$Q$2:$Q$1001,"&lt;="&amp;A968,Workers!$N$2:$N$1001)</f>
        <v>9732.9754639999974</v>
      </c>
      <c r="C968" s="9">
        <f>SUMIF(Workers!$Q$2:$Q$1001,"&gt;"&amp;A968,Workers!$O$2:$O$1001)</f>
        <v>398.44341200000002</v>
      </c>
      <c r="D968" s="9">
        <f>IF(OR(B968&lt;=0,C968&lt;=0),0,(B968^Parameters!$B$7)*(C968^Parameters!$B$8))</f>
        <v>922.307044071939</v>
      </c>
    </row>
    <row r="969" spans="1:4" x14ac:dyDescent="0.2">
      <c r="A969" s="4">
        <v>967</v>
      </c>
      <c r="B969" s="9">
        <f>SUMIF(Workers!$Q$2:$Q$1001,"&lt;="&amp;A969,Workers!$N$2:$N$1001)</f>
        <v>9739.0777279999966</v>
      </c>
      <c r="C969" s="9">
        <f>SUMIF(Workers!$Q$2:$Q$1001,"&gt;"&amp;A969,Workers!$O$2:$O$1001)</f>
        <v>389.14609100000001</v>
      </c>
      <c r="D969" s="9">
        <f>IF(OR(B969&lt;=0,C969&lt;=0),0,(B969^Parameters!$B$7)*(C969^Parameters!$B$8))</f>
        <v>912.81701529074087</v>
      </c>
    </row>
    <row r="970" spans="1:4" x14ac:dyDescent="0.2">
      <c r="A970" s="4">
        <v>968</v>
      </c>
      <c r="B970" s="9">
        <f>SUMIF(Workers!$Q$2:$Q$1001,"&lt;="&amp;A970,Workers!$N$2:$N$1001)</f>
        <v>9746.0605149999956</v>
      </c>
      <c r="C970" s="9">
        <f>SUMIF(Workers!$Q$2:$Q$1001,"&gt;"&amp;A970,Workers!$O$2:$O$1001)</f>
        <v>378.48106899999999</v>
      </c>
      <c r="D970" s="9">
        <f>IF(OR(B970&lt;=0,C970&lt;=0),0,(B970^Parameters!$B$7)*(C970^Parameters!$B$8))</f>
        <v>901.76415757182258</v>
      </c>
    </row>
    <row r="971" spans="1:4" x14ac:dyDescent="0.2">
      <c r="A971" s="4">
        <v>969</v>
      </c>
      <c r="B971" s="9">
        <f>SUMIF(Workers!$Q$2:$Q$1001,"&lt;="&amp;A971,Workers!$N$2:$N$1001)</f>
        <v>9753.610792999998</v>
      </c>
      <c r="C971" s="9">
        <f>SUMIF(Workers!$Q$2:$Q$1001,"&gt;"&amp;A971,Workers!$O$2:$O$1001)</f>
        <v>366.93380700000006</v>
      </c>
      <c r="D971" s="9">
        <f>IF(OR(B971&lt;=0,C971&lt;=0),0,(B971^Parameters!$B$7)*(C971^Parameters!$B$8))</f>
        <v>889.58800174216321</v>
      </c>
    </row>
    <row r="972" spans="1:4" x14ac:dyDescent="0.2">
      <c r="A972" s="4">
        <v>970</v>
      </c>
      <c r="B972" s="9">
        <f>SUMIF(Workers!$Q$2:$Q$1001,"&lt;="&amp;A972,Workers!$N$2:$N$1001)</f>
        <v>9760.3550839999971</v>
      </c>
      <c r="C972" s="9">
        <f>SUMIF(Workers!$Q$2:$Q$1001,"&gt;"&amp;A972,Workers!$O$2:$O$1001)</f>
        <v>356.59600900000004</v>
      </c>
      <c r="D972" s="9">
        <f>IF(OR(B972&lt;=0,C972&lt;=0),0,(B972^Parameters!$B$7)*(C972^Parameters!$B$8))</f>
        <v>878.49429030334989</v>
      </c>
    </row>
    <row r="973" spans="1:4" x14ac:dyDescent="0.2">
      <c r="A973" s="4">
        <v>971</v>
      </c>
      <c r="B973" s="9">
        <f>SUMIF(Workers!$Q$2:$Q$1001,"&lt;="&amp;A973,Workers!$N$2:$N$1001)</f>
        <v>9767.342789999997</v>
      </c>
      <c r="C973" s="9">
        <f>SUMIF(Workers!$Q$2:$Q$1001,"&gt;"&amp;A973,Workers!$O$2:$O$1001)</f>
        <v>345.87797500000005</v>
      </c>
      <c r="D973" s="9">
        <f>IF(OR(B973&lt;=0,C973&lt;=0),0,(B973^Parameters!$B$7)*(C973^Parameters!$B$8))</f>
        <v>866.79161574507953</v>
      </c>
    </row>
    <row r="974" spans="1:4" x14ac:dyDescent="0.2">
      <c r="A974" s="4">
        <v>972</v>
      </c>
      <c r="B974" s="9">
        <f>SUMIF(Workers!$Q$2:$Q$1001,"&lt;="&amp;A974,Workers!$N$2:$N$1001)</f>
        <v>9773.8053599999967</v>
      </c>
      <c r="C974" s="9">
        <f>SUMIF(Workers!$Q$2:$Q$1001,"&gt;"&amp;A974,Workers!$O$2:$O$1001)</f>
        <v>335.95819899999998</v>
      </c>
      <c r="D974" s="9">
        <f>IF(OR(B974&lt;=0,C974&lt;=0),0,(B974^Parameters!$B$7)*(C974^Parameters!$B$8))</f>
        <v>855.76992313308563</v>
      </c>
    </row>
    <row r="975" spans="1:4" x14ac:dyDescent="0.2">
      <c r="A975" s="4">
        <v>973</v>
      </c>
      <c r="B975" s="9">
        <f>SUMIF(Workers!$Q$2:$Q$1001,"&lt;="&amp;A975,Workers!$N$2:$N$1001)</f>
        <v>9780.2652989999951</v>
      </c>
      <c r="C975" s="9">
        <f>SUMIF(Workers!$Q$2:$Q$1001,"&gt;"&amp;A975,Workers!$O$2:$O$1001)</f>
        <v>325.93320799999998</v>
      </c>
      <c r="D975" s="9">
        <f>IF(OR(B975&lt;=0,C975&lt;=0),0,(B975^Parameters!$B$7)*(C975^Parameters!$B$8))</f>
        <v>844.43390237398296</v>
      </c>
    </row>
    <row r="976" spans="1:4" x14ac:dyDescent="0.2">
      <c r="A976" s="4">
        <v>974</v>
      </c>
      <c r="B976" s="9">
        <f>SUMIF(Workers!$Q$2:$Q$1001,"&lt;="&amp;A976,Workers!$N$2:$N$1001)</f>
        <v>9787.4744099999953</v>
      </c>
      <c r="C976" s="9">
        <f>SUMIF(Workers!$Q$2:$Q$1001,"&gt;"&amp;A976,Workers!$O$2:$O$1001)</f>
        <v>314.73296600000009</v>
      </c>
      <c r="D976" s="9">
        <f>IF(OR(B976&lt;=0,C976&lt;=0),0,(B976^Parameters!$B$7)*(C976^Parameters!$B$8))</f>
        <v>831.52592365664759</v>
      </c>
    </row>
    <row r="977" spans="1:4" x14ac:dyDescent="0.2">
      <c r="A977" s="4">
        <v>975</v>
      </c>
      <c r="B977" s="9">
        <f>SUMIF(Workers!$Q$2:$Q$1001,"&lt;="&amp;A977,Workers!$N$2:$N$1001)</f>
        <v>9796.3798939999961</v>
      </c>
      <c r="C977" s="9">
        <f>SUMIF(Workers!$Q$2:$Q$1001,"&gt;"&amp;A977,Workers!$O$2:$O$1001)</f>
        <v>300.83673100000004</v>
      </c>
      <c r="D977" s="9">
        <f>IF(OR(B977&lt;=0,C977&lt;=0),0,(B977^Parameters!$B$7)*(C977^Parameters!$B$8))</f>
        <v>815.13288748271248</v>
      </c>
    </row>
    <row r="978" spans="1:4" x14ac:dyDescent="0.2">
      <c r="A978" s="4">
        <v>976</v>
      </c>
      <c r="B978" s="9">
        <f>SUMIF(Workers!$Q$2:$Q$1001,"&lt;="&amp;A978,Workers!$N$2:$N$1001)</f>
        <v>9803.652780999997</v>
      </c>
      <c r="C978" s="9">
        <f>SUMIF(Workers!$Q$2:$Q$1001,"&gt;"&amp;A978,Workers!$O$2:$O$1001)</f>
        <v>289.44660300000004</v>
      </c>
      <c r="D978" s="9">
        <f>IF(OR(B978&lt;=0,C978&lt;=0),0,(B978^Parameters!$B$7)*(C978^Parameters!$B$8))</f>
        <v>801.36499951113251</v>
      </c>
    </row>
    <row r="979" spans="1:4" x14ac:dyDescent="0.2">
      <c r="A979" s="4">
        <v>977</v>
      </c>
      <c r="B979" s="9">
        <f>SUMIF(Workers!$Q$2:$Q$1001,"&lt;="&amp;A979,Workers!$N$2:$N$1001)</f>
        <v>9811.1581719999976</v>
      </c>
      <c r="C979" s="9">
        <f>SUMIF(Workers!$Q$2:$Q$1001,"&gt;"&amp;A979,Workers!$O$2:$O$1001)</f>
        <v>277.60231600000003</v>
      </c>
      <c r="D979" s="9">
        <f>IF(OR(B979&lt;=0,C979&lt;=0),0,(B979^Parameters!$B$7)*(C979^Parameters!$B$8))</f>
        <v>786.70971464730405</v>
      </c>
    </row>
    <row r="980" spans="1:4" x14ac:dyDescent="0.2">
      <c r="A980" s="4">
        <v>978</v>
      </c>
      <c r="B980" s="9">
        <f>SUMIF(Workers!$Q$2:$Q$1001,"&lt;="&amp;A980,Workers!$N$2:$N$1001)</f>
        <v>9818.671040999996</v>
      </c>
      <c r="C980" s="9">
        <f>SUMIF(Workers!$Q$2:$Q$1001,"&gt;"&amp;A980,Workers!$O$2:$O$1001)</f>
        <v>265.71234800000002</v>
      </c>
      <c r="D980" s="9">
        <f>IF(OR(B980&lt;=0,C980&lt;=0),0,(B980^Parameters!$B$7)*(C980^Parameters!$B$8))</f>
        <v>771.62981707462097</v>
      </c>
    </row>
    <row r="981" spans="1:4" x14ac:dyDescent="0.2">
      <c r="A981" s="4">
        <v>979</v>
      </c>
      <c r="B981" s="9">
        <f>SUMIF(Workers!$Q$2:$Q$1001,"&lt;="&amp;A981,Workers!$N$2:$N$1001)</f>
        <v>9827.1610419999961</v>
      </c>
      <c r="C981" s="9">
        <f>SUMIF(Workers!$Q$2:$Q$1001,"&gt;"&amp;A981,Workers!$O$2:$O$1001)</f>
        <v>252.10763100000003</v>
      </c>
      <c r="D981" s="9">
        <f>IF(OR(B981&lt;=0,C981&lt;=0),0,(B981^Parameters!$B$7)*(C981^Parameters!$B$8))</f>
        <v>753.88712954022571</v>
      </c>
    </row>
    <row r="982" spans="1:4" x14ac:dyDescent="0.2">
      <c r="A982" s="4">
        <v>980</v>
      </c>
      <c r="B982" s="9">
        <f>SUMIF(Workers!$Q$2:$Q$1001,"&lt;="&amp;A982,Workers!$N$2:$N$1001)</f>
        <v>9834.6129879999971</v>
      </c>
      <c r="C982" s="9">
        <f>SUMIF(Workers!$Q$2:$Q$1001,"&gt;"&amp;A982,Workers!$O$2:$O$1001)</f>
        <v>240.05373200000002</v>
      </c>
      <c r="D982" s="9">
        <f>IF(OR(B982&lt;=0,C982&lt;=0),0,(B982^Parameters!$B$7)*(C982^Parameters!$B$8))</f>
        <v>737.69965670559588</v>
      </c>
    </row>
    <row r="983" spans="1:4" x14ac:dyDescent="0.2">
      <c r="A983" s="4">
        <v>981</v>
      </c>
      <c r="B983" s="9">
        <f>SUMIF(Workers!$Q$2:$Q$1001,"&lt;="&amp;A983,Workers!$N$2:$N$1001)</f>
        <v>9842.6029199999957</v>
      </c>
      <c r="C983" s="9">
        <f>SUMIF(Workers!$Q$2:$Q$1001,"&gt;"&amp;A983,Workers!$O$2:$O$1001)</f>
        <v>227.06203000000002</v>
      </c>
      <c r="D983" s="9">
        <f>IF(OR(B983&lt;=0,C983&lt;=0),0,(B983^Parameters!$B$7)*(C983^Parameters!$B$8))</f>
        <v>719.72156632835197</v>
      </c>
    </row>
    <row r="984" spans="1:4" x14ac:dyDescent="0.2">
      <c r="A984" s="4">
        <v>982</v>
      </c>
      <c r="B984" s="9">
        <f>SUMIF(Workers!$Q$2:$Q$1001,"&lt;="&amp;A984,Workers!$N$2:$N$1001)</f>
        <v>9847.7722679999952</v>
      </c>
      <c r="C984" s="9">
        <f>SUMIF(Workers!$Q$2:$Q$1001,"&gt;"&amp;A984,Workers!$O$2:$O$1001)</f>
        <v>218.62651100000002</v>
      </c>
      <c r="D984" s="9">
        <f>IF(OR(B984&lt;=0,C984&lt;=0),0,(B984^Parameters!$B$7)*(C984^Parameters!$B$8))</f>
        <v>707.73124517461076</v>
      </c>
    </row>
    <row r="985" spans="1:4" x14ac:dyDescent="0.2">
      <c r="A985" s="4">
        <v>983</v>
      </c>
      <c r="B985" s="9">
        <f>SUMIF(Workers!$Q$2:$Q$1001,"&lt;="&amp;A985,Workers!$N$2:$N$1001)</f>
        <v>9855.5469369999955</v>
      </c>
      <c r="C985" s="9">
        <f>SUMIF(Workers!$Q$2:$Q$1001,"&gt;"&amp;A985,Workers!$O$2:$O$1001)</f>
        <v>205.91743600000001</v>
      </c>
      <c r="D985" s="9">
        <f>IF(OR(B985&lt;=0,C985&lt;=0),0,(B985^Parameters!$B$7)*(C985^Parameters!$B$8))</f>
        <v>689.15709815933246</v>
      </c>
    </row>
    <row r="986" spans="1:4" x14ac:dyDescent="0.2">
      <c r="A986" s="4">
        <v>984</v>
      </c>
      <c r="B986" s="9">
        <f>SUMIF(Workers!$Q$2:$Q$1001,"&lt;="&amp;A986,Workers!$N$2:$N$1001)</f>
        <v>9862.7137979999952</v>
      </c>
      <c r="C986" s="9">
        <f>SUMIF(Workers!$Q$2:$Q$1001,"&gt;"&amp;A986,Workers!$O$2:$O$1001)</f>
        <v>194.03445200000002</v>
      </c>
      <c r="D986" s="9">
        <f>IF(OR(B986&lt;=0,C986&lt;=0),0,(B986^Parameters!$B$7)*(C986^Parameters!$B$8))</f>
        <v>671.18752453420916</v>
      </c>
    </row>
    <row r="987" spans="1:4" x14ac:dyDescent="0.2">
      <c r="A987" s="4">
        <v>985</v>
      </c>
      <c r="B987" s="9">
        <f>SUMIF(Workers!$Q$2:$Q$1001,"&lt;="&amp;A987,Workers!$N$2:$N$1001)</f>
        <v>9870.301268999996</v>
      </c>
      <c r="C987" s="9">
        <f>SUMIF(Workers!$Q$2:$Q$1001,"&gt;"&amp;A987,Workers!$O$2:$O$1001)</f>
        <v>181.45151000000001</v>
      </c>
      <c r="D987" s="9">
        <f>IF(OR(B987&lt;=0,C987&lt;=0),0,(B987^Parameters!$B$7)*(C987^Parameters!$B$8))</f>
        <v>651.46478962473293</v>
      </c>
    </row>
    <row r="988" spans="1:4" x14ac:dyDescent="0.2">
      <c r="A988" s="4">
        <v>986</v>
      </c>
      <c r="B988" s="9">
        <f>SUMIF(Workers!$Q$2:$Q$1001,"&lt;="&amp;A988,Workers!$N$2:$N$1001)</f>
        <v>9877.9483699999946</v>
      </c>
      <c r="C988" s="9">
        <f>SUMIF(Workers!$Q$2:$Q$1001,"&gt;"&amp;A988,Workers!$O$2:$O$1001)</f>
        <v>168.73078199999998</v>
      </c>
      <c r="D988" s="9">
        <f>IF(OR(B988&lt;=0,C988&lt;=0),0,(B988^Parameters!$B$7)*(C988^Parameters!$B$8))</f>
        <v>630.72127717781814</v>
      </c>
    </row>
    <row r="989" spans="1:4" x14ac:dyDescent="0.2">
      <c r="A989" s="4">
        <v>987</v>
      </c>
      <c r="B989" s="9">
        <f>SUMIF(Workers!$Q$2:$Q$1001,"&lt;="&amp;A989,Workers!$N$2:$N$1001)</f>
        <v>9886.2522169999938</v>
      </c>
      <c r="C989" s="9">
        <f>SUMIF(Workers!$Q$2:$Q$1001,"&gt;"&amp;A989,Workers!$O$2:$O$1001)</f>
        <v>154.86568599999998</v>
      </c>
      <c r="D989" s="9">
        <f>IF(OR(B989&lt;=0,C989&lt;=0),0,(B989^Parameters!$B$7)*(C989^Parameters!$B$8))</f>
        <v>607.07744683319231</v>
      </c>
    </row>
    <row r="990" spans="1:4" x14ac:dyDescent="0.2">
      <c r="A990" s="4">
        <v>988</v>
      </c>
      <c r="B990" s="9">
        <f>SUMIF(Workers!$Q$2:$Q$1001,"&lt;="&amp;A990,Workers!$N$2:$N$1001)</f>
        <v>9893.6532479999951</v>
      </c>
      <c r="C990" s="9">
        <f>SUMIF(Workers!$Q$2:$Q$1001,"&gt;"&amp;A990,Workers!$O$2:$O$1001)</f>
        <v>142.462502</v>
      </c>
      <c r="D990" s="9">
        <f>IF(OR(B990&lt;=0,C990&lt;=0),0,(B990^Parameters!$B$7)*(C990^Parameters!$B$8))</f>
        <v>584.89211098964574</v>
      </c>
    </row>
    <row r="991" spans="1:4" x14ac:dyDescent="0.2">
      <c r="A991" s="4">
        <v>989</v>
      </c>
      <c r="B991" s="9">
        <f>SUMIF(Workers!$Q$2:$Q$1001,"&lt;="&amp;A991,Workers!$N$2:$N$1001)</f>
        <v>9900.2506409999951</v>
      </c>
      <c r="C991" s="9">
        <f>SUMIF(Workers!$Q$2:$Q$1001,"&gt;"&amp;A991,Workers!$O$2:$O$1001)</f>
        <v>131.36899499999998</v>
      </c>
      <c r="D991" s="9">
        <f>IF(OR(B991&lt;=0,C991&lt;=0),0,(B991^Parameters!$B$7)*(C991^Parameters!$B$8))</f>
        <v>564.10841746398114</v>
      </c>
    </row>
    <row r="992" spans="1:4" x14ac:dyDescent="0.2">
      <c r="A992" s="4">
        <v>990</v>
      </c>
      <c r="B992" s="9">
        <f>SUMIF(Workers!$Q$2:$Q$1001,"&lt;="&amp;A992,Workers!$N$2:$N$1001)</f>
        <v>9907.1450009999935</v>
      </c>
      <c r="C992" s="9">
        <f>SUMIF(Workers!$Q$2:$Q$1001,"&gt;"&amp;A992,Workers!$O$2:$O$1001)</f>
        <v>119.67251899999999</v>
      </c>
      <c r="D992" s="9">
        <f>IF(OR(B992&lt;=0,C992&lt;=0),0,(B992^Parameters!$B$7)*(C992^Parameters!$B$8))</f>
        <v>541.09600615624197</v>
      </c>
    </row>
    <row r="993" spans="1:4" x14ac:dyDescent="0.2">
      <c r="A993" s="4">
        <v>991</v>
      </c>
      <c r="B993" s="9">
        <f>SUMIF(Workers!$Q$2:$Q$1001,"&lt;="&amp;A993,Workers!$N$2:$N$1001)</f>
        <v>9915.3180389999943</v>
      </c>
      <c r="C993" s="9">
        <f>SUMIF(Workers!$Q$2:$Q$1001,"&gt;"&amp;A993,Workers!$O$2:$O$1001)</f>
        <v>105.775961</v>
      </c>
      <c r="D993" s="9">
        <f>IF(OR(B993&lt;=0,C993&lt;=0),0,(B993^Parameters!$B$7)*(C993^Parameters!$B$8))</f>
        <v>512.04971989514695</v>
      </c>
    </row>
    <row r="994" spans="1:4" x14ac:dyDescent="0.2">
      <c r="A994" s="4">
        <v>992</v>
      </c>
      <c r="B994" s="9">
        <f>SUMIF(Workers!$Q$2:$Q$1001,"&lt;="&amp;A994,Workers!$N$2:$N$1001)</f>
        <v>9921.3144719999946</v>
      </c>
      <c r="C994" s="9">
        <f>SUMIF(Workers!$Q$2:$Q$1001,"&gt;"&amp;A994,Workers!$O$2:$O$1001)</f>
        <v>95.333102000000011</v>
      </c>
      <c r="D994" s="9">
        <f>IF(OR(B994&lt;=0,C994&lt;=0),0,(B994^Parameters!$B$7)*(C994^Parameters!$B$8))</f>
        <v>488.78269658730198</v>
      </c>
    </row>
    <row r="995" spans="1:4" x14ac:dyDescent="0.2">
      <c r="A995" s="4">
        <v>993</v>
      </c>
      <c r="B995" s="9">
        <f>SUMIF(Workers!$Q$2:$Q$1001,"&lt;="&amp;A995,Workers!$N$2:$N$1001)</f>
        <v>9926.719462999994</v>
      </c>
      <c r="C995" s="9">
        <f>SUMIF(Workers!$Q$2:$Q$1001,"&gt;"&amp;A995,Workers!$O$2:$O$1001)</f>
        <v>85.880337000000011</v>
      </c>
      <c r="D995" s="9">
        <f>IF(OR(B995&lt;=0,C995&lt;=0),0,(B995^Parameters!$B$7)*(C995^Parameters!$B$8))</f>
        <v>466.46038868809558</v>
      </c>
    </row>
    <row r="996" spans="1:4" x14ac:dyDescent="0.2">
      <c r="A996" s="4">
        <v>994</v>
      </c>
      <c r="B996" s="9">
        <f>SUMIF(Workers!$Q$2:$Q$1001,"&lt;="&amp;A996,Workers!$N$2:$N$1001)</f>
        <v>9934.6098749999946</v>
      </c>
      <c r="C996" s="9">
        <f>SUMIF(Workers!$Q$2:$Q$1001,"&gt;"&amp;A996,Workers!$O$2:$O$1001)</f>
        <v>72.064515</v>
      </c>
      <c r="D996" s="9">
        <f>IF(OR(B996&lt;=0,C996&lt;=0),0,(B996^Parameters!$B$7)*(C996^Parameters!$B$8))</f>
        <v>431.21367834812884</v>
      </c>
    </row>
    <row r="997" spans="1:4" x14ac:dyDescent="0.2">
      <c r="A997" s="4">
        <v>995</v>
      </c>
      <c r="B997" s="9">
        <f>SUMIF(Workers!$Q$2:$Q$1001,"&lt;="&amp;A997,Workers!$N$2:$N$1001)</f>
        <v>9940.4945159999952</v>
      </c>
      <c r="C997" s="9">
        <f>SUMIF(Workers!$Q$2:$Q$1001,"&gt;"&amp;A997,Workers!$O$2:$O$1001)</f>
        <v>61.631885999999994</v>
      </c>
      <c r="D997" s="9">
        <f>IF(OR(B997&lt;=0,C997&lt;=0),0,(B997^Parameters!$B$7)*(C997^Parameters!$B$8))</f>
        <v>402.01851177472253</v>
      </c>
    </row>
    <row r="998" spans="1:4" x14ac:dyDescent="0.2">
      <c r="A998" s="4">
        <v>996</v>
      </c>
      <c r="B998" s="9">
        <f>SUMIF(Workers!$Q$2:$Q$1001,"&lt;="&amp;A998,Workers!$N$2:$N$1001)</f>
        <v>9946.0678319999952</v>
      </c>
      <c r="C998" s="9">
        <f>SUMIF(Workers!$Q$2:$Q$1001,"&gt;"&amp;A998,Workers!$O$2:$O$1001)</f>
        <v>51.548415000000006</v>
      </c>
      <c r="D998" s="9">
        <f>IF(OR(B998&lt;=0,C998&lt;=0),0,(B998^Parameters!$B$7)*(C998^Parameters!$B$8))</f>
        <v>371.05648811599417</v>
      </c>
    </row>
    <row r="999" spans="1:4" x14ac:dyDescent="0.2">
      <c r="A999" s="4">
        <v>997</v>
      </c>
      <c r="B999" s="9">
        <f>SUMIF(Workers!$Q$2:$Q$1001,"&lt;="&amp;A999,Workers!$N$2:$N$1001)</f>
        <v>9952.546144999993</v>
      </c>
      <c r="C999" s="9">
        <f>SUMIF(Workers!$Q$2:$Q$1001,"&gt;"&amp;A999,Workers!$O$2:$O$1001)</f>
        <v>39.347816000000002</v>
      </c>
      <c r="D999" s="9">
        <f>IF(OR(B999&lt;=0,C999&lt;=0),0,(B999^Parameters!$B$7)*(C999^Parameters!$B$8))</f>
        <v>328.68862474175626</v>
      </c>
    </row>
    <row r="1000" spans="1:4" x14ac:dyDescent="0.2">
      <c r="A1000" s="4">
        <v>998</v>
      </c>
      <c r="B1000" s="9">
        <f>SUMIF(Workers!$Q$2:$Q$1001,"&lt;="&amp;A1000,Workers!$N$2:$N$1001)</f>
        <v>9959.6604009999937</v>
      </c>
      <c r="C1000" s="9">
        <f>SUMIF(Workers!$Q$2:$Q$1001,"&gt;"&amp;A1000,Workers!$O$2:$O$1001)</f>
        <v>25.841501000000001</v>
      </c>
      <c r="D1000" s="9">
        <f>IF(OR(B1000&lt;=0,C1000&lt;=0),0,(B1000^Parameters!$B$7)*(C1000^Parameters!$B$8))</f>
        <v>272.1153367608307</v>
      </c>
    </row>
    <row r="1001" spans="1:4" x14ac:dyDescent="0.2">
      <c r="A1001" s="4">
        <v>999</v>
      </c>
      <c r="B1001" s="9">
        <f>SUMIF(Workers!$Q$2:$Q$1001,"&lt;="&amp;A1001,Workers!$N$2:$N$1001)</f>
        <v>9967.0912999999946</v>
      </c>
      <c r="C1001" s="9">
        <f>SUMIF(Workers!$Q$2:$Q$1001,"&gt;"&amp;A1001,Workers!$O$2:$O$1001)</f>
        <v>11.552578</v>
      </c>
      <c r="D1001" s="9">
        <f>IF(OR(B1001&lt;=0,C1001&lt;=0),0,(B1001^Parameters!$B$7)*(C1001^Parameters!$B$8))</f>
        <v>189.47909670362944</v>
      </c>
    </row>
    <row r="1002" spans="1:4" x14ac:dyDescent="0.2">
      <c r="A1002" s="4">
        <v>1000</v>
      </c>
      <c r="B1002" s="9">
        <f>SUMIF(Workers!$Q$2:$Q$1001,"&lt;="&amp;A1002,Workers!$N$2:$N$1001)</f>
        <v>9972.2141099999935</v>
      </c>
      <c r="C1002" s="9">
        <f>SUMIF(Workers!$Q$2:$Q$1001,"&gt;"&amp;A1002,Workers!$O$2:$O$1001)</f>
        <v>0</v>
      </c>
      <c r="D1002" s="9">
        <f>IF(OR(B1002&lt;=0,C1002&lt;=0),0,(B1002^Parameters!$B$7)*(C1002^Parameters!$B$8))</f>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58819-E35A-49EF-99B9-C8400AE946B2}">
  <dimension ref="A1:C24"/>
  <sheetViews>
    <sheetView workbookViewId="0"/>
  </sheetViews>
  <sheetFormatPr baseColWidth="10" defaultColWidth="8.83203125" defaultRowHeight="15" x14ac:dyDescent="0.2"/>
  <cols>
    <col min="1" max="1" width="39.6640625" customWidth="1"/>
    <col min="2" max="2" width="20.6640625" customWidth="1"/>
    <col min="3" max="3" width="76.6640625" customWidth="1"/>
  </cols>
  <sheetData>
    <row r="1" spans="1:3" ht="15" customHeight="1" x14ac:dyDescent="0.2">
      <c r="A1" s="14" t="s">
        <v>30</v>
      </c>
      <c r="B1" s="14" t="s">
        <v>5</v>
      </c>
      <c r="C1" s="14" t="s">
        <v>1</v>
      </c>
    </row>
    <row r="2" spans="1:3" x14ac:dyDescent="0.2">
      <c r="A2" s="5" t="s">
        <v>92</v>
      </c>
      <c r="B2" s="5">
        <f>INDEX(Cutoff_Optimal!A2:A1002,MATCH(MAX(Cutoff_Optimal!D2:D1002),Cutoff_Optimal!D2:D1002,0))</f>
        <v>501</v>
      </c>
      <c r="C2" s="5" t="s">
        <v>93</v>
      </c>
    </row>
    <row r="3" spans="1:3" x14ac:dyDescent="0.2">
      <c r="A3" s="5" t="s">
        <v>94</v>
      </c>
      <c r="B3" s="7">
        <f>INDEX(Cutoff_Optimal!B2:B1002,MATCH(B2,Cutoff_Optimal!A2:A1002,0))</f>
        <v>5432.7140740000041</v>
      </c>
      <c r="C3" s="5" t="s">
        <v>95</v>
      </c>
    </row>
    <row r="4" spans="1:3" x14ac:dyDescent="0.2">
      <c r="A4" s="5" t="s">
        <v>96</v>
      </c>
      <c r="B4" s="7">
        <f>INDEX(Cutoff_Optimal!C2:C1002,MATCH(B2,Cutoff_Optimal!A2:A1002,0))</f>
        <v>5451.6329190000006</v>
      </c>
      <c r="C4" s="5" t="s">
        <v>97</v>
      </c>
    </row>
    <row r="5" spans="1:3" x14ac:dyDescent="0.2">
      <c r="A5" s="5" t="s">
        <v>98</v>
      </c>
      <c r="B5" s="7">
        <f>INDEX(Cutoff_Optimal!D2:D1002,MATCH(B2,Cutoff_Optimal!A2:A1002,0))</f>
        <v>2302.4730429034689</v>
      </c>
      <c r="C5" s="5" t="s">
        <v>99</v>
      </c>
    </row>
    <row r="6" spans="1:3" x14ac:dyDescent="0.2">
      <c r="A6" s="5" t="s">
        <v>100</v>
      </c>
      <c r="B6" s="7">
        <f>SUM(Workers!L2:L1001)</f>
        <v>5041.9786130000011</v>
      </c>
      <c r="C6" s="5" t="s">
        <v>101</v>
      </c>
    </row>
    <row r="7" spans="1:3" x14ac:dyDescent="0.2">
      <c r="A7" s="5" t="s">
        <v>102</v>
      </c>
      <c r="B7" s="7">
        <f>SUM(Workers!M2:M1001)</f>
        <v>5038.4771709999977</v>
      </c>
      <c r="C7" s="5" t="s">
        <v>103</v>
      </c>
    </row>
    <row r="8" spans="1:3" x14ac:dyDescent="0.2">
      <c r="A8" s="5" t="s">
        <v>104</v>
      </c>
      <c r="B8" s="7">
        <f>IF(OR(B6&lt;=0,B7&lt;=0),0,(B6^Parameters!$B$7)*(B7^Parameters!$B$8))</f>
        <v>2148.8452090284959</v>
      </c>
      <c r="C8" s="5" t="s">
        <v>105</v>
      </c>
    </row>
    <row r="9" spans="1:3" x14ac:dyDescent="0.2">
      <c r="A9" s="5" t="s">
        <v>106</v>
      </c>
      <c r="B9" s="10">
        <f>B5/B8</f>
        <v>1.0714932063182108</v>
      </c>
      <c r="C9" s="5" t="s">
        <v>107</v>
      </c>
    </row>
    <row r="10" spans="1:3" x14ac:dyDescent="0.2">
      <c r="A10" s="5" t="s">
        <v>108</v>
      </c>
      <c r="B10" s="8">
        <f>B9-1</f>
        <v>7.1493206318210767E-2</v>
      </c>
      <c r="C10" s="5" t="s">
        <v>109</v>
      </c>
    </row>
    <row r="11" spans="1:3" x14ac:dyDescent="0.2">
      <c r="A11" s="5" t="s">
        <v>110</v>
      </c>
      <c r="B11" s="8">
        <f>SUMPRODUCT(--(Workers!G2:G1001&lt;&gt;Workers!I2:I1001))/Parameters!B4</f>
        <v>0.46800000000000003</v>
      </c>
      <c r="C11" s="5" t="s">
        <v>111</v>
      </c>
    </row>
    <row r="12" spans="1:3" x14ac:dyDescent="0.2">
      <c r="A12" s="5" t="s">
        <v>112</v>
      </c>
      <c r="B12" s="11">
        <f>COUNTIFS(Workers!B2:B1001,"Native",Workers!G2:G1001,"Front")/COUNTIFS(Workers!B2:B1001,"Native",Workers!G2:G1001,"Back")</f>
        <v>1.2190201729106629</v>
      </c>
      <c r="C12" s="5" t="s">
        <v>113</v>
      </c>
    </row>
    <row r="13" spans="1:3" x14ac:dyDescent="0.2">
      <c r="A13" s="5" t="s">
        <v>114</v>
      </c>
      <c r="B13" s="11">
        <f>COUNTIFS(Workers!B2:B1001,"Immigrant",Workers!G2:G1001,"Front")/COUNTIFS(Workers!B2:B1001,"Immigrant",Workers!G2:G1001,"Back")</f>
        <v>0.51315789473684215</v>
      </c>
      <c r="C13" s="5" t="s">
        <v>115</v>
      </c>
    </row>
    <row r="14" spans="1:3" x14ac:dyDescent="0.2">
      <c r="A14" s="5" t="s">
        <v>116</v>
      </c>
      <c r="B14" s="8">
        <f>COUNTIFS(Workers!B2:B1001,"Immigrant",Workers!G2:G1001,"Front")/COUNTIF(Workers!G2:G1001,"Front")</f>
        <v>0.15568862275449102</v>
      </c>
      <c r="C14" s="5" t="s">
        <v>117</v>
      </c>
    </row>
    <row r="15" spans="1:3" x14ac:dyDescent="0.2">
      <c r="A15" s="5" t="s">
        <v>118</v>
      </c>
      <c r="B15" s="8">
        <f>COUNTIFS(Workers!B2:B1001,"Immigrant",Workers!G2:G1001,"Back")/COUNTIF(Workers!G2:G1001,"Back")</f>
        <v>0.30460921843687377</v>
      </c>
      <c r="C15" s="5" t="s">
        <v>119</v>
      </c>
    </row>
    <row r="16" spans="1:3" x14ac:dyDescent="0.2">
      <c r="A16" s="5" t="s">
        <v>120</v>
      </c>
      <c r="B16" s="11">
        <f>COUNTIFS(Workers!B2:B1001,"Native",Workers!I2:I1001,"Front")/COUNTIFS(Workers!B2:B1001,"Native",Workers!I2:I1001,"Back")</f>
        <v>0.95431472081218272</v>
      </c>
      <c r="C16" s="5" t="s">
        <v>121</v>
      </c>
    </row>
    <row r="17" spans="1:3" x14ac:dyDescent="0.2">
      <c r="A17" s="5" t="s">
        <v>122</v>
      </c>
      <c r="B17" s="11">
        <f>COUNTIFS(Workers!B2:B1001,"Immigrant",Workers!I2:I1001,"Front")/COUNTIFS(Workers!B2:B1001,"Immigrant",Workers!I2:I1001,"Back")</f>
        <v>1.1904761904761905</v>
      </c>
      <c r="C17" s="5" t="s">
        <v>123</v>
      </c>
    </row>
    <row r="18" spans="1:3" x14ac:dyDescent="0.2">
      <c r="A18" s="5" t="s">
        <v>124</v>
      </c>
      <c r="B18" s="8">
        <f>COUNTIFS(Workers!B2:B1001,"Immigrant",Workers!I2:I1001,"Front")/COUNTIF(Workers!I2:I1001,"Front")</f>
        <v>0.249500998003992</v>
      </c>
      <c r="C18" s="5" t="s">
        <v>125</v>
      </c>
    </row>
    <row r="19" spans="1:3" x14ac:dyDescent="0.2">
      <c r="A19" s="5" t="s">
        <v>126</v>
      </c>
      <c r="B19" s="8">
        <f>COUNTIFS(Workers!B2:B1001,"Immigrant",Workers!I2:I1001,"Back")/COUNTIF(Workers!I2:I1001,"Back")</f>
        <v>0.21042084168336672</v>
      </c>
      <c r="C19" s="5" t="s">
        <v>127</v>
      </c>
    </row>
    <row r="20" spans="1:3" x14ac:dyDescent="0.2">
      <c r="A20" s="5" t="s">
        <v>167</v>
      </c>
      <c r="B20" s="5">
        <f>INDEX(Cutoff_Common_Benchmark!A2:A1002,MATCH(MAX(Cutoff_Common_Benchmark!D2:D1002),Cutoff_Common_Benchmark!D2:D1002,0))</f>
        <v>501</v>
      </c>
      <c r="C20" s="5" t="s">
        <v>168</v>
      </c>
    </row>
    <row r="21" spans="1:3" x14ac:dyDescent="0.2">
      <c r="A21" s="5" t="s">
        <v>169</v>
      </c>
      <c r="B21" s="7">
        <f>INDEX(Cutoff_Common_Benchmark!B2:B1002,MATCH(B20,Cutoff_Common_Benchmark!A2:A1002,0))</f>
        <v>5422.8326589999997</v>
      </c>
      <c r="C21" s="5" t="s">
        <v>170</v>
      </c>
    </row>
    <row r="22" spans="1:3" x14ac:dyDescent="0.2">
      <c r="A22" s="5" t="s">
        <v>171</v>
      </c>
      <c r="B22" s="7">
        <f>INDEX(Cutoff_Common_Benchmark!C2:C1002,MATCH(B20,Cutoff_Common_Benchmark!A2:A1002,0))</f>
        <v>5434.9426809999995</v>
      </c>
      <c r="C22" s="5" t="s">
        <v>172</v>
      </c>
    </row>
    <row r="23" spans="1:3" x14ac:dyDescent="0.2">
      <c r="A23" s="5" t="s">
        <v>173</v>
      </c>
      <c r="B23" s="7">
        <f>INDEX(Cutoff_Common_Benchmark!D2:D1002,MATCH(B20,Cutoff_Common_Benchmark!A2:A1002,0))</f>
        <v>2297.4153953078348</v>
      </c>
      <c r="C23" s="5" t="s">
        <v>174</v>
      </c>
    </row>
    <row r="24" spans="1:3" x14ac:dyDescent="0.2">
      <c r="A24" s="5" t="s">
        <v>175</v>
      </c>
      <c r="B24" s="10">
        <f>B5/B23</f>
        <v>1.0022014510767028</v>
      </c>
      <c r="C24" s="5" t="s">
        <v>176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B3500-9EB0-4B79-A170-CD92A5B44018}">
  <dimension ref="A1:F1001"/>
  <sheetViews>
    <sheetView workbookViewId="0"/>
  </sheetViews>
  <sheetFormatPr baseColWidth="10" defaultColWidth="8.83203125" defaultRowHeight="15" x14ac:dyDescent="0.2"/>
  <cols>
    <col min="1" max="1" width="24.6640625" customWidth="1"/>
    <col min="2" max="2" width="16.6640625" customWidth="1"/>
    <col min="3" max="3" width="48.6640625" customWidth="1"/>
    <col min="4" max="4" width="43.6640625" customWidth="1"/>
    <col min="5" max="5" width="26.6640625" customWidth="1"/>
    <col min="6" max="6" width="20.6640625" customWidth="1"/>
  </cols>
  <sheetData>
    <row r="1" spans="1:6" ht="15" customHeight="1" x14ac:dyDescent="0.2">
      <c r="A1" s="14" t="s">
        <v>34</v>
      </c>
      <c r="B1" s="14" t="s">
        <v>35</v>
      </c>
      <c r="C1" s="14" t="s">
        <v>36</v>
      </c>
      <c r="D1" s="14" t="s">
        <v>37</v>
      </c>
      <c r="E1" s="14" t="s">
        <v>38</v>
      </c>
      <c r="F1" s="14" t="s">
        <v>39</v>
      </c>
    </row>
    <row r="2" spans="1:6" x14ac:dyDescent="0.2">
      <c r="A2" s="4">
        <v>1</v>
      </c>
      <c r="B2" s="12">
        <f>A2/Parameters!$B$4</f>
        <v>1E-3</v>
      </c>
      <c r="C2" s="9">
        <f>INDEX(Workers!$E$2:$E$1001,MATCH(A2,Workers!$F$2:$F$1001,0))</f>
        <v>0.46393351395097848</v>
      </c>
      <c r="D2" s="9">
        <f>IFERROR((Parameters!$B$7/Parameters!$B$8)*(INDEX(Cutoff_Optimal!$C$2:$C$1002,MATCH(A2,Cutoff_Optimal!$A$2:$A$1002,0))/INDEX(Cutoff_Optimal!$B$2:$B$1002,MATCH(A2,Cutoff_Optimal!$A$2:$A$1002,0))),NA())</f>
        <v>952.4685458695468</v>
      </c>
      <c r="E2" s="12">
        <f>Summary!$B$2/Parameters!$B$4</f>
        <v>0.501</v>
      </c>
      <c r="F2" s="4">
        <v>0</v>
      </c>
    </row>
    <row r="3" spans="1:6" x14ac:dyDescent="0.2">
      <c r="A3" s="4">
        <v>2</v>
      </c>
      <c r="B3" s="12">
        <f>A3/Parameters!$B$4</f>
        <v>2E-3</v>
      </c>
      <c r="C3" s="9">
        <f>INDEX(Workers!$E$2:$E$1001,MATCH(A3,Workers!$F$2:$F$1001,0))</f>
        <v>0.49362242357175673</v>
      </c>
      <c r="D3" s="9">
        <f>IFERROR((Parameters!$B$7/Parameters!$B$8)*(INDEX(Cutoff_Optimal!$C$2:$C$1002,MATCH(A3,Cutoff_Optimal!$A$2:$A$1002,0))/INDEX(Cutoff_Optimal!$B$2:$B$1002,MATCH(A3,Cutoff_Optimal!$A$2:$A$1002,0))),NA())</f>
        <v>467.70139332113592</v>
      </c>
      <c r="E3" s="12">
        <f>Summary!$B$2/Parameters!$B$4</f>
        <v>0.501</v>
      </c>
      <c r="F3" s="4">
        <v>7</v>
      </c>
    </row>
    <row r="4" spans="1:6" x14ac:dyDescent="0.2">
      <c r="A4" s="4">
        <v>3</v>
      </c>
      <c r="B4" s="12">
        <f>A4/Parameters!$B$4</f>
        <v>3.0000000000000001E-3</v>
      </c>
      <c r="C4" s="9">
        <f>INDEX(Workers!$E$2:$E$1001,MATCH(A4,Workers!$F$2:$F$1001,0))</f>
        <v>0.52333812499528165</v>
      </c>
      <c r="D4" s="9">
        <f>IFERROR((Parameters!$B$7/Parameters!$B$8)*(INDEX(Cutoff_Optimal!$C$2:$C$1002,MATCH(A4,Cutoff_Optimal!$A$2:$A$1002,0))/INDEX(Cutoff_Optimal!$B$2:$B$1002,MATCH(A4,Cutoff_Optimal!$A$2:$A$1002,0))),NA())</f>
        <v>301.4573508047115</v>
      </c>
      <c r="E4" s="4"/>
      <c r="F4" s="4"/>
    </row>
    <row r="5" spans="1:6" x14ac:dyDescent="0.2">
      <c r="A5" s="4">
        <v>4</v>
      </c>
      <c r="B5" s="12">
        <f>A5/Parameters!$B$4</f>
        <v>4.0000000000000001E-3</v>
      </c>
      <c r="C5" s="9">
        <f>INDEX(Workers!$E$2:$E$1001,MATCH(A5,Workers!$F$2:$F$1001,0))</f>
        <v>0.52565925361299559</v>
      </c>
      <c r="D5" s="9">
        <f>IFERROR((Parameters!$B$7/Parameters!$B$8)*(INDEX(Cutoff_Optimal!$C$2:$C$1002,MATCH(A5,Cutoff_Optimal!$A$2:$A$1002,0))/INDEX(Cutoff_Optimal!$B$2:$B$1002,MATCH(A5,Cutoff_Optimal!$A$2:$A$1002,0))),NA())</f>
        <v>219.42176368714439</v>
      </c>
      <c r="E5" s="4"/>
      <c r="F5" s="4"/>
    </row>
    <row r="6" spans="1:6" x14ac:dyDescent="0.2">
      <c r="A6" s="4">
        <v>5</v>
      </c>
      <c r="B6" s="12">
        <f>A6/Parameters!$B$4</f>
        <v>5.0000000000000001E-3</v>
      </c>
      <c r="C6" s="9">
        <f>INDEX(Workers!$E$2:$E$1001,MATCH(A6,Workers!$F$2:$F$1001,0))</f>
        <v>0.54985603239317582</v>
      </c>
      <c r="D6" s="9">
        <f>IFERROR((Parameters!$B$7/Parameters!$B$8)*(INDEX(Cutoff_Optimal!$C$2:$C$1002,MATCH(A6,Cutoff_Optimal!$A$2:$A$1002,0))/INDEX(Cutoff_Optimal!$B$2:$B$1002,MATCH(A6,Cutoff_Optimal!$A$2:$A$1002,0))),NA())</f>
        <v>169.28088228534935</v>
      </c>
      <c r="E6" s="4"/>
      <c r="F6" s="4"/>
    </row>
    <row r="7" spans="1:6" x14ac:dyDescent="0.2">
      <c r="A7" s="4">
        <v>6</v>
      </c>
      <c r="B7" s="12">
        <f>A7/Parameters!$B$4</f>
        <v>6.0000000000000001E-3</v>
      </c>
      <c r="C7" s="9">
        <f>INDEX(Workers!$E$2:$E$1001,MATCH(A7,Workers!$F$2:$F$1001,0))</f>
        <v>0.55521469857707928</v>
      </c>
      <c r="D7" s="9">
        <f>IFERROR((Parameters!$B$7/Parameters!$B$8)*(INDEX(Cutoff_Optimal!$C$2:$C$1002,MATCH(A7,Cutoff_Optimal!$A$2:$A$1002,0))/INDEX(Cutoff_Optimal!$B$2:$B$1002,MATCH(A7,Cutoff_Optimal!$A$2:$A$1002,0))),NA())</f>
        <v>142.5866816730161</v>
      </c>
      <c r="E7" s="4"/>
      <c r="F7" s="4"/>
    </row>
    <row r="8" spans="1:6" x14ac:dyDescent="0.2">
      <c r="A8" s="4">
        <v>7</v>
      </c>
      <c r="B8" s="12">
        <f>A8/Parameters!$B$4</f>
        <v>7.0000000000000001E-3</v>
      </c>
      <c r="C8" s="9">
        <f>INDEX(Workers!$E$2:$E$1001,MATCH(A8,Workers!$F$2:$F$1001,0))</f>
        <v>0.55950019724584976</v>
      </c>
      <c r="D8" s="9">
        <f>IFERROR((Parameters!$B$7/Parameters!$B$8)*(INDEX(Cutoff_Optimal!$C$2:$C$1002,MATCH(A8,Cutoff_Optimal!$A$2:$A$1002,0))/INDEX(Cutoff_Optimal!$B$2:$B$1002,MATCH(A8,Cutoff_Optimal!$A$2:$A$1002,0))),NA())</f>
        <v>122.70436079741103</v>
      </c>
      <c r="E8" s="4"/>
      <c r="F8" s="4"/>
    </row>
    <row r="9" spans="1:6" x14ac:dyDescent="0.2">
      <c r="A9" s="4">
        <v>8</v>
      </c>
      <c r="B9" s="12">
        <f>A9/Parameters!$B$4</f>
        <v>8.0000000000000002E-3</v>
      </c>
      <c r="C9" s="9">
        <f>INDEX(Workers!$E$2:$E$1001,MATCH(A9,Workers!$F$2:$F$1001,0))</f>
        <v>0.56281645895773125</v>
      </c>
      <c r="D9" s="9">
        <f>IFERROR((Parameters!$B$7/Parameters!$B$8)*(INDEX(Cutoff_Optimal!$C$2:$C$1002,MATCH(A9,Cutoff_Optimal!$A$2:$A$1002,0))/INDEX(Cutoff_Optimal!$B$2:$B$1002,MATCH(A9,Cutoff_Optimal!$A$2:$A$1002,0))),NA())</f>
        <v>109.57041537173112</v>
      </c>
      <c r="E9" s="4"/>
      <c r="F9" s="4"/>
    </row>
    <row r="10" spans="1:6" x14ac:dyDescent="0.2">
      <c r="A10" s="4">
        <v>9</v>
      </c>
      <c r="B10" s="12">
        <f>A10/Parameters!$B$4</f>
        <v>8.9999999999999993E-3</v>
      </c>
      <c r="C10" s="9">
        <f>INDEX(Workers!$E$2:$E$1001,MATCH(A10,Workers!$F$2:$F$1001,0))</f>
        <v>0.56288815720281682</v>
      </c>
      <c r="D10" s="9">
        <f>IFERROR((Parameters!$B$7/Parameters!$B$8)*(INDEX(Cutoff_Optimal!$C$2:$C$1002,MATCH(A10,Cutoff_Optimal!$A$2:$A$1002,0))/INDEX(Cutoff_Optimal!$B$2:$B$1002,MATCH(A10,Cutoff_Optimal!$A$2:$A$1002,0))),NA())</f>
        <v>96.488148635850948</v>
      </c>
      <c r="E10" s="4"/>
      <c r="F10" s="4"/>
    </row>
    <row r="11" spans="1:6" x14ac:dyDescent="0.2">
      <c r="A11" s="4">
        <v>10</v>
      </c>
      <c r="B11" s="12">
        <f>A11/Parameters!$B$4</f>
        <v>0.01</v>
      </c>
      <c r="C11" s="9">
        <f>INDEX(Workers!$E$2:$E$1001,MATCH(A11,Workers!$F$2:$F$1001,0))</f>
        <v>0.58020126362481672</v>
      </c>
      <c r="D11" s="9">
        <f>IFERROR((Parameters!$B$7/Parameters!$B$8)*(INDEX(Cutoff_Optimal!$C$2:$C$1002,MATCH(A11,Cutoff_Optimal!$A$2:$A$1002,0))/INDEX(Cutoff_Optimal!$B$2:$B$1002,MATCH(A11,Cutoff_Optimal!$A$2:$A$1002,0))),NA())</f>
        <v>87.793889601461217</v>
      </c>
      <c r="E11" s="4"/>
      <c r="F11" s="4"/>
    </row>
    <row r="12" spans="1:6" x14ac:dyDescent="0.2">
      <c r="A12" s="4">
        <v>11</v>
      </c>
      <c r="B12" s="12">
        <f>A12/Parameters!$B$4</f>
        <v>1.0999999999999999E-2</v>
      </c>
      <c r="C12" s="9">
        <f>INDEX(Workers!$E$2:$E$1001,MATCH(A12,Workers!$F$2:$F$1001,0))</f>
        <v>0.58138724979823841</v>
      </c>
      <c r="D12" s="9">
        <f>IFERROR((Parameters!$B$7/Parameters!$B$8)*(INDEX(Cutoff_Optimal!$C$2:$C$1002,MATCH(A12,Cutoff_Optimal!$A$2:$A$1002,0))/INDEX(Cutoff_Optimal!$B$2:$B$1002,MATCH(A12,Cutoff_Optimal!$A$2:$A$1002,0))),NA())</f>
        <v>79.768849126342886</v>
      </c>
      <c r="E12" s="4"/>
      <c r="F12" s="4"/>
    </row>
    <row r="13" spans="1:6" x14ac:dyDescent="0.2">
      <c r="A13" s="4">
        <v>12</v>
      </c>
      <c r="B13" s="12">
        <f>A13/Parameters!$B$4</f>
        <v>1.2E-2</v>
      </c>
      <c r="C13" s="9">
        <f>INDEX(Workers!$E$2:$E$1001,MATCH(A13,Workers!$F$2:$F$1001,0))</f>
        <v>0.58317600166114925</v>
      </c>
      <c r="D13" s="9">
        <f>IFERROR((Parameters!$B$7/Parameters!$B$8)*(INDEX(Cutoff_Optimal!$C$2:$C$1002,MATCH(A13,Cutoff_Optimal!$A$2:$A$1002,0))/INDEX(Cutoff_Optimal!$B$2:$B$1002,MATCH(A13,Cutoff_Optimal!$A$2:$A$1002,0))),NA())</f>
        <v>72.562245929116273</v>
      </c>
      <c r="E13" s="4"/>
      <c r="F13" s="4"/>
    </row>
    <row r="14" spans="1:6" x14ac:dyDescent="0.2">
      <c r="A14" s="4">
        <v>13</v>
      </c>
      <c r="B14" s="12">
        <f>A14/Parameters!$B$4</f>
        <v>1.2999999999999999E-2</v>
      </c>
      <c r="C14" s="9">
        <f>INDEX(Workers!$E$2:$E$1001,MATCH(A14,Workers!$F$2:$F$1001,0))</f>
        <v>0.58664526173561937</v>
      </c>
      <c r="D14" s="9">
        <f>IFERROR((Parameters!$B$7/Parameters!$B$8)*(INDEX(Cutoff_Optimal!$C$2:$C$1002,MATCH(A14,Cutoff_Optimal!$A$2:$A$1002,0))/INDEX(Cutoff_Optimal!$B$2:$B$1002,MATCH(A14,Cutoff_Optimal!$A$2:$A$1002,0))),NA())</f>
        <v>65.278996596091275</v>
      </c>
      <c r="E14" s="4"/>
      <c r="F14" s="4"/>
    </row>
    <row r="15" spans="1:6" x14ac:dyDescent="0.2">
      <c r="A15" s="4">
        <v>14</v>
      </c>
      <c r="B15" s="12">
        <f>A15/Parameters!$B$4</f>
        <v>1.4E-2</v>
      </c>
      <c r="C15" s="9">
        <f>INDEX(Workers!$E$2:$E$1001,MATCH(A15,Workers!$F$2:$F$1001,0))</f>
        <v>0.59141954095327032</v>
      </c>
      <c r="D15" s="9">
        <f>IFERROR((Parameters!$B$7/Parameters!$B$8)*(INDEX(Cutoff_Optimal!$C$2:$C$1002,MATCH(A15,Cutoff_Optimal!$A$2:$A$1002,0))/INDEX(Cutoff_Optimal!$B$2:$B$1002,MATCH(A15,Cutoff_Optimal!$A$2:$A$1002,0))),NA())</f>
        <v>60.342756914671256</v>
      </c>
      <c r="E15" s="4"/>
      <c r="F15" s="4"/>
    </row>
    <row r="16" spans="1:6" x14ac:dyDescent="0.2">
      <c r="A16" s="4">
        <v>15</v>
      </c>
      <c r="B16" s="12">
        <f>A16/Parameters!$B$4</f>
        <v>1.4999999999999999E-2</v>
      </c>
      <c r="C16" s="9">
        <f>INDEX(Workers!$E$2:$E$1001,MATCH(A16,Workers!$F$2:$F$1001,0))</f>
        <v>0.59455081730777881</v>
      </c>
      <c r="D16" s="9">
        <f>IFERROR((Parameters!$B$7/Parameters!$B$8)*(INDEX(Cutoff_Optimal!$C$2:$C$1002,MATCH(A16,Cutoff_Optimal!$A$2:$A$1002,0))/INDEX(Cutoff_Optimal!$B$2:$B$1002,MATCH(A16,Cutoff_Optimal!$A$2:$A$1002,0))),NA())</f>
        <v>55.952518952209886</v>
      </c>
      <c r="E16" s="4"/>
      <c r="F16" s="4"/>
    </row>
    <row r="17" spans="1:6" x14ac:dyDescent="0.2">
      <c r="A17" s="4">
        <v>16</v>
      </c>
      <c r="B17" s="12">
        <f>A17/Parameters!$B$4</f>
        <v>1.6E-2</v>
      </c>
      <c r="C17" s="9">
        <f>INDEX(Workers!$E$2:$E$1001,MATCH(A17,Workers!$F$2:$F$1001,0))</f>
        <v>0.60371733838888619</v>
      </c>
      <c r="D17" s="9">
        <f>IFERROR((Parameters!$B$7/Parameters!$B$8)*(INDEX(Cutoff_Optimal!$C$2:$C$1002,MATCH(A17,Cutoff_Optimal!$A$2:$A$1002,0))/INDEX(Cutoff_Optimal!$B$2:$B$1002,MATCH(A17,Cutoff_Optimal!$A$2:$A$1002,0))),NA())</f>
        <v>52.340844859567845</v>
      </c>
      <c r="E17" s="4"/>
      <c r="F17" s="4"/>
    </row>
    <row r="18" spans="1:6" x14ac:dyDescent="0.2">
      <c r="A18" s="4">
        <v>17</v>
      </c>
      <c r="B18" s="12">
        <f>A18/Parameters!$B$4</f>
        <v>1.7000000000000001E-2</v>
      </c>
      <c r="C18" s="9">
        <f>INDEX(Workers!$E$2:$E$1001,MATCH(A18,Workers!$F$2:$F$1001,0))</f>
        <v>0.60613988300853949</v>
      </c>
      <c r="D18" s="9">
        <f>IFERROR((Parameters!$B$7/Parameters!$B$8)*(INDEX(Cutoff_Optimal!$C$2:$C$1002,MATCH(A18,Cutoff_Optimal!$A$2:$A$1002,0))/INDEX(Cutoff_Optimal!$B$2:$B$1002,MATCH(A18,Cutoff_Optimal!$A$2:$A$1002,0))),NA())</f>
        <v>49.529309444922717</v>
      </c>
      <c r="E18" s="4"/>
      <c r="F18" s="4"/>
    </row>
    <row r="19" spans="1:6" x14ac:dyDescent="0.2">
      <c r="A19" s="4">
        <v>18</v>
      </c>
      <c r="B19" s="12">
        <f>A19/Parameters!$B$4</f>
        <v>1.7999999999999999E-2</v>
      </c>
      <c r="C19" s="9">
        <f>INDEX(Workers!$E$2:$E$1001,MATCH(A19,Workers!$F$2:$F$1001,0))</f>
        <v>0.60750802321258113</v>
      </c>
      <c r="D19" s="9">
        <f>IFERROR((Parameters!$B$7/Parameters!$B$8)*(INDEX(Cutoff_Optimal!$C$2:$C$1002,MATCH(A19,Cutoff_Optimal!$A$2:$A$1002,0))/INDEX(Cutoff_Optimal!$B$2:$B$1002,MATCH(A19,Cutoff_Optimal!$A$2:$A$1002,0))),NA())</f>
        <v>46.568885462822969</v>
      </c>
      <c r="E19" s="4"/>
      <c r="F19" s="4"/>
    </row>
    <row r="20" spans="1:6" x14ac:dyDescent="0.2">
      <c r="A20" s="4">
        <v>19</v>
      </c>
      <c r="B20" s="12">
        <f>A20/Parameters!$B$4</f>
        <v>1.9E-2</v>
      </c>
      <c r="C20" s="9">
        <f>INDEX(Workers!$E$2:$E$1001,MATCH(A20,Workers!$F$2:$F$1001,0))</f>
        <v>0.60782247466377071</v>
      </c>
      <c r="D20" s="9">
        <f>IFERROR((Parameters!$B$7/Parameters!$B$8)*(INDEX(Cutoff_Optimal!$C$2:$C$1002,MATCH(A20,Cutoff_Optimal!$A$2:$A$1002,0))/INDEX(Cutoff_Optimal!$B$2:$B$1002,MATCH(A20,Cutoff_Optimal!$A$2:$A$1002,0))),NA())</f>
        <v>44.382224909670143</v>
      </c>
      <c r="E20" s="4"/>
      <c r="F20" s="4"/>
    </row>
    <row r="21" spans="1:6" x14ac:dyDescent="0.2">
      <c r="A21" s="4">
        <v>20</v>
      </c>
      <c r="B21" s="12">
        <f>A21/Parameters!$B$4</f>
        <v>0.02</v>
      </c>
      <c r="C21" s="9">
        <f>INDEX(Workers!$E$2:$E$1001,MATCH(A21,Workers!$F$2:$F$1001,0))</f>
        <v>0.60860774290771846</v>
      </c>
      <c r="D21" s="9">
        <f>IFERROR((Parameters!$B$7/Parameters!$B$8)*(INDEX(Cutoff_Optimal!$C$2:$C$1002,MATCH(A21,Cutoff_Optimal!$A$2:$A$1002,0))/INDEX(Cutoff_Optimal!$B$2:$B$1002,MATCH(A21,Cutoff_Optimal!$A$2:$A$1002,0))),NA())</f>
        <v>42.373157860092348</v>
      </c>
      <c r="E21" s="4"/>
      <c r="F21" s="4"/>
    </row>
    <row r="22" spans="1:6" x14ac:dyDescent="0.2">
      <c r="A22" s="4">
        <v>21</v>
      </c>
      <c r="B22" s="12">
        <f>A22/Parameters!$B$4</f>
        <v>2.1000000000000001E-2</v>
      </c>
      <c r="C22" s="9">
        <f>INDEX(Workers!$E$2:$E$1001,MATCH(A22,Workers!$F$2:$F$1001,0))</f>
        <v>0.6109363530222448</v>
      </c>
      <c r="D22" s="9">
        <f>IFERROR((Parameters!$B$7/Parameters!$B$8)*(INDEX(Cutoff_Optimal!$C$2:$C$1002,MATCH(A22,Cutoff_Optimal!$A$2:$A$1002,0))/INDEX(Cutoff_Optimal!$B$2:$B$1002,MATCH(A22,Cutoff_Optimal!$A$2:$A$1002,0))),NA())</f>
        <v>40.644869394927305</v>
      </c>
      <c r="E22" s="4"/>
      <c r="F22" s="4"/>
    </row>
    <row r="23" spans="1:6" x14ac:dyDescent="0.2">
      <c r="A23" s="4">
        <v>22</v>
      </c>
      <c r="B23" s="12">
        <f>A23/Parameters!$B$4</f>
        <v>2.1999999999999999E-2</v>
      </c>
      <c r="C23" s="9">
        <f>INDEX(Workers!$E$2:$E$1001,MATCH(A23,Workers!$F$2:$F$1001,0))</f>
        <v>0.61170608635838475</v>
      </c>
      <c r="D23" s="9">
        <f>IFERROR((Parameters!$B$7/Parameters!$B$8)*(INDEX(Cutoff_Optimal!$C$2:$C$1002,MATCH(A23,Cutoff_Optimal!$A$2:$A$1002,0))/INDEX(Cutoff_Optimal!$B$2:$B$1002,MATCH(A23,Cutoff_Optimal!$A$2:$A$1002,0))),NA())</f>
        <v>38.676829446122241</v>
      </c>
      <c r="E23" s="4"/>
      <c r="F23" s="4"/>
    </row>
    <row r="24" spans="1:6" x14ac:dyDescent="0.2">
      <c r="A24" s="4">
        <v>23</v>
      </c>
      <c r="B24" s="12">
        <f>A24/Parameters!$B$4</f>
        <v>2.3E-2</v>
      </c>
      <c r="C24" s="9">
        <f>INDEX(Workers!$E$2:$E$1001,MATCH(A24,Workers!$F$2:$F$1001,0))</f>
        <v>0.61477448894636455</v>
      </c>
      <c r="D24" s="9">
        <f>IFERROR((Parameters!$B$7/Parameters!$B$8)*(INDEX(Cutoff_Optimal!$C$2:$C$1002,MATCH(A24,Cutoff_Optimal!$A$2:$A$1002,0))/INDEX(Cutoff_Optimal!$B$2:$B$1002,MATCH(A24,Cutoff_Optimal!$A$2:$A$1002,0))),NA())</f>
        <v>37.116855508262347</v>
      </c>
      <c r="E24" s="4"/>
      <c r="F24" s="4"/>
    </row>
    <row r="25" spans="1:6" x14ac:dyDescent="0.2">
      <c r="A25" s="4">
        <v>24</v>
      </c>
      <c r="B25" s="12">
        <f>A25/Parameters!$B$4</f>
        <v>2.4E-2</v>
      </c>
      <c r="C25" s="9">
        <f>INDEX(Workers!$E$2:$E$1001,MATCH(A25,Workers!$F$2:$F$1001,0))</f>
        <v>0.61880107901515757</v>
      </c>
      <c r="D25" s="9">
        <f>IFERROR((Parameters!$B$7/Parameters!$B$8)*(INDEX(Cutoff_Optimal!$C$2:$C$1002,MATCH(A25,Cutoff_Optimal!$A$2:$A$1002,0))/INDEX(Cutoff_Optimal!$B$2:$B$1002,MATCH(A25,Cutoff_Optimal!$A$2:$A$1002,0))),NA())</f>
        <v>35.495105832644768</v>
      </c>
      <c r="E25" s="4"/>
      <c r="F25" s="4"/>
    </row>
    <row r="26" spans="1:6" x14ac:dyDescent="0.2">
      <c r="A26" s="4">
        <v>25</v>
      </c>
      <c r="B26" s="12">
        <f>A26/Parameters!$B$4</f>
        <v>2.5000000000000001E-2</v>
      </c>
      <c r="C26" s="9">
        <f>INDEX(Workers!$E$2:$E$1001,MATCH(A26,Workers!$F$2:$F$1001,0))</f>
        <v>0.62469244783842226</v>
      </c>
      <c r="D26" s="9">
        <f>IFERROR((Parameters!$B$7/Parameters!$B$8)*(INDEX(Cutoff_Optimal!$C$2:$C$1002,MATCH(A26,Cutoff_Optimal!$A$2:$A$1002,0))/INDEX(Cutoff_Optimal!$B$2:$B$1002,MATCH(A26,Cutoff_Optimal!$A$2:$A$1002,0))),NA())</f>
        <v>34.061394765287808</v>
      </c>
      <c r="E26" s="4"/>
      <c r="F26" s="4"/>
    </row>
    <row r="27" spans="1:6" x14ac:dyDescent="0.2">
      <c r="A27" s="4">
        <v>26</v>
      </c>
      <c r="B27" s="12">
        <f>A27/Parameters!$B$4</f>
        <v>2.5999999999999999E-2</v>
      </c>
      <c r="C27" s="9">
        <f>INDEX(Workers!$E$2:$E$1001,MATCH(A27,Workers!$F$2:$F$1001,0))</f>
        <v>0.62602752132013129</v>
      </c>
      <c r="D27" s="9">
        <f>IFERROR((Parameters!$B$7/Parameters!$B$8)*(INDEX(Cutoff_Optimal!$C$2:$C$1002,MATCH(A27,Cutoff_Optimal!$A$2:$A$1002,0))/INDEX(Cutoff_Optimal!$B$2:$B$1002,MATCH(A27,Cutoff_Optimal!$A$2:$A$1002,0))),NA())</f>
        <v>32.730368344877988</v>
      </c>
      <c r="E27" s="4"/>
      <c r="F27" s="4"/>
    </row>
    <row r="28" spans="1:6" x14ac:dyDescent="0.2">
      <c r="A28" s="4">
        <v>27</v>
      </c>
      <c r="B28" s="12">
        <f>A28/Parameters!$B$4</f>
        <v>2.7E-2</v>
      </c>
      <c r="C28" s="9">
        <f>INDEX(Workers!$E$2:$E$1001,MATCH(A28,Workers!$F$2:$F$1001,0))</f>
        <v>0.6262268766889294</v>
      </c>
      <c r="D28" s="9">
        <f>IFERROR((Parameters!$B$7/Parameters!$B$8)*(INDEX(Cutoff_Optimal!$C$2:$C$1002,MATCH(A28,Cutoff_Optimal!$A$2:$A$1002,0))/INDEX(Cutoff_Optimal!$B$2:$B$1002,MATCH(A28,Cutoff_Optimal!$A$2:$A$1002,0))),NA())</f>
        <v>31.516550071723138</v>
      </c>
      <c r="E28" s="4"/>
      <c r="F28" s="4"/>
    </row>
    <row r="29" spans="1:6" x14ac:dyDescent="0.2">
      <c r="A29" s="4">
        <v>28</v>
      </c>
      <c r="B29" s="12">
        <f>A29/Parameters!$B$4</f>
        <v>2.8000000000000001E-2</v>
      </c>
      <c r="C29" s="9">
        <f>INDEX(Workers!$E$2:$E$1001,MATCH(A29,Workers!$F$2:$F$1001,0))</f>
        <v>0.62684382400661909</v>
      </c>
      <c r="D29" s="9">
        <f>IFERROR((Parameters!$B$7/Parameters!$B$8)*(INDEX(Cutoff_Optimal!$C$2:$C$1002,MATCH(A29,Cutoff_Optimal!$A$2:$A$1002,0))/INDEX(Cutoff_Optimal!$B$2:$B$1002,MATCH(A29,Cutoff_Optimal!$A$2:$A$1002,0))),NA())</f>
        <v>30.426049197919305</v>
      </c>
      <c r="E29" s="4"/>
      <c r="F29" s="4"/>
    </row>
    <row r="30" spans="1:6" x14ac:dyDescent="0.2">
      <c r="A30" s="4">
        <v>29</v>
      </c>
      <c r="B30" s="12">
        <f>A30/Parameters!$B$4</f>
        <v>2.9000000000000001E-2</v>
      </c>
      <c r="C30" s="9">
        <f>INDEX(Workers!$E$2:$E$1001,MATCH(A30,Workers!$F$2:$F$1001,0))</f>
        <v>0.6336275531192106</v>
      </c>
      <c r="D30" s="9">
        <f>IFERROR((Parameters!$B$7/Parameters!$B$8)*(INDEX(Cutoff_Optimal!$C$2:$C$1002,MATCH(A30,Cutoff_Optimal!$A$2:$A$1002,0))/INDEX(Cutoff_Optimal!$B$2:$B$1002,MATCH(A30,Cutoff_Optimal!$A$2:$A$1002,0))),NA())</f>
        <v>29.443952589220949</v>
      </c>
      <c r="E30" s="4"/>
      <c r="F30" s="4"/>
    </row>
    <row r="31" spans="1:6" x14ac:dyDescent="0.2">
      <c r="A31" s="4">
        <v>30</v>
      </c>
      <c r="B31" s="12">
        <f>A31/Parameters!$B$4</f>
        <v>0.03</v>
      </c>
      <c r="C31" s="9">
        <f>INDEX(Workers!$E$2:$E$1001,MATCH(A31,Workers!$F$2:$F$1001,0))</f>
        <v>0.6357879879303201</v>
      </c>
      <c r="D31" s="9">
        <f>IFERROR((Parameters!$B$7/Parameters!$B$8)*(INDEX(Cutoff_Optimal!$C$2:$C$1002,MATCH(A31,Cutoff_Optimal!$A$2:$A$1002,0))/INDEX(Cutoff_Optimal!$B$2:$B$1002,MATCH(A31,Cutoff_Optimal!$A$2:$A$1002,0))),NA())</f>
        <v>28.381352909183615</v>
      </c>
      <c r="E31" s="4"/>
      <c r="F31" s="4"/>
    </row>
    <row r="32" spans="1:6" x14ac:dyDescent="0.2">
      <c r="A32" s="4">
        <v>31</v>
      </c>
      <c r="B32" s="12">
        <f>A32/Parameters!$B$4</f>
        <v>3.1E-2</v>
      </c>
      <c r="C32" s="9">
        <f>INDEX(Workers!$E$2:$E$1001,MATCH(A32,Workers!$F$2:$F$1001,0))</f>
        <v>0.63669619950486944</v>
      </c>
      <c r="D32" s="9">
        <f>IFERROR((Parameters!$B$7/Parameters!$B$8)*(INDEX(Cutoff_Optimal!$C$2:$C$1002,MATCH(A32,Cutoff_Optimal!$A$2:$A$1002,0))/INDEX(Cutoff_Optimal!$B$2:$B$1002,MATCH(A32,Cutoff_Optimal!$A$2:$A$1002,0))),NA())</f>
        <v>27.477746416074499</v>
      </c>
      <c r="E32" s="4"/>
      <c r="F32" s="4"/>
    </row>
    <row r="33" spans="1:6" x14ac:dyDescent="0.2">
      <c r="A33" s="4">
        <v>32</v>
      </c>
      <c r="B33" s="12">
        <f>A33/Parameters!$B$4</f>
        <v>3.2000000000000001E-2</v>
      </c>
      <c r="C33" s="9">
        <f>INDEX(Workers!$E$2:$E$1001,MATCH(A33,Workers!$F$2:$F$1001,0))</f>
        <v>0.63957367283251876</v>
      </c>
      <c r="D33" s="9">
        <f>IFERROR((Parameters!$B$7/Parameters!$B$8)*(INDEX(Cutoff_Optimal!$C$2:$C$1002,MATCH(A33,Cutoff_Optimal!$A$2:$A$1002,0))/INDEX(Cutoff_Optimal!$B$2:$B$1002,MATCH(A33,Cutoff_Optimal!$A$2:$A$1002,0))),NA())</f>
        <v>26.618320730232984</v>
      </c>
      <c r="E33" s="4"/>
      <c r="F33" s="4"/>
    </row>
    <row r="34" spans="1:6" x14ac:dyDescent="0.2">
      <c r="A34" s="4">
        <v>33</v>
      </c>
      <c r="B34" s="12">
        <f>A34/Parameters!$B$4</f>
        <v>3.3000000000000002E-2</v>
      </c>
      <c r="C34" s="9">
        <f>INDEX(Workers!$E$2:$E$1001,MATCH(A34,Workers!$F$2:$F$1001,0))</f>
        <v>0.64596697338900666</v>
      </c>
      <c r="D34" s="9">
        <f>IFERROR((Parameters!$B$7/Parameters!$B$8)*(INDEX(Cutoff_Optimal!$C$2:$C$1002,MATCH(A34,Cutoff_Optimal!$A$2:$A$1002,0))/INDEX(Cutoff_Optimal!$B$2:$B$1002,MATCH(A34,Cutoff_Optimal!$A$2:$A$1002,0))),NA())</f>
        <v>25.661128380689071</v>
      </c>
      <c r="E34" s="4"/>
      <c r="F34" s="4"/>
    </row>
    <row r="35" spans="1:6" x14ac:dyDescent="0.2">
      <c r="A35" s="4">
        <v>34</v>
      </c>
      <c r="B35" s="12">
        <f>A35/Parameters!$B$4</f>
        <v>3.4000000000000002E-2</v>
      </c>
      <c r="C35" s="9">
        <f>INDEX(Workers!$E$2:$E$1001,MATCH(A35,Workers!$F$2:$F$1001,0))</f>
        <v>0.64796643117514618</v>
      </c>
      <c r="D35" s="9">
        <f>IFERROR((Parameters!$B$7/Parameters!$B$8)*(INDEX(Cutoff_Optimal!$C$2:$C$1002,MATCH(A35,Cutoff_Optimal!$A$2:$A$1002,0))/INDEX(Cutoff_Optimal!$B$2:$B$1002,MATCH(A35,Cutoff_Optimal!$A$2:$A$1002,0))),NA())</f>
        <v>24.753352008521816</v>
      </c>
      <c r="E35" s="4"/>
      <c r="F35" s="4"/>
    </row>
    <row r="36" spans="1:6" x14ac:dyDescent="0.2">
      <c r="A36" s="4">
        <v>35</v>
      </c>
      <c r="B36" s="12">
        <f>A36/Parameters!$B$4</f>
        <v>3.5000000000000003E-2</v>
      </c>
      <c r="C36" s="9">
        <f>INDEX(Workers!$E$2:$E$1001,MATCH(A36,Workers!$F$2:$F$1001,0))</f>
        <v>0.64850677033376569</v>
      </c>
      <c r="D36" s="9">
        <f>IFERROR((Parameters!$B$7/Parameters!$B$8)*(INDEX(Cutoff_Optimal!$C$2:$C$1002,MATCH(A36,Cutoff_Optimal!$A$2:$A$1002,0))/INDEX(Cutoff_Optimal!$B$2:$B$1002,MATCH(A36,Cutoff_Optimal!$A$2:$A$1002,0))),NA())</f>
        <v>24.030502507844474</v>
      </c>
      <c r="E36" s="4"/>
      <c r="F36" s="4"/>
    </row>
    <row r="37" spans="1:6" x14ac:dyDescent="0.2">
      <c r="A37" s="4">
        <v>36</v>
      </c>
      <c r="B37" s="12">
        <f>A37/Parameters!$B$4</f>
        <v>3.5999999999999997E-2</v>
      </c>
      <c r="C37" s="9">
        <f>INDEX(Workers!$E$2:$E$1001,MATCH(A37,Workers!$F$2:$F$1001,0))</f>
        <v>0.65128513131827515</v>
      </c>
      <c r="D37" s="9">
        <f>IFERROR((Parameters!$B$7/Parameters!$B$8)*(INDEX(Cutoff_Optimal!$C$2:$C$1002,MATCH(A37,Cutoff_Optimal!$A$2:$A$1002,0))/INDEX(Cutoff_Optimal!$B$2:$B$1002,MATCH(A37,Cutoff_Optimal!$A$2:$A$1002,0))),NA())</f>
        <v>23.383192160042572</v>
      </c>
      <c r="E37" s="4"/>
      <c r="F37" s="4"/>
    </row>
    <row r="38" spans="1:6" x14ac:dyDescent="0.2">
      <c r="A38" s="4">
        <v>37</v>
      </c>
      <c r="B38" s="12">
        <f>A38/Parameters!$B$4</f>
        <v>3.6999999999999998E-2</v>
      </c>
      <c r="C38" s="9">
        <f>INDEX(Workers!$E$2:$E$1001,MATCH(A38,Workers!$F$2:$F$1001,0))</f>
        <v>0.65325865287431084</v>
      </c>
      <c r="D38" s="9">
        <f>IFERROR((Parameters!$B$7/Parameters!$B$8)*(INDEX(Cutoff_Optimal!$C$2:$C$1002,MATCH(A38,Cutoff_Optimal!$A$2:$A$1002,0))/INDEX(Cutoff_Optimal!$B$2:$B$1002,MATCH(A38,Cutoff_Optimal!$A$2:$A$1002,0))),NA())</f>
        <v>22.703699602395638</v>
      </c>
      <c r="E38" s="4"/>
      <c r="F38" s="4"/>
    </row>
    <row r="39" spans="1:6" x14ac:dyDescent="0.2">
      <c r="A39" s="4">
        <v>38</v>
      </c>
      <c r="B39" s="12">
        <f>A39/Parameters!$B$4</f>
        <v>3.7999999999999999E-2</v>
      </c>
      <c r="C39" s="9">
        <f>INDEX(Workers!$E$2:$E$1001,MATCH(A39,Workers!$F$2:$F$1001,0))</f>
        <v>0.65393119537986477</v>
      </c>
      <c r="D39" s="9">
        <f>IFERROR((Parameters!$B$7/Parameters!$B$8)*(INDEX(Cutoff_Optimal!$C$2:$C$1002,MATCH(A39,Cutoff_Optimal!$A$2:$A$1002,0))/INDEX(Cutoff_Optimal!$B$2:$B$1002,MATCH(A39,Cutoff_Optimal!$A$2:$A$1002,0))),NA())</f>
        <v>22.124926093173016</v>
      </c>
      <c r="E39" s="4"/>
      <c r="F39" s="4"/>
    </row>
    <row r="40" spans="1:6" x14ac:dyDescent="0.2">
      <c r="A40" s="4">
        <v>39</v>
      </c>
      <c r="B40" s="12">
        <f>A40/Parameters!$B$4</f>
        <v>3.9E-2</v>
      </c>
      <c r="C40" s="9">
        <f>INDEX(Workers!$E$2:$E$1001,MATCH(A40,Workers!$F$2:$F$1001,0))</f>
        <v>0.65547345591478778</v>
      </c>
      <c r="D40" s="9">
        <f>IFERROR((Parameters!$B$7/Parameters!$B$8)*(INDEX(Cutoff_Optimal!$C$2:$C$1002,MATCH(A40,Cutoff_Optimal!$A$2:$A$1002,0))/INDEX(Cutoff_Optimal!$B$2:$B$1002,MATCH(A40,Cutoff_Optimal!$A$2:$A$1002,0))),NA())</f>
        <v>21.480713587259288</v>
      </c>
      <c r="E40" s="4"/>
      <c r="F40" s="4"/>
    </row>
    <row r="41" spans="1:6" x14ac:dyDescent="0.2">
      <c r="A41" s="4">
        <v>40</v>
      </c>
      <c r="B41" s="12">
        <f>A41/Parameters!$B$4</f>
        <v>0.04</v>
      </c>
      <c r="C41" s="9">
        <f>INDEX(Workers!$E$2:$E$1001,MATCH(A41,Workers!$F$2:$F$1001,0))</f>
        <v>0.65591261322513883</v>
      </c>
      <c r="D41" s="9">
        <f>IFERROR((Parameters!$B$7/Parameters!$B$8)*(INDEX(Cutoff_Optimal!$C$2:$C$1002,MATCH(A41,Cutoff_Optimal!$A$2:$A$1002,0))/INDEX(Cutoff_Optimal!$B$2:$B$1002,MATCH(A41,Cutoff_Optimal!$A$2:$A$1002,0))),NA())</f>
        <v>20.935049429280124</v>
      </c>
      <c r="E41" s="4"/>
      <c r="F41" s="4"/>
    </row>
    <row r="42" spans="1:6" x14ac:dyDescent="0.2">
      <c r="A42" s="4">
        <v>41</v>
      </c>
      <c r="B42" s="12">
        <f>A42/Parameters!$B$4</f>
        <v>4.1000000000000002E-2</v>
      </c>
      <c r="C42" s="9">
        <f>INDEX(Workers!$E$2:$E$1001,MATCH(A42,Workers!$F$2:$F$1001,0))</f>
        <v>0.66439441132134425</v>
      </c>
      <c r="D42" s="9">
        <f>IFERROR((Parameters!$B$7/Parameters!$B$8)*(INDEX(Cutoff_Optimal!$C$2:$C$1002,MATCH(A42,Cutoff_Optimal!$A$2:$A$1002,0))/INDEX(Cutoff_Optimal!$B$2:$B$1002,MATCH(A42,Cutoff_Optimal!$A$2:$A$1002,0))),NA())</f>
        <v>20.430014775177664</v>
      </c>
      <c r="E42" s="4"/>
      <c r="F42" s="4"/>
    </row>
    <row r="43" spans="1:6" x14ac:dyDescent="0.2">
      <c r="A43" s="4">
        <v>42</v>
      </c>
      <c r="B43" s="12">
        <f>A43/Parameters!$B$4</f>
        <v>4.2000000000000003E-2</v>
      </c>
      <c r="C43" s="9">
        <f>INDEX(Workers!$E$2:$E$1001,MATCH(A43,Workers!$F$2:$F$1001,0))</f>
        <v>0.67141583914795799</v>
      </c>
      <c r="D43" s="9">
        <f>IFERROR((Parameters!$B$7/Parameters!$B$8)*(INDEX(Cutoff_Optimal!$C$2:$C$1002,MATCH(A43,Cutoff_Optimal!$A$2:$A$1002,0))/INDEX(Cutoff_Optimal!$B$2:$B$1002,MATCH(A43,Cutoff_Optimal!$A$2:$A$1002,0))),NA())</f>
        <v>19.89399715334266</v>
      </c>
      <c r="E43" s="4"/>
      <c r="F43" s="4"/>
    </row>
    <row r="44" spans="1:6" x14ac:dyDescent="0.2">
      <c r="A44" s="4">
        <v>43</v>
      </c>
      <c r="B44" s="12">
        <f>A44/Parameters!$B$4</f>
        <v>4.2999999999999997E-2</v>
      </c>
      <c r="C44" s="9">
        <f>INDEX(Workers!$E$2:$E$1001,MATCH(A44,Workers!$F$2:$F$1001,0))</f>
        <v>0.67655474763237999</v>
      </c>
      <c r="D44" s="9">
        <f>IFERROR((Parameters!$B$7/Parameters!$B$8)*(INDEX(Cutoff_Optimal!$C$2:$C$1002,MATCH(A44,Cutoff_Optimal!$A$2:$A$1002,0))/INDEX(Cutoff_Optimal!$B$2:$B$1002,MATCH(A44,Cutoff_Optimal!$A$2:$A$1002,0))),NA())</f>
        <v>19.368642719154678</v>
      </c>
      <c r="E44" s="4"/>
      <c r="F44" s="4"/>
    </row>
    <row r="45" spans="1:6" x14ac:dyDescent="0.2">
      <c r="A45" s="4">
        <v>44</v>
      </c>
      <c r="B45" s="12">
        <f>A45/Parameters!$B$4</f>
        <v>4.3999999999999997E-2</v>
      </c>
      <c r="C45" s="9">
        <f>INDEX(Workers!$E$2:$E$1001,MATCH(A45,Workers!$F$2:$F$1001,0))</f>
        <v>0.67701564720287</v>
      </c>
      <c r="D45" s="9">
        <f>IFERROR((Parameters!$B$7/Parameters!$B$8)*(INDEX(Cutoff_Optimal!$C$2:$C$1002,MATCH(A45,Cutoff_Optimal!$A$2:$A$1002,0))/INDEX(Cutoff_Optimal!$B$2:$B$1002,MATCH(A45,Cutoff_Optimal!$A$2:$A$1002,0))),NA())</f>
        <v>18.850909446477441</v>
      </c>
      <c r="E45" s="4"/>
      <c r="F45" s="4"/>
    </row>
    <row r="46" spans="1:6" x14ac:dyDescent="0.2">
      <c r="A46" s="4">
        <v>45</v>
      </c>
      <c r="B46" s="12">
        <f>A46/Parameters!$B$4</f>
        <v>4.4999999999999998E-2</v>
      </c>
      <c r="C46" s="9">
        <f>INDEX(Workers!$E$2:$E$1001,MATCH(A46,Workers!$F$2:$F$1001,0))</f>
        <v>0.6806123189260862</v>
      </c>
      <c r="D46" s="9">
        <f>IFERROR((Parameters!$B$7/Parameters!$B$8)*(INDEX(Cutoff_Optimal!$C$2:$C$1002,MATCH(A46,Cutoff_Optimal!$A$2:$A$1002,0))/INDEX(Cutoff_Optimal!$B$2:$B$1002,MATCH(A46,Cutoff_Optimal!$A$2:$A$1002,0))),NA())</f>
        <v>18.426622781515285</v>
      </c>
      <c r="E46" s="4"/>
      <c r="F46" s="4"/>
    </row>
    <row r="47" spans="1:6" x14ac:dyDescent="0.2">
      <c r="A47" s="4">
        <v>46</v>
      </c>
      <c r="B47" s="12">
        <f>A47/Parameters!$B$4</f>
        <v>4.5999999999999999E-2</v>
      </c>
      <c r="C47" s="9">
        <f>INDEX(Workers!$E$2:$E$1001,MATCH(A47,Workers!$F$2:$F$1001,0))</f>
        <v>0.68090791103375381</v>
      </c>
      <c r="D47" s="9">
        <f>IFERROR((Parameters!$B$7/Parameters!$B$8)*(INDEX(Cutoff_Optimal!$C$2:$C$1002,MATCH(A47,Cutoff_Optimal!$A$2:$A$1002,0))/INDEX(Cutoff_Optimal!$B$2:$B$1002,MATCH(A47,Cutoff_Optimal!$A$2:$A$1002,0))),NA())</f>
        <v>18.012409919933415</v>
      </c>
      <c r="E47" s="4"/>
      <c r="F47" s="4"/>
    </row>
    <row r="48" spans="1:6" x14ac:dyDescent="0.2">
      <c r="A48" s="4">
        <v>47</v>
      </c>
      <c r="B48" s="12">
        <f>A48/Parameters!$B$4</f>
        <v>4.7E-2</v>
      </c>
      <c r="C48" s="9">
        <f>INDEX(Workers!$E$2:$E$1001,MATCH(A48,Workers!$F$2:$F$1001,0))</f>
        <v>0.68209959768126815</v>
      </c>
      <c r="D48" s="9">
        <f>IFERROR((Parameters!$B$7/Parameters!$B$8)*(INDEX(Cutoff_Optimal!$C$2:$C$1002,MATCH(A48,Cutoff_Optimal!$A$2:$A$1002,0))/INDEX(Cutoff_Optimal!$B$2:$B$1002,MATCH(A48,Cutoff_Optimal!$A$2:$A$1002,0))),NA())</f>
        <v>17.627204525396245</v>
      </c>
      <c r="E48" s="4"/>
      <c r="F48" s="4"/>
    </row>
    <row r="49" spans="1:6" x14ac:dyDescent="0.2">
      <c r="A49" s="4">
        <v>48</v>
      </c>
      <c r="B49" s="12">
        <f>A49/Parameters!$B$4</f>
        <v>4.8000000000000001E-2</v>
      </c>
      <c r="C49" s="9">
        <f>INDEX(Workers!$E$2:$E$1001,MATCH(A49,Workers!$F$2:$F$1001,0))</f>
        <v>0.68309121630390213</v>
      </c>
      <c r="D49" s="9">
        <f>IFERROR((Parameters!$B$7/Parameters!$B$8)*(INDEX(Cutoff_Optimal!$C$2:$C$1002,MATCH(A49,Cutoff_Optimal!$A$2:$A$1002,0))/INDEX(Cutoff_Optimal!$B$2:$B$1002,MATCH(A49,Cutoff_Optimal!$A$2:$A$1002,0))),NA())</f>
        <v>17.176531935997261</v>
      </c>
      <c r="E49" s="4"/>
      <c r="F49" s="4"/>
    </row>
    <row r="50" spans="1:6" x14ac:dyDescent="0.2">
      <c r="A50" s="4">
        <v>49</v>
      </c>
      <c r="B50" s="12">
        <f>A50/Parameters!$B$4</f>
        <v>4.9000000000000002E-2</v>
      </c>
      <c r="C50" s="9">
        <f>INDEX(Workers!$E$2:$E$1001,MATCH(A50,Workers!$F$2:$F$1001,0))</f>
        <v>0.68441218099708179</v>
      </c>
      <c r="D50" s="9">
        <f>IFERROR((Parameters!$B$7/Parameters!$B$8)*(INDEX(Cutoff_Optimal!$C$2:$C$1002,MATCH(A50,Cutoff_Optimal!$A$2:$A$1002,0))/INDEX(Cutoff_Optimal!$B$2:$B$1002,MATCH(A50,Cutoff_Optimal!$A$2:$A$1002,0))),NA())</f>
        <v>16.819287079889296</v>
      </c>
      <c r="E50" s="4"/>
      <c r="F50" s="4"/>
    </row>
    <row r="51" spans="1:6" x14ac:dyDescent="0.2">
      <c r="A51" s="4">
        <v>50</v>
      </c>
      <c r="B51" s="12">
        <f>A51/Parameters!$B$4</f>
        <v>0.05</v>
      </c>
      <c r="C51" s="9">
        <f>INDEX(Workers!$E$2:$E$1001,MATCH(A51,Workers!$F$2:$F$1001,0))</f>
        <v>0.68871837678530445</v>
      </c>
      <c r="D51" s="9">
        <f>IFERROR((Parameters!$B$7/Parameters!$B$8)*(INDEX(Cutoff_Optimal!$C$2:$C$1002,MATCH(A51,Cutoff_Optimal!$A$2:$A$1002,0))/INDEX(Cutoff_Optimal!$B$2:$B$1002,MATCH(A51,Cutoff_Optimal!$A$2:$A$1002,0))),NA())</f>
        <v>16.489392350907298</v>
      </c>
      <c r="E51" s="4"/>
      <c r="F51" s="4"/>
    </row>
    <row r="52" spans="1:6" x14ac:dyDescent="0.2">
      <c r="A52" s="4">
        <v>51</v>
      </c>
      <c r="B52" s="12">
        <f>A52/Parameters!$B$4</f>
        <v>5.0999999999999997E-2</v>
      </c>
      <c r="C52" s="9">
        <f>INDEX(Workers!$E$2:$E$1001,MATCH(A52,Workers!$F$2:$F$1001,0))</f>
        <v>0.68916371209322569</v>
      </c>
      <c r="D52" s="9">
        <f>IFERROR((Parameters!$B$7/Parameters!$B$8)*(INDEX(Cutoff_Optimal!$C$2:$C$1002,MATCH(A52,Cutoff_Optimal!$A$2:$A$1002,0))/INDEX(Cutoff_Optimal!$B$2:$B$1002,MATCH(A52,Cutoff_Optimal!$A$2:$A$1002,0))),NA())</f>
        <v>16.177468317859372</v>
      </c>
      <c r="E52" s="4"/>
      <c r="F52" s="4"/>
    </row>
    <row r="53" spans="1:6" x14ac:dyDescent="0.2">
      <c r="A53" s="4">
        <v>52</v>
      </c>
      <c r="B53" s="12">
        <f>A53/Parameters!$B$4</f>
        <v>5.1999999999999998E-2</v>
      </c>
      <c r="C53" s="9">
        <f>INDEX(Workers!$E$2:$E$1001,MATCH(A53,Workers!$F$2:$F$1001,0))</f>
        <v>0.69089675444247156</v>
      </c>
      <c r="D53" s="9">
        <f>IFERROR((Parameters!$B$7/Parameters!$B$8)*(INDEX(Cutoff_Optimal!$C$2:$C$1002,MATCH(A53,Cutoff_Optimal!$A$2:$A$1002,0))/INDEX(Cutoff_Optimal!$B$2:$B$1002,MATCH(A53,Cutoff_Optimal!$A$2:$A$1002,0))),NA())</f>
        <v>15.832362952733687</v>
      </c>
      <c r="E53" s="4"/>
      <c r="F53" s="4"/>
    </row>
    <row r="54" spans="1:6" x14ac:dyDescent="0.2">
      <c r="A54" s="4">
        <v>53</v>
      </c>
      <c r="B54" s="12">
        <f>A54/Parameters!$B$4</f>
        <v>5.2999999999999999E-2</v>
      </c>
      <c r="C54" s="9">
        <f>INDEX(Workers!$E$2:$E$1001,MATCH(A54,Workers!$F$2:$F$1001,0))</f>
        <v>0.69662332461010168</v>
      </c>
      <c r="D54" s="9">
        <f>IFERROR((Parameters!$B$7/Parameters!$B$8)*(INDEX(Cutoff_Optimal!$C$2:$C$1002,MATCH(A54,Cutoff_Optimal!$A$2:$A$1002,0))/INDEX(Cutoff_Optimal!$B$2:$B$1002,MATCH(A54,Cutoff_Optimal!$A$2:$A$1002,0))),NA())</f>
        <v>15.527370267725635</v>
      </c>
      <c r="E54" s="4"/>
      <c r="F54" s="4"/>
    </row>
    <row r="55" spans="1:6" x14ac:dyDescent="0.2">
      <c r="A55" s="4">
        <v>54</v>
      </c>
      <c r="B55" s="12">
        <f>A55/Parameters!$B$4</f>
        <v>5.3999999999999999E-2</v>
      </c>
      <c r="C55" s="9">
        <f>INDEX(Workers!$E$2:$E$1001,MATCH(A55,Workers!$F$2:$F$1001,0))</f>
        <v>0.69703153488039538</v>
      </c>
      <c r="D55" s="9">
        <f>IFERROR((Parameters!$B$7/Parameters!$B$8)*(INDEX(Cutoff_Optimal!$C$2:$C$1002,MATCH(A55,Cutoff_Optimal!$A$2:$A$1002,0))/INDEX(Cutoff_Optimal!$B$2:$B$1002,MATCH(A55,Cutoff_Optimal!$A$2:$A$1002,0))),NA())</f>
        <v>15.211277209630932</v>
      </c>
      <c r="E55" s="4"/>
      <c r="F55" s="4"/>
    </row>
    <row r="56" spans="1:6" x14ac:dyDescent="0.2">
      <c r="A56" s="4">
        <v>55</v>
      </c>
      <c r="B56" s="12">
        <f>A56/Parameters!$B$4</f>
        <v>5.5E-2</v>
      </c>
      <c r="C56" s="9">
        <f>INDEX(Workers!$E$2:$E$1001,MATCH(A56,Workers!$F$2:$F$1001,0))</f>
        <v>0.69706831484882481</v>
      </c>
      <c r="D56" s="9">
        <f>IFERROR((Parameters!$B$7/Parameters!$B$8)*(INDEX(Cutoff_Optimal!$C$2:$C$1002,MATCH(A56,Cutoff_Optimal!$A$2:$A$1002,0))/INDEX(Cutoff_Optimal!$B$2:$B$1002,MATCH(A56,Cutoff_Optimal!$A$2:$A$1002,0))),NA())</f>
        <v>14.951844233699912</v>
      </c>
      <c r="E56" s="4"/>
      <c r="F56" s="4"/>
    </row>
    <row r="57" spans="1:6" x14ac:dyDescent="0.2">
      <c r="A57" s="4">
        <v>56</v>
      </c>
      <c r="B57" s="12">
        <f>A57/Parameters!$B$4</f>
        <v>5.6000000000000001E-2</v>
      </c>
      <c r="C57" s="9">
        <f>INDEX(Workers!$E$2:$E$1001,MATCH(A57,Workers!$F$2:$F$1001,0))</f>
        <v>0.69786298318576989</v>
      </c>
      <c r="D57" s="9">
        <f>IFERROR((Parameters!$B$7/Parameters!$B$8)*(INDEX(Cutoff_Optimal!$C$2:$C$1002,MATCH(A57,Cutoff_Optimal!$A$2:$A$1002,0))/INDEX(Cutoff_Optimal!$B$2:$B$1002,MATCH(A57,Cutoff_Optimal!$A$2:$A$1002,0))),NA())</f>
        <v>14.69579284229175</v>
      </c>
      <c r="E57" s="4"/>
      <c r="F57" s="4"/>
    </row>
    <row r="58" spans="1:6" x14ac:dyDescent="0.2">
      <c r="A58" s="4">
        <v>57</v>
      </c>
      <c r="B58" s="12">
        <f>A58/Parameters!$B$4</f>
        <v>5.7000000000000002E-2</v>
      </c>
      <c r="C58" s="9">
        <f>INDEX(Workers!$E$2:$E$1001,MATCH(A58,Workers!$F$2:$F$1001,0))</f>
        <v>0.69818336527437641</v>
      </c>
      <c r="D58" s="9">
        <f>IFERROR((Parameters!$B$7/Parameters!$B$8)*(INDEX(Cutoff_Optimal!$C$2:$C$1002,MATCH(A58,Cutoff_Optimal!$A$2:$A$1002,0))/INDEX(Cutoff_Optimal!$B$2:$B$1002,MATCH(A58,Cutoff_Optimal!$A$2:$A$1002,0))),NA())</f>
        <v>14.444719453178797</v>
      </c>
      <c r="E58" s="4"/>
      <c r="F58" s="4"/>
    </row>
    <row r="59" spans="1:6" x14ac:dyDescent="0.2">
      <c r="A59" s="4">
        <v>58</v>
      </c>
      <c r="B59" s="12">
        <f>A59/Parameters!$B$4</f>
        <v>5.8000000000000003E-2</v>
      </c>
      <c r="C59" s="9">
        <f>INDEX(Workers!$E$2:$E$1001,MATCH(A59,Workers!$F$2:$F$1001,0))</f>
        <v>0.70097471096747821</v>
      </c>
      <c r="D59" s="9">
        <f>IFERROR((Parameters!$B$7/Parameters!$B$8)*(INDEX(Cutoff_Optimal!$C$2:$C$1002,MATCH(A59,Cutoff_Optimal!$A$2:$A$1002,0))/INDEX(Cutoff_Optimal!$B$2:$B$1002,MATCH(A59,Cutoff_Optimal!$A$2:$A$1002,0))),NA())</f>
        <v>14.181704010777951</v>
      </c>
      <c r="E59" s="4"/>
      <c r="F59" s="4"/>
    </row>
    <row r="60" spans="1:6" x14ac:dyDescent="0.2">
      <c r="A60" s="4">
        <v>59</v>
      </c>
      <c r="B60" s="12">
        <f>A60/Parameters!$B$4</f>
        <v>5.8999999999999997E-2</v>
      </c>
      <c r="C60" s="9">
        <f>INDEX(Workers!$E$2:$E$1001,MATCH(A60,Workers!$F$2:$F$1001,0))</f>
        <v>0.70404835575956171</v>
      </c>
      <c r="D60" s="9">
        <f>IFERROR((Parameters!$B$7/Parameters!$B$8)*(INDEX(Cutoff_Optimal!$C$2:$C$1002,MATCH(A60,Cutoff_Optimal!$A$2:$A$1002,0))/INDEX(Cutoff_Optimal!$B$2:$B$1002,MATCH(A60,Cutoff_Optimal!$A$2:$A$1002,0))),NA())</f>
        <v>13.905334522694712</v>
      </c>
      <c r="E60" s="4"/>
      <c r="F60" s="4"/>
    </row>
    <row r="61" spans="1:6" x14ac:dyDescent="0.2">
      <c r="A61" s="4">
        <v>60</v>
      </c>
      <c r="B61" s="12">
        <f>A61/Parameters!$B$4</f>
        <v>0.06</v>
      </c>
      <c r="C61" s="9">
        <f>INDEX(Workers!$E$2:$E$1001,MATCH(A61,Workers!$F$2:$F$1001,0))</f>
        <v>0.70551579922847463</v>
      </c>
      <c r="D61" s="9">
        <f>IFERROR((Parameters!$B$7/Parameters!$B$8)*(INDEX(Cutoff_Optimal!$C$2:$C$1002,MATCH(A61,Cutoff_Optimal!$A$2:$A$1002,0))/INDEX(Cutoff_Optimal!$B$2:$B$1002,MATCH(A61,Cutoff_Optimal!$A$2:$A$1002,0))),NA())</f>
        <v>13.684008325731357</v>
      </c>
      <c r="E61" s="4"/>
      <c r="F61" s="4"/>
    </row>
    <row r="62" spans="1:6" x14ac:dyDescent="0.2">
      <c r="A62" s="4">
        <v>61</v>
      </c>
      <c r="B62" s="12">
        <f>A62/Parameters!$B$4</f>
        <v>6.0999999999999999E-2</v>
      </c>
      <c r="C62" s="9">
        <f>INDEX(Workers!$E$2:$E$1001,MATCH(A62,Workers!$F$2:$F$1001,0))</f>
        <v>0.70692280455004086</v>
      </c>
      <c r="D62" s="9">
        <f>IFERROR((Parameters!$B$7/Parameters!$B$8)*(INDEX(Cutoff_Optimal!$C$2:$C$1002,MATCH(A62,Cutoff_Optimal!$A$2:$A$1002,0))/INDEX(Cutoff_Optimal!$B$2:$B$1002,MATCH(A62,Cutoff_Optimal!$A$2:$A$1002,0))),NA())</f>
        <v>13.478659994940267</v>
      </c>
      <c r="E62" s="4"/>
      <c r="F62" s="4"/>
    </row>
    <row r="63" spans="1:6" x14ac:dyDescent="0.2">
      <c r="A63" s="4">
        <v>62</v>
      </c>
      <c r="B63" s="12">
        <f>A63/Parameters!$B$4</f>
        <v>6.2E-2</v>
      </c>
      <c r="C63" s="9">
        <f>INDEX(Workers!$E$2:$E$1001,MATCH(A63,Workers!$F$2:$F$1001,0))</f>
        <v>0.70963498982284778</v>
      </c>
      <c r="D63" s="9">
        <f>IFERROR((Parameters!$B$7/Parameters!$B$8)*(INDEX(Cutoff_Optimal!$C$2:$C$1002,MATCH(A63,Cutoff_Optimal!$A$2:$A$1002,0))/INDEX(Cutoff_Optimal!$B$2:$B$1002,MATCH(A63,Cutoff_Optimal!$A$2:$A$1002,0))),NA())</f>
        <v>13.245951417137141</v>
      </c>
      <c r="E63" s="4"/>
      <c r="F63" s="4"/>
    </row>
    <row r="64" spans="1:6" x14ac:dyDescent="0.2">
      <c r="A64" s="4">
        <v>63</v>
      </c>
      <c r="B64" s="12">
        <f>A64/Parameters!$B$4</f>
        <v>6.3E-2</v>
      </c>
      <c r="C64" s="9">
        <f>INDEX(Workers!$E$2:$E$1001,MATCH(A64,Workers!$F$2:$F$1001,0))</f>
        <v>0.71095165365164681</v>
      </c>
      <c r="D64" s="9">
        <f>IFERROR((Parameters!$B$7/Parameters!$B$8)*(INDEX(Cutoff_Optimal!$C$2:$C$1002,MATCH(A64,Cutoff_Optimal!$A$2:$A$1002,0))/INDEX(Cutoff_Optimal!$B$2:$B$1002,MATCH(A64,Cutoff_Optimal!$A$2:$A$1002,0))),NA())</f>
        <v>13.011847683738681</v>
      </c>
      <c r="E64" s="4"/>
      <c r="F64" s="4"/>
    </row>
    <row r="65" spans="1:6" x14ac:dyDescent="0.2">
      <c r="A65" s="4">
        <v>64</v>
      </c>
      <c r="B65" s="12">
        <f>A65/Parameters!$B$4</f>
        <v>6.4000000000000001E-2</v>
      </c>
      <c r="C65" s="9">
        <f>INDEX(Workers!$E$2:$E$1001,MATCH(A65,Workers!$F$2:$F$1001,0))</f>
        <v>0.71355215627567914</v>
      </c>
      <c r="D65" s="9">
        <f>IFERROR((Parameters!$B$7/Parameters!$B$8)*(INDEX(Cutoff_Optimal!$C$2:$C$1002,MATCH(A65,Cutoff_Optimal!$A$2:$A$1002,0))/INDEX(Cutoff_Optimal!$B$2:$B$1002,MATCH(A65,Cutoff_Optimal!$A$2:$A$1002,0))),NA())</f>
        <v>12.767275940736734</v>
      </c>
      <c r="E65" s="4"/>
      <c r="F65" s="4"/>
    </row>
    <row r="66" spans="1:6" x14ac:dyDescent="0.2">
      <c r="A66" s="4">
        <v>65</v>
      </c>
      <c r="B66" s="12">
        <f>A66/Parameters!$B$4</f>
        <v>6.5000000000000002E-2</v>
      </c>
      <c r="C66" s="9">
        <f>INDEX(Workers!$E$2:$E$1001,MATCH(A66,Workers!$F$2:$F$1001,0))</f>
        <v>0.71403636398316317</v>
      </c>
      <c r="D66" s="9">
        <f>IFERROR((Parameters!$B$7/Parameters!$B$8)*(INDEX(Cutoff_Optimal!$C$2:$C$1002,MATCH(A66,Cutoff_Optimal!$A$2:$A$1002,0))/INDEX(Cutoff_Optimal!$B$2:$B$1002,MATCH(A66,Cutoff_Optimal!$A$2:$A$1002,0))),NA())</f>
        <v>12.573568094677217</v>
      </c>
      <c r="E66" s="4"/>
      <c r="F66" s="4"/>
    </row>
    <row r="67" spans="1:6" x14ac:dyDescent="0.2">
      <c r="A67" s="4">
        <v>66</v>
      </c>
      <c r="B67" s="12">
        <f>A67/Parameters!$B$4</f>
        <v>6.6000000000000003E-2</v>
      </c>
      <c r="C67" s="9">
        <f>INDEX(Workers!$E$2:$E$1001,MATCH(A67,Workers!$F$2:$F$1001,0))</f>
        <v>0.71456837634785697</v>
      </c>
      <c r="D67" s="9">
        <f>IFERROR((Parameters!$B$7/Parameters!$B$8)*(INDEX(Cutoff_Optimal!$C$2:$C$1002,MATCH(A67,Cutoff_Optimal!$A$2:$A$1002,0))/INDEX(Cutoff_Optimal!$B$2:$B$1002,MATCH(A67,Cutoff_Optimal!$A$2:$A$1002,0))),NA())</f>
        <v>12.377062456416624</v>
      </c>
      <c r="E67" s="4"/>
      <c r="F67" s="4"/>
    </row>
    <row r="68" spans="1:6" x14ac:dyDescent="0.2">
      <c r="A68" s="4">
        <v>67</v>
      </c>
      <c r="B68" s="12">
        <f>A68/Parameters!$B$4</f>
        <v>6.7000000000000004E-2</v>
      </c>
      <c r="C68" s="9">
        <f>INDEX(Workers!$E$2:$E$1001,MATCH(A68,Workers!$F$2:$F$1001,0))</f>
        <v>0.71510446450049525</v>
      </c>
      <c r="D68" s="9">
        <f>IFERROR((Parameters!$B$7/Parameters!$B$8)*(INDEX(Cutoff_Optimal!$C$2:$C$1002,MATCH(A68,Cutoff_Optimal!$A$2:$A$1002,0))/INDEX(Cutoff_Optimal!$B$2:$B$1002,MATCH(A68,Cutoff_Optimal!$A$2:$A$1002,0))),NA())</f>
        <v>12.196941483344874</v>
      </c>
      <c r="E68" s="4"/>
      <c r="F68" s="4"/>
    </row>
    <row r="69" spans="1:6" x14ac:dyDescent="0.2">
      <c r="A69" s="4">
        <v>68</v>
      </c>
      <c r="B69" s="12">
        <f>A69/Parameters!$B$4</f>
        <v>6.8000000000000005E-2</v>
      </c>
      <c r="C69" s="9">
        <f>INDEX(Workers!$E$2:$E$1001,MATCH(A69,Workers!$F$2:$F$1001,0))</f>
        <v>0.71844091080210848</v>
      </c>
      <c r="D69" s="9">
        <f>IFERROR((Parameters!$B$7/Parameters!$B$8)*(INDEX(Cutoff_Optimal!$C$2:$C$1002,MATCH(A69,Cutoff_Optimal!$A$2:$A$1002,0))/INDEX(Cutoff_Optimal!$B$2:$B$1002,MATCH(A69,Cutoff_Optimal!$A$2:$A$1002,0))),NA())</f>
        <v>12.027243080402588</v>
      </c>
      <c r="E69" s="4"/>
      <c r="F69" s="4"/>
    </row>
    <row r="70" spans="1:6" x14ac:dyDescent="0.2">
      <c r="A70" s="4">
        <v>69</v>
      </c>
      <c r="B70" s="12">
        <f>A70/Parameters!$B$4</f>
        <v>6.9000000000000006E-2</v>
      </c>
      <c r="C70" s="9">
        <f>INDEX(Workers!$E$2:$E$1001,MATCH(A70,Workers!$F$2:$F$1001,0))</f>
        <v>0.71990130858124968</v>
      </c>
      <c r="D70" s="9">
        <f>IFERROR((Parameters!$B$7/Parameters!$B$8)*(INDEX(Cutoff_Optimal!$C$2:$C$1002,MATCH(A70,Cutoff_Optimal!$A$2:$A$1002,0))/INDEX(Cutoff_Optimal!$B$2:$B$1002,MATCH(A70,Cutoff_Optimal!$A$2:$A$1002,0))),NA())</f>
        <v>11.866140579648656</v>
      </c>
      <c r="E70" s="4"/>
      <c r="F70" s="4"/>
    </row>
    <row r="71" spans="1:6" x14ac:dyDescent="0.2">
      <c r="A71" s="4">
        <v>70</v>
      </c>
      <c r="B71" s="12">
        <f>A71/Parameters!$B$4</f>
        <v>7.0000000000000007E-2</v>
      </c>
      <c r="C71" s="9">
        <f>INDEX(Workers!$E$2:$E$1001,MATCH(A71,Workers!$F$2:$F$1001,0))</f>
        <v>0.7208801410546587</v>
      </c>
      <c r="D71" s="9">
        <f>IFERROR((Parameters!$B$7/Parameters!$B$8)*(INDEX(Cutoff_Optimal!$C$2:$C$1002,MATCH(A71,Cutoff_Optimal!$A$2:$A$1002,0))/INDEX(Cutoff_Optimal!$B$2:$B$1002,MATCH(A71,Cutoff_Optimal!$A$2:$A$1002,0))),NA())</f>
        <v>11.71111238825352</v>
      </c>
      <c r="E71" s="4"/>
      <c r="F71" s="4"/>
    </row>
    <row r="72" spans="1:6" x14ac:dyDescent="0.2">
      <c r="A72" s="4">
        <v>71</v>
      </c>
      <c r="B72" s="12">
        <f>A72/Parameters!$B$4</f>
        <v>7.0999999999999994E-2</v>
      </c>
      <c r="C72" s="9">
        <f>INDEX(Workers!$E$2:$E$1001,MATCH(A72,Workers!$F$2:$F$1001,0))</f>
        <v>0.7224689508048121</v>
      </c>
      <c r="D72" s="9">
        <f>IFERROR((Parameters!$B$7/Parameters!$B$8)*(INDEX(Cutoff_Optimal!$C$2:$C$1002,MATCH(A72,Cutoff_Optimal!$A$2:$A$1002,0))/INDEX(Cutoff_Optimal!$B$2:$B$1002,MATCH(A72,Cutoff_Optimal!$A$2:$A$1002,0))),NA())</f>
        <v>11.527747824886559</v>
      </c>
      <c r="E72" s="4"/>
      <c r="F72" s="4"/>
    </row>
    <row r="73" spans="1:6" x14ac:dyDescent="0.2">
      <c r="A73" s="4">
        <v>72</v>
      </c>
      <c r="B73" s="12">
        <f>A73/Parameters!$B$4</f>
        <v>7.1999999999999995E-2</v>
      </c>
      <c r="C73" s="9">
        <f>INDEX(Workers!$E$2:$E$1001,MATCH(A73,Workers!$F$2:$F$1001,0))</f>
        <v>0.72403806408656246</v>
      </c>
      <c r="D73" s="9">
        <f>IFERROR((Parameters!$B$7/Parameters!$B$8)*(INDEX(Cutoff_Optimal!$C$2:$C$1002,MATCH(A73,Cutoff_Optimal!$A$2:$A$1002,0))/INDEX(Cutoff_Optimal!$B$2:$B$1002,MATCH(A73,Cutoff_Optimal!$A$2:$A$1002,0))),NA())</f>
        <v>11.364191781920823</v>
      </c>
      <c r="E73" s="4"/>
      <c r="F73" s="4"/>
    </row>
    <row r="74" spans="1:6" x14ac:dyDescent="0.2">
      <c r="A74" s="4">
        <v>73</v>
      </c>
      <c r="B74" s="12">
        <f>A74/Parameters!$B$4</f>
        <v>7.2999999999999995E-2</v>
      </c>
      <c r="C74" s="9">
        <f>INDEX(Workers!$E$2:$E$1001,MATCH(A74,Workers!$F$2:$F$1001,0))</f>
        <v>0.72514208100111088</v>
      </c>
      <c r="D74" s="9">
        <f>IFERROR((Parameters!$B$7/Parameters!$B$8)*(INDEX(Cutoff_Optimal!$C$2:$C$1002,MATCH(A74,Cutoff_Optimal!$A$2:$A$1002,0))/INDEX(Cutoff_Optimal!$B$2:$B$1002,MATCH(A74,Cutoff_Optimal!$A$2:$A$1002,0))),NA())</f>
        <v>11.211083595537156</v>
      </c>
      <c r="E74" s="4"/>
      <c r="F74" s="4"/>
    </row>
    <row r="75" spans="1:6" x14ac:dyDescent="0.2">
      <c r="A75" s="4">
        <v>74</v>
      </c>
      <c r="B75" s="12">
        <f>A75/Parameters!$B$4</f>
        <v>7.3999999999999996E-2</v>
      </c>
      <c r="C75" s="9">
        <f>INDEX(Workers!$E$2:$E$1001,MATCH(A75,Workers!$F$2:$F$1001,0))</f>
        <v>0.72531289439163504</v>
      </c>
      <c r="D75" s="9">
        <f>IFERROR((Parameters!$B$7/Parameters!$B$8)*(INDEX(Cutoff_Optimal!$C$2:$C$1002,MATCH(A75,Cutoff_Optimal!$A$2:$A$1002,0))/INDEX(Cutoff_Optimal!$B$2:$B$1002,MATCH(A75,Cutoff_Optimal!$A$2:$A$1002,0))),NA())</f>
        <v>11.034911763940761</v>
      </c>
      <c r="E75" s="4"/>
      <c r="F75" s="4"/>
    </row>
    <row r="76" spans="1:6" x14ac:dyDescent="0.2">
      <c r="A76" s="4">
        <v>75</v>
      </c>
      <c r="B76" s="12">
        <f>A76/Parameters!$B$4</f>
        <v>7.4999999999999997E-2</v>
      </c>
      <c r="C76" s="9">
        <f>INDEX(Workers!$E$2:$E$1001,MATCH(A76,Workers!$F$2:$F$1001,0))</f>
        <v>0.7257482373711559</v>
      </c>
      <c r="D76" s="9">
        <f>IFERROR((Parameters!$B$7/Parameters!$B$8)*(INDEX(Cutoff_Optimal!$C$2:$C$1002,MATCH(A76,Cutoff_Optimal!$A$2:$A$1002,0))/INDEX(Cutoff_Optimal!$B$2:$B$1002,MATCH(A76,Cutoff_Optimal!$A$2:$A$1002,0))),NA())</f>
        <v>10.864553012524709</v>
      </c>
      <c r="E76" s="4"/>
      <c r="F76" s="4"/>
    </row>
    <row r="77" spans="1:6" x14ac:dyDescent="0.2">
      <c r="A77" s="4">
        <v>76</v>
      </c>
      <c r="B77" s="12">
        <f>A77/Parameters!$B$4</f>
        <v>7.5999999999999998E-2</v>
      </c>
      <c r="C77" s="9">
        <f>INDEX(Workers!$E$2:$E$1001,MATCH(A77,Workers!$F$2:$F$1001,0))</f>
        <v>0.72587240801893027</v>
      </c>
      <c r="D77" s="9">
        <f>IFERROR((Parameters!$B$7/Parameters!$B$8)*(INDEX(Cutoff_Optimal!$C$2:$C$1002,MATCH(A77,Cutoff_Optimal!$A$2:$A$1002,0))/INDEX(Cutoff_Optimal!$B$2:$B$1002,MATCH(A77,Cutoff_Optimal!$A$2:$A$1002,0))),NA())</f>
        <v>10.726579829293708</v>
      </c>
      <c r="E77" s="4"/>
      <c r="F77" s="4"/>
    </row>
    <row r="78" spans="1:6" x14ac:dyDescent="0.2">
      <c r="A78" s="4">
        <v>77</v>
      </c>
      <c r="B78" s="12">
        <f>A78/Parameters!$B$4</f>
        <v>7.6999999999999999E-2</v>
      </c>
      <c r="C78" s="9">
        <f>INDEX(Workers!$E$2:$E$1001,MATCH(A78,Workers!$F$2:$F$1001,0))</f>
        <v>0.72678504481783157</v>
      </c>
      <c r="D78" s="9">
        <f>IFERROR((Parameters!$B$7/Parameters!$B$8)*(INDEX(Cutoff_Optimal!$C$2:$C$1002,MATCH(A78,Cutoff_Optimal!$A$2:$A$1002,0))/INDEX(Cutoff_Optimal!$B$2:$B$1002,MATCH(A78,Cutoff_Optimal!$A$2:$A$1002,0))),NA())</f>
        <v>10.574215638594255</v>
      </c>
      <c r="E78" s="4"/>
      <c r="F78" s="4"/>
    </row>
    <row r="79" spans="1:6" x14ac:dyDescent="0.2">
      <c r="A79" s="4">
        <v>78</v>
      </c>
      <c r="B79" s="12">
        <f>A79/Parameters!$B$4</f>
        <v>7.8E-2</v>
      </c>
      <c r="C79" s="9">
        <f>INDEX(Workers!$E$2:$E$1001,MATCH(A79,Workers!$F$2:$F$1001,0))</f>
        <v>0.72849564853498638</v>
      </c>
      <c r="D79" s="9">
        <f>IFERROR((Parameters!$B$7/Parameters!$B$8)*(INDEX(Cutoff_Optimal!$C$2:$C$1002,MATCH(A79,Cutoff_Optimal!$A$2:$A$1002,0))/INDEX(Cutoff_Optimal!$B$2:$B$1002,MATCH(A79,Cutoff_Optimal!$A$2:$A$1002,0))),NA())</f>
        <v>10.433220001676787</v>
      </c>
      <c r="E79" s="4"/>
      <c r="F79" s="4"/>
    </row>
    <row r="80" spans="1:6" x14ac:dyDescent="0.2">
      <c r="A80" s="4">
        <v>79</v>
      </c>
      <c r="B80" s="12">
        <f>A80/Parameters!$B$4</f>
        <v>7.9000000000000001E-2</v>
      </c>
      <c r="C80" s="9">
        <f>INDEX(Workers!$E$2:$E$1001,MATCH(A80,Workers!$F$2:$F$1001,0))</f>
        <v>0.72895005351172504</v>
      </c>
      <c r="D80" s="9">
        <f>IFERROR((Parameters!$B$7/Parameters!$B$8)*(INDEX(Cutoff_Optimal!$C$2:$C$1002,MATCH(A80,Cutoff_Optimal!$A$2:$A$1002,0))/INDEX(Cutoff_Optimal!$B$2:$B$1002,MATCH(A80,Cutoff_Optimal!$A$2:$A$1002,0))),NA())</f>
        <v>10.302708340679228</v>
      </c>
      <c r="E80" s="4"/>
      <c r="F80" s="4"/>
    </row>
    <row r="81" spans="1:6" x14ac:dyDescent="0.2">
      <c r="A81" s="4">
        <v>80</v>
      </c>
      <c r="B81" s="12">
        <f>A81/Parameters!$B$4</f>
        <v>0.08</v>
      </c>
      <c r="C81" s="9">
        <f>INDEX(Workers!$E$2:$E$1001,MATCH(A81,Workers!$F$2:$F$1001,0))</f>
        <v>0.72930028838214755</v>
      </c>
      <c r="D81" s="9">
        <f>IFERROR((Parameters!$B$7/Parameters!$B$8)*(INDEX(Cutoff_Optimal!$C$2:$C$1002,MATCH(A81,Cutoff_Optimal!$A$2:$A$1002,0))/INDEX(Cutoff_Optimal!$B$2:$B$1002,MATCH(A81,Cutoff_Optimal!$A$2:$A$1002,0))),NA())</f>
        <v>10.165017497356834</v>
      </c>
      <c r="E81" s="4"/>
      <c r="F81" s="4"/>
    </row>
    <row r="82" spans="1:6" x14ac:dyDescent="0.2">
      <c r="A82" s="4">
        <v>81</v>
      </c>
      <c r="B82" s="12">
        <f>A82/Parameters!$B$4</f>
        <v>8.1000000000000003E-2</v>
      </c>
      <c r="C82" s="9">
        <f>INDEX(Workers!$E$2:$E$1001,MATCH(A82,Workers!$F$2:$F$1001,0))</f>
        <v>0.73018293107295829</v>
      </c>
      <c r="D82" s="9">
        <f>IFERROR((Parameters!$B$7/Parameters!$B$8)*(INDEX(Cutoff_Optimal!$C$2:$C$1002,MATCH(A82,Cutoff_Optimal!$A$2:$A$1002,0))/INDEX(Cutoff_Optimal!$B$2:$B$1002,MATCH(A82,Cutoff_Optimal!$A$2:$A$1002,0))),NA())</f>
        <v>10.035666928941342</v>
      </c>
      <c r="E82" s="4"/>
      <c r="F82" s="4"/>
    </row>
    <row r="83" spans="1:6" x14ac:dyDescent="0.2">
      <c r="A83" s="4">
        <v>82</v>
      </c>
      <c r="B83" s="12">
        <f>A83/Parameters!$B$4</f>
        <v>8.2000000000000003E-2</v>
      </c>
      <c r="C83" s="9">
        <f>INDEX(Workers!$E$2:$E$1001,MATCH(A83,Workers!$F$2:$F$1001,0))</f>
        <v>0.73109104493510169</v>
      </c>
      <c r="D83" s="9">
        <f>IFERROR((Parameters!$B$7/Parameters!$B$8)*(INDEX(Cutoff_Optimal!$C$2:$C$1002,MATCH(A83,Cutoff_Optimal!$A$2:$A$1002,0))/INDEX(Cutoff_Optimal!$B$2:$B$1002,MATCH(A83,Cutoff_Optimal!$A$2:$A$1002,0))),NA())</f>
        <v>9.9158858907876635</v>
      </c>
      <c r="E83" s="4"/>
      <c r="F83" s="4"/>
    </row>
    <row r="84" spans="1:6" x14ac:dyDescent="0.2">
      <c r="A84" s="4">
        <v>83</v>
      </c>
      <c r="B84" s="12">
        <f>A84/Parameters!$B$4</f>
        <v>8.3000000000000004E-2</v>
      </c>
      <c r="C84" s="9">
        <f>INDEX(Workers!$E$2:$E$1001,MATCH(A84,Workers!$F$2:$F$1001,0))</f>
        <v>0.73256548776128971</v>
      </c>
      <c r="D84" s="9">
        <f>IFERROR((Parameters!$B$7/Parameters!$B$8)*(INDEX(Cutoff_Optimal!$C$2:$C$1002,MATCH(A84,Cutoff_Optimal!$A$2:$A$1002,0))/INDEX(Cutoff_Optimal!$B$2:$B$1002,MATCH(A84,Cutoff_Optimal!$A$2:$A$1002,0))),NA())</f>
        <v>9.7857332237238683</v>
      </c>
      <c r="E84" s="4"/>
      <c r="F84" s="4"/>
    </row>
    <row r="85" spans="1:6" x14ac:dyDescent="0.2">
      <c r="A85" s="4">
        <v>84</v>
      </c>
      <c r="B85" s="12">
        <f>A85/Parameters!$B$4</f>
        <v>8.4000000000000005E-2</v>
      </c>
      <c r="C85" s="9">
        <f>INDEX(Workers!$E$2:$E$1001,MATCH(A85,Workers!$F$2:$F$1001,0))</f>
        <v>0.73480752503472824</v>
      </c>
      <c r="D85" s="9">
        <f>IFERROR((Parameters!$B$7/Parameters!$B$8)*(INDEX(Cutoff_Optimal!$C$2:$C$1002,MATCH(A85,Cutoff_Optimal!$A$2:$A$1002,0))/INDEX(Cutoff_Optimal!$B$2:$B$1002,MATCH(A85,Cutoff_Optimal!$A$2:$A$1002,0))),NA())</f>
        <v>9.6467468905769937</v>
      </c>
      <c r="E85" s="4"/>
      <c r="F85" s="4"/>
    </row>
    <row r="86" spans="1:6" x14ac:dyDescent="0.2">
      <c r="A86" s="4">
        <v>85</v>
      </c>
      <c r="B86" s="12">
        <f>A86/Parameters!$B$4</f>
        <v>8.5000000000000006E-2</v>
      </c>
      <c r="C86" s="9">
        <f>INDEX(Workers!$E$2:$E$1001,MATCH(A86,Workers!$F$2:$F$1001,0))</f>
        <v>0.7352990227044407</v>
      </c>
      <c r="D86" s="9">
        <f>IFERROR((Parameters!$B$7/Parameters!$B$8)*(INDEX(Cutoff_Optimal!$C$2:$C$1002,MATCH(A86,Cutoff_Optimal!$A$2:$A$1002,0))/INDEX(Cutoff_Optimal!$B$2:$B$1002,MATCH(A86,Cutoff_Optimal!$A$2:$A$1002,0))),NA())</f>
        <v>9.5404971033453538</v>
      </c>
      <c r="E86" s="4"/>
      <c r="F86" s="4"/>
    </row>
    <row r="87" spans="1:6" x14ac:dyDescent="0.2">
      <c r="A87" s="4">
        <v>86</v>
      </c>
      <c r="B87" s="12">
        <f>A87/Parameters!$B$4</f>
        <v>8.5999999999999993E-2</v>
      </c>
      <c r="C87" s="9">
        <f>INDEX(Workers!$E$2:$E$1001,MATCH(A87,Workers!$F$2:$F$1001,0))</f>
        <v>0.73586934191300613</v>
      </c>
      <c r="D87" s="9">
        <f>IFERROR((Parameters!$B$7/Parameters!$B$8)*(INDEX(Cutoff_Optimal!$C$2:$C$1002,MATCH(A87,Cutoff_Optimal!$A$2:$A$1002,0))/INDEX(Cutoff_Optimal!$B$2:$B$1002,MATCH(A87,Cutoff_Optimal!$A$2:$A$1002,0))),NA())</f>
        <v>9.4240490288463743</v>
      </c>
      <c r="E87" s="4"/>
      <c r="F87" s="4"/>
    </row>
    <row r="88" spans="1:6" x14ac:dyDescent="0.2">
      <c r="A88" s="4">
        <v>87</v>
      </c>
      <c r="B88" s="12">
        <f>A88/Parameters!$B$4</f>
        <v>8.6999999999999994E-2</v>
      </c>
      <c r="C88" s="9">
        <f>INDEX(Workers!$E$2:$E$1001,MATCH(A88,Workers!$F$2:$F$1001,0))</f>
        <v>0.73633879781420764</v>
      </c>
      <c r="D88" s="9">
        <f>IFERROR((Parameters!$B$7/Parameters!$B$8)*(INDEX(Cutoff_Optimal!$C$2:$C$1002,MATCH(A88,Cutoff_Optimal!$A$2:$A$1002,0))/INDEX(Cutoff_Optimal!$B$2:$B$1002,MATCH(A88,Cutoff_Optimal!$A$2:$A$1002,0))),NA())</f>
        <v>9.2936488542507831</v>
      </c>
      <c r="E88" s="4"/>
      <c r="F88" s="4"/>
    </row>
    <row r="89" spans="1:6" x14ac:dyDescent="0.2">
      <c r="A89" s="4">
        <v>88</v>
      </c>
      <c r="B89" s="12">
        <f>A89/Parameters!$B$4</f>
        <v>8.7999999999999995E-2</v>
      </c>
      <c r="C89" s="9">
        <f>INDEX(Workers!$E$2:$E$1001,MATCH(A89,Workers!$F$2:$F$1001,0))</f>
        <v>0.73746232155364722</v>
      </c>
      <c r="D89" s="9">
        <f>IFERROR((Parameters!$B$7/Parameters!$B$8)*(INDEX(Cutoff_Optimal!$C$2:$C$1002,MATCH(A89,Cutoff_Optimal!$A$2:$A$1002,0))/INDEX(Cutoff_Optimal!$B$2:$B$1002,MATCH(A89,Cutoff_Optimal!$A$2:$A$1002,0))),NA())</f>
        <v>9.1808690308466741</v>
      </c>
      <c r="E89" s="4"/>
      <c r="F89" s="4"/>
    </row>
    <row r="90" spans="1:6" x14ac:dyDescent="0.2">
      <c r="A90" s="4">
        <v>89</v>
      </c>
      <c r="B90" s="12">
        <f>A90/Parameters!$B$4</f>
        <v>8.8999999999999996E-2</v>
      </c>
      <c r="C90" s="9">
        <f>INDEX(Workers!$E$2:$E$1001,MATCH(A90,Workers!$F$2:$F$1001,0))</f>
        <v>0.738347398441764</v>
      </c>
      <c r="D90" s="9">
        <f>IFERROR((Parameters!$B$7/Parameters!$B$8)*(INDEX(Cutoff_Optimal!$C$2:$C$1002,MATCH(A90,Cutoff_Optimal!$A$2:$A$1002,0))/INDEX(Cutoff_Optimal!$B$2:$B$1002,MATCH(A90,Cutoff_Optimal!$A$2:$A$1002,0))),NA())</f>
        <v>9.0750152279763796</v>
      </c>
      <c r="E90" s="4"/>
      <c r="F90" s="4"/>
    </row>
    <row r="91" spans="1:6" x14ac:dyDescent="0.2">
      <c r="A91" s="4">
        <v>90</v>
      </c>
      <c r="B91" s="12">
        <f>A91/Parameters!$B$4</f>
        <v>0.09</v>
      </c>
      <c r="C91" s="9">
        <f>INDEX(Workers!$E$2:$E$1001,MATCH(A91,Workers!$F$2:$F$1001,0))</f>
        <v>0.73945142336927938</v>
      </c>
      <c r="D91" s="9">
        <f>IFERROR((Parameters!$B$7/Parameters!$B$8)*(INDEX(Cutoff_Optimal!$C$2:$C$1002,MATCH(A91,Cutoff_Optimal!$A$2:$A$1002,0))/INDEX(Cutoff_Optimal!$B$2:$B$1002,MATCH(A91,Cutoff_Optimal!$A$2:$A$1002,0))),NA())</f>
        <v>8.9545722275571702</v>
      </c>
      <c r="E91" s="4"/>
      <c r="F91" s="4"/>
    </row>
    <row r="92" spans="1:6" x14ac:dyDescent="0.2">
      <c r="A92" s="4">
        <v>91</v>
      </c>
      <c r="B92" s="12">
        <f>A92/Parameters!$B$4</f>
        <v>9.0999999999999998E-2</v>
      </c>
      <c r="C92" s="9">
        <f>INDEX(Workers!$E$2:$E$1001,MATCH(A92,Workers!$F$2:$F$1001,0))</f>
        <v>0.74136505129965724</v>
      </c>
      <c r="D92" s="9">
        <f>IFERROR((Parameters!$B$7/Parameters!$B$8)*(INDEX(Cutoff_Optimal!$C$2:$C$1002,MATCH(A92,Cutoff_Optimal!$A$2:$A$1002,0))/INDEX(Cutoff_Optimal!$B$2:$B$1002,MATCH(A92,Cutoff_Optimal!$A$2:$A$1002,0))),NA())</f>
        <v>8.8580384409076824</v>
      </c>
      <c r="E92" s="4"/>
      <c r="F92" s="4"/>
    </row>
    <row r="93" spans="1:6" x14ac:dyDescent="0.2">
      <c r="A93" s="4">
        <v>92</v>
      </c>
      <c r="B93" s="12">
        <f>A93/Parameters!$B$4</f>
        <v>9.1999999999999998E-2</v>
      </c>
      <c r="C93" s="9">
        <f>INDEX(Workers!$E$2:$E$1001,MATCH(A93,Workers!$F$2:$F$1001,0))</f>
        <v>0.74484177835994059</v>
      </c>
      <c r="D93" s="9">
        <f>IFERROR((Parameters!$B$7/Parameters!$B$8)*(INDEX(Cutoff_Optimal!$C$2:$C$1002,MATCH(A93,Cutoff_Optimal!$A$2:$A$1002,0))/INDEX(Cutoff_Optimal!$B$2:$B$1002,MATCH(A93,Cutoff_Optimal!$A$2:$A$1002,0))),NA())</f>
        <v>8.7548048884214236</v>
      </c>
      <c r="E93" s="4"/>
      <c r="F93" s="4"/>
    </row>
    <row r="94" spans="1:6" x14ac:dyDescent="0.2">
      <c r="A94" s="4">
        <v>93</v>
      </c>
      <c r="B94" s="12">
        <f>A94/Parameters!$B$4</f>
        <v>9.2999999999999999E-2</v>
      </c>
      <c r="C94" s="9">
        <f>INDEX(Workers!$E$2:$E$1001,MATCH(A94,Workers!$F$2:$F$1001,0))</f>
        <v>0.7475535850182764</v>
      </c>
      <c r="D94" s="9">
        <f>IFERROR((Parameters!$B$7/Parameters!$B$8)*(INDEX(Cutoff_Optimal!$C$2:$C$1002,MATCH(A94,Cutoff_Optimal!$A$2:$A$1002,0))/INDEX(Cutoff_Optimal!$B$2:$B$1002,MATCH(A94,Cutoff_Optimal!$A$2:$A$1002,0))),NA())</f>
        <v>8.6304101334432755</v>
      </c>
      <c r="E94" s="4"/>
      <c r="F94" s="4"/>
    </row>
    <row r="95" spans="1:6" x14ac:dyDescent="0.2">
      <c r="A95" s="4">
        <v>94</v>
      </c>
      <c r="B95" s="12">
        <f>A95/Parameters!$B$4</f>
        <v>9.4E-2</v>
      </c>
      <c r="C95" s="9">
        <f>INDEX(Workers!$E$2:$E$1001,MATCH(A95,Workers!$F$2:$F$1001,0))</f>
        <v>0.74873862991275075</v>
      </c>
      <c r="D95" s="9">
        <f>IFERROR((Parameters!$B$7/Parameters!$B$8)*(INDEX(Cutoff_Optimal!$C$2:$C$1002,MATCH(A95,Cutoff_Optimal!$A$2:$A$1002,0))/INDEX(Cutoff_Optimal!$B$2:$B$1002,MATCH(A95,Cutoff_Optimal!$A$2:$A$1002,0))),NA())</f>
        <v>8.5167258448269294</v>
      </c>
      <c r="E95" s="4"/>
      <c r="F95" s="4"/>
    </row>
    <row r="96" spans="1:6" x14ac:dyDescent="0.2">
      <c r="A96" s="4">
        <v>95</v>
      </c>
      <c r="B96" s="12">
        <f>A96/Parameters!$B$4</f>
        <v>9.5000000000000001E-2</v>
      </c>
      <c r="C96" s="9">
        <f>INDEX(Workers!$E$2:$E$1001,MATCH(A96,Workers!$F$2:$F$1001,0))</f>
        <v>0.74891148160300836</v>
      </c>
      <c r="D96" s="9">
        <f>IFERROR((Parameters!$B$7/Parameters!$B$8)*(INDEX(Cutoff_Optimal!$C$2:$C$1002,MATCH(A96,Cutoff_Optimal!$A$2:$A$1002,0))/INDEX(Cutoff_Optimal!$B$2:$B$1002,MATCH(A96,Cutoff_Optimal!$A$2:$A$1002,0))),NA())</f>
        <v>8.4274391527279633</v>
      </c>
      <c r="E96" s="4"/>
      <c r="F96" s="4"/>
    </row>
    <row r="97" spans="1:6" x14ac:dyDescent="0.2">
      <c r="A97" s="4">
        <v>96</v>
      </c>
      <c r="B97" s="12">
        <f>A97/Parameters!$B$4</f>
        <v>9.6000000000000002E-2</v>
      </c>
      <c r="C97" s="9">
        <f>INDEX(Workers!$E$2:$E$1001,MATCH(A97,Workers!$F$2:$F$1001,0))</f>
        <v>0.75012629863421842</v>
      </c>
      <c r="D97" s="9">
        <f>IFERROR((Parameters!$B$7/Parameters!$B$8)*(INDEX(Cutoff_Optimal!$C$2:$C$1002,MATCH(A97,Cutoff_Optimal!$A$2:$A$1002,0))/INDEX(Cutoff_Optimal!$B$2:$B$1002,MATCH(A97,Cutoff_Optimal!$A$2:$A$1002,0))),NA())</f>
        <v>8.3206377428283744</v>
      </c>
      <c r="E97" s="4"/>
      <c r="F97" s="4"/>
    </row>
    <row r="98" spans="1:6" x14ac:dyDescent="0.2">
      <c r="A98" s="4">
        <v>97</v>
      </c>
      <c r="B98" s="12">
        <f>A98/Parameters!$B$4</f>
        <v>9.7000000000000003E-2</v>
      </c>
      <c r="C98" s="9">
        <f>INDEX(Workers!$E$2:$E$1001,MATCH(A98,Workers!$F$2:$F$1001,0))</f>
        <v>0.75129454284334507</v>
      </c>
      <c r="D98" s="9">
        <f>IFERROR((Parameters!$B$7/Parameters!$B$8)*(INDEX(Cutoff_Optimal!$C$2:$C$1002,MATCH(A98,Cutoff_Optimal!$A$2:$A$1002,0))/INDEX(Cutoff_Optimal!$B$2:$B$1002,MATCH(A98,Cutoff_Optimal!$A$2:$A$1002,0))),NA())</f>
        <v>8.2311948785085711</v>
      </c>
      <c r="E98" s="4"/>
      <c r="F98" s="4"/>
    </row>
    <row r="99" spans="1:6" x14ac:dyDescent="0.2">
      <c r="A99" s="4">
        <v>98</v>
      </c>
      <c r="B99" s="12">
        <f>A99/Parameters!$B$4</f>
        <v>9.8000000000000004E-2</v>
      </c>
      <c r="C99" s="9">
        <f>INDEX(Workers!$E$2:$E$1001,MATCH(A99,Workers!$F$2:$F$1001,0))</f>
        <v>0.75214636345570074</v>
      </c>
      <c r="D99" s="9">
        <f>IFERROR((Parameters!$B$7/Parameters!$B$8)*(INDEX(Cutoff_Optimal!$C$2:$C$1002,MATCH(A99,Cutoff_Optimal!$A$2:$A$1002,0))/INDEX(Cutoff_Optimal!$B$2:$B$1002,MATCH(A99,Cutoff_Optimal!$A$2:$A$1002,0))),NA())</f>
        <v>8.137920970154795</v>
      </c>
      <c r="E99" s="4"/>
      <c r="F99" s="4"/>
    </row>
    <row r="100" spans="1:6" x14ac:dyDescent="0.2">
      <c r="A100" s="4">
        <v>99</v>
      </c>
      <c r="B100" s="12">
        <f>A100/Parameters!$B$4</f>
        <v>9.9000000000000005E-2</v>
      </c>
      <c r="C100" s="9">
        <f>INDEX(Workers!$E$2:$E$1001,MATCH(A100,Workers!$F$2:$F$1001,0))</f>
        <v>0.75349350198857568</v>
      </c>
      <c r="D100" s="9">
        <f>IFERROR((Parameters!$B$7/Parameters!$B$8)*(INDEX(Cutoff_Optimal!$C$2:$C$1002,MATCH(A100,Cutoff_Optimal!$A$2:$A$1002,0))/INDEX(Cutoff_Optimal!$B$2:$B$1002,MATCH(A100,Cutoff_Optimal!$A$2:$A$1002,0))),NA())</f>
        <v>8.0532195360901913</v>
      </c>
      <c r="E100" s="4"/>
      <c r="F100" s="4"/>
    </row>
    <row r="101" spans="1:6" x14ac:dyDescent="0.2">
      <c r="A101" s="4">
        <v>100</v>
      </c>
      <c r="B101" s="12">
        <f>A101/Parameters!$B$4</f>
        <v>0.1</v>
      </c>
      <c r="C101" s="9">
        <f>INDEX(Workers!$E$2:$E$1001,MATCH(A101,Workers!$F$2:$F$1001,0))</f>
        <v>0.75620109866051455</v>
      </c>
      <c r="D101" s="9">
        <f>IFERROR((Parameters!$B$7/Parameters!$B$8)*(INDEX(Cutoff_Optimal!$C$2:$C$1002,MATCH(A101,Cutoff_Optimal!$A$2:$A$1002,0))/INDEX(Cutoff_Optimal!$B$2:$B$1002,MATCH(A101,Cutoff_Optimal!$A$2:$A$1002,0))),NA())</f>
        <v>7.9547318575761539</v>
      </c>
      <c r="E101" s="4"/>
      <c r="F101" s="4"/>
    </row>
    <row r="102" spans="1:6" x14ac:dyDescent="0.2">
      <c r="A102" s="4">
        <v>101</v>
      </c>
      <c r="B102" s="12">
        <f>A102/Parameters!$B$4</f>
        <v>0.10100000000000001</v>
      </c>
      <c r="C102" s="9">
        <f>INDEX(Workers!$E$2:$E$1001,MATCH(A102,Workers!$F$2:$F$1001,0))</f>
        <v>0.7566005963226976</v>
      </c>
      <c r="D102" s="9">
        <f>IFERROR((Parameters!$B$7/Parameters!$B$8)*(INDEX(Cutoff_Optimal!$C$2:$C$1002,MATCH(A102,Cutoff_Optimal!$A$2:$A$1002,0))/INDEX(Cutoff_Optimal!$B$2:$B$1002,MATCH(A102,Cutoff_Optimal!$A$2:$A$1002,0))),NA())</f>
        <v>7.8720010135083829</v>
      </c>
      <c r="E102" s="4"/>
      <c r="F102" s="4"/>
    </row>
    <row r="103" spans="1:6" x14ac:dyDescent="0.2">
      <c r="A103" s="4">
        <v>102</v>
      </c>
      <c r="B103" s="12">
        <f>A103/Parameters!$B$4</f>
        <v>0.10199999999999999</v>
      </c>
      <c r="C103" s="9">
        <f>INDEX(Workers!$E$2:$E$1001,MATCH(A103,Workers!$F$2:$F$1001,0))</f>
        <v>0.75783220547816332</v>
      </c>
      <c r="D103" s="9">
        <f>IFERROR((Parameters!$B$7/Parameters!$B$8)*(INDEX(Cutoff_Optimal!$C$2:$C$1002,MATCH(A103,Cutoff_Optimal!$A$2:$A$1002,0))/INDEX(Cutoff_Optimal!$B$2:$B$1002,MATCH(A103,Cutoff_Optimal!$A$2:$A$1002,0))),NA())</f>
        <v>7.7858660907185104</v>
      </c>
      <c r="E103" s="4"/>
      <c r="F103" s="4"/>
    </row>
    <row r="104" spans="1:6" x14ac:dyDescent="0.2">
      <c r="A104" s="4">
        <v>103</v>
      </c>
      <c r="B104" s="12">
        <f>A104/Parameters!$B$4</f>
        <v>0.10299999999999999</v>
      </c>
      <c r="C104" s="9">
        <f>INDEX(Workers!$E$2:$E$1001,MATCH(A104,Workers!$F$2:$F$1001,0))</f>
        <v>0.75795564683572725</v>
      </c>
      <c r="D104" s="9">
        <f>IFERROR((Parameters!$B$7/Parameters!$B$8)*(INDEX(Cutoff_Optimal!$C$2:$C$1002,MATCH(A104,Cutoff_Optimal!$A$2:$A$1002,0))/INDEX(Cutoff_Optimal!$B$2:$B$1002,MATCH(A104,Cutoff_Optimal!$A$2:$A$1002,0))),NA())</f>
        <v>7.6992869728422795</v>
      </c>
      <c r="E104" s="4"/>
      <c r="F104" s="4"/>
    </row>
    <row r="105" spans="1:6" x14ac:dyDescent="0.2">
      <c r="A105" s="4">
        <v>104</v>
      </c>
      <c r="B105" s="12">
        <f>A105/Parameters!$B$4</f>
        <v>0.104</v>
      </c>
      <c r="C105" s="9">
        <f>INDEX(Workers!$E$2:$E$1001,MATCH(A105,Workers!$F$2:$F$1001,0))</f>
        <v>0.75899271327345708</v>
      </c>
      <c r="D105" s="9">
        <f>IFERROR((Parameters!$B$7/Parameters!$B$8)*(INDEX(Cutoff_Optimal!$C$2:$C$1002,MATCH(A105,Cutoff_Optimal!$A$2:$A$1002,0))/INDEX(Cutoff_Optimal!$B$2:$B$1002,MATCH(A105,Cutoff_Optimal!$A$2:$A$1002,0))),NA())</f>
        <v>7.6023301134253867</v>
      </c>
      <c r="E105" s="4"/>
      <c r="F105" s="4"/>
    </row>
    <row r="106" spans="1:6" x14ac:dyDescent="0.2">
      <c r="A106" s="4">
        <v>105</v>
      </c>
      <c r="B106" s="12">
        <f>A106/Parameters!$B$4</f>
        <v>0.105</v>
      </c>
      <c r="C106" s="9">
        <f>INDEX(Workers!$E$2:$E$1001,MATCH(A106,Workers!$F$2:$F$1001,0))</f>
        <v>0.75968851355615175</v>
      </c>
      <c r="D106" s="9">
        <f>IFERROR((Parameters!$B$7/Parameters!$B$8)*(INDEX(Cutoff_Optimal!$C$2:$C$1002,MATCH(A106,Cutoff_Optimal!$A$2:$A$1002,0))/INDEX(Cutoff_Optimal!$B$2:$B$1002,MATCH(A106,Cutoff_Optimal!$A$2:$A$1002,0))),NA())</f>
        <v>7.5470186117807057</v>
      </c>
      <c r="E106" s="4"/>
      <c r="F106" s="4"/>
    </row>
    <row r="107" spans="1:6" x14ac:dyDescent="0.2">
      <c r="A107" s="4">
        <v>106</v>
      </c>
      <c r="B107" s="12">
        <f>A107/Parameters!$B$4</f>
        <v>0.106</v>
      </c>
      <c r="C107" s="9">
        <f>INDEX(Workers!$E$2:$E$1001,MATCH(A107,Workers!$F$2:$F$1001,0))</f>
        <v>0.76118433895157722</v>
      </c>
      <c r="D107" s="9">
        <f>IFERROR((Parameters!$B$7/Parameters!$B$8)*(INDEX(Cutoff_Optimal!$C$2:$C$1002,MATCH(A107,Cutoff_Optimal!$A$2:$A$1002,0))/INDEX(Cutoff_Optimal!$B$2:$B$1002,MATCH(A107,Cutoff_Optimal!$A$2:$A$1002,0))),NA())</f>
        <v>7.4857309447561118</v>
      </c>
      <c r="E107" s="4"/>
      <c r="F107" s="4"/>
    </row>
    <row r="108" spans="1:6" x14ac:dyDescent="0.2">
      <c r="A108" s="4">
        <v>107</v>
      </c>
      <c r="B108" s="12">
        <f>A108/Parameters!$B$4</f>
        <v>0.107</v>
      </c>
      <c r="C108" s="9">
        <f>INDEX(Workers!$E$2:$E$1001,MATCH(A108,Workers!$F$2:$F$1001,0))</f>
        <v>0.76286026374165772</v>
      </c>
      <c r="D108" s="9">
        <f>IFERROR((Parameters!$B$7/Parameters!$B$8)*(INDEX(Cutoff_Optimal!$C$2:$C$1002,MATCH(A108,Cutoff_Optimal!$A$2:$A$1002,0))/INDEX(Cutoff_Optimal!$B$2:$B$1002,MATCH(A108,Cutoff_Optimal!$A$2:$A$1002,0))),NA())</f>
        <v>7.4175204415602316</v>
      </c>
      <c r="E108" s="4"/>
      <c r="F108" s="4"/>
    </row>
    <row r="109" spans="1:6" x14ac:dyDescent="0.2">
      <c r="A109" s="4">
        <v>108</v>
      </c>
      <c r="B109" s="12">
        <f>A109/Parameters!$B$4</f>
        <v>0.108</v>
      </c>
      <c r="C109" s="9">
        <f>INDEX(Workers!$E$2:$E$1001,MATCH(A109,Workers!$F$2:$F$1001,0))</f>
        <v>0.76351869152132712</v>
      </c>
      <c r="D109" s="9">
        <f>IFERROR((Parameters!$B$7/Parameters!$B$8)*(INDEX(Cutoff_Optimal!$C$2:$C$1002,MATCH(A109,Cutoff_Optimal!$A$2:$A$1002,0))/INDEX(Cutoff_Optimal!$B$2:$B$1002,MATCH(A109,Cutoff_Optimal!$A$2:$A$1002,0))),NA())</f>
        <v>7.3539684979222075</v>
      </c>
      <c r="E109" s="4"/>
      <c r="F109" s="4"/>
    </row>
    <row r="110" spans="1:6" x14ac:dyDescent="0.2">
      <c r="A110" s="4">
        <v>109</v>
      </c>
      <c r="B110" s="12">
        <f>A110/Parameters!$B$4</f>
        <v>0.109</v>
      </c>
      <c r="C110" s="9">
        <f>INDEX(Workers!$E$2:$E$1001,MATCH(A110,Workers!$F$2:$F$1001,0))</f>
        <v>0.76449711400840126</v>
      </c>
      <c r="D110" s="9">
        <f>IFERROR((Parameters!$B$7/Parameters!$B$8)*(INDEX(Cutoff_Optimal!$C$2:$C$1002,MATCH(A110,Cutoff_Optimal!$A$2:$A$1002,0))/INDEX(Cutoff_Optimal!$B$2:$B$1002,MATCH(A110,Cutoff_Optimal!$A$2:$A$1002,0))),NA())</f>
        <v>7.2863649931900039</v>
      </c>
      <c r="E110" s="4"/>
      <c r="F110" s="4"/>
    </row>
    <row r="111" spans="1:6" x14ac:dyDescent="0.2">
      <c r="A111" s="4">
        <v>110</v>
      </c>
      <c r="B111" s="12">
        <f>A111/Parameters!$B$4</f>
        <v>0.11</v>
      </c>
      <c r="C111" s="9">
        <f>INDEX(Workers!$E$2:$E$1001,MATCH(A111,Workers!$F$2:$F$1001,0))</f>
        <v>0.76480196230091424</v>
      </c>
      <c r="D111" s="9">
        <f>IFERROR((Parameters!$B$7/Parameters!$B$8)*(INDEX(Cutoff_Optimal!$C$2:$C$1002,MATCH(A111,Cutoff_Optimal!$A$2:$A$1002,0))/INDEX(Cutoff_Optimal!$B$2:$B$1002,MATCH(A111,Cutoff_Optimal!$A$2:$A$1002,0))),NA())</f>
        <v>7.2182029592111103</v>
      </c>
      <c r="E111" s="4"/>
      <c r="F111" s="4"/>
    </row>
    <row r="112" spans="1:6" x14ac:dyDescent="0.2">
      <c r="A112" s="4">
        <v>111</v>
      </c>
      <c r="B112" s="12">
        <f>A112/Parameters!$B$4</f>
        <v>0.111</v>
      </c>
      <c r="C112" s="9">
        <f>INDEX(Workers!$E$2:$E$1001,MATCH(A112,Workers!$F$2:$F$1001,0))</f>
        <v>0.76538061019187564</v>
      </c>
      <c r="D112" s="9">
        <f>IFERROR((Parameters!$B$7/Parameters!$B$8)*(INDEX(Cutoff_Optimal!$C$2:$C$1002,MATCH(A112,Cutoff_Optimal!$A$2:$A$1002,0))/INDEX(Cutoff_Optimal!$B$2:$B$1002,MATCH(A112,Cutoff_Optimal!$A$2:$A$1002,0))),NA())</f>
        <v>7.1411738002113347</v>
      </c>
      <c r="E112" s="4"/>
      <c r="F112" s="4"/>
    </row>
    <row r="113" spans="1:6" x14ac:dyDescent="0.2">
      <c r="A113" s="4">
        <v>112</v>
      </c>
      <c r="B113" s="12">
        <f>A113/Parameters!$B$4</f>
        <v>0.112</v>
      </c>
      <c r="C113" s="9">
        <f>INDEX(Workers!$E$2:$E$1001,MATCH(A113,Workers!$F$2:$F$1001,0))</f>
        <v>0.76692618705255411</v>
      </c>
      <c r="D113" s="9">
        <f>IFERROR((Parameters!$B$7/Parameters!$B$8)*(INDEX(Cutoff_Optimal!$C$2:$C$1002,MATCH(A113,Cutoff_Optimal!$A$2:$A$1002,0))/INDEX(Cutoff_Optimal!$B$2:$B$1002,MATCH(A113,Cutoff_Optimal!$A$2:$A$1002,0))),NA())</f>
        <v>7.0630841420947919</v>
      </c>
      <c r="E113" s="4"/>
      <c r="F113" s="4"/>
    </row>
    <row r="114" spans="1:6" x14ac:dyDescent="0.2">
      <c r="A114" s="4">
        <v>113</v>
      </c>
      <c r="B114" s="12">
        <f>A114/Parameters!$B$4</f>
        <v>0.113</v>
      </c>
      <c r="C114" s="9">
        <f>INDEX(Workers!$E$2:$E$1001,MATCH(A114,Workers!$F$2:$F$1001,0))</f>
        <v>0.76835775013397667</v>
      </c>
      <c r="D114" s="9">
        <f>IFERROR((Parameters!$B$7/Parameters!$B$8)*(INDEX(Cutoff_Optimal!$C$2:$C$1002,MATCH(A114,Cutoff_Optimal!$A$2:$A$1002,0))/INDEX(Cutoff_Optimal!$B$2:$B$1002,MATCH(A114,Cutoff_Optimal!$A$2:$A$1002,0))),NA())</f>
        <v>6.9898287590821484</v>
      </c>
      <c r="E114" s="4"/>
      <c r="F114" s="4"/>
    </row>
    <row r="115" spans="1:6" x14ac:dyDescent="0.2">
      <c r="A115" s="4">
        <v>114</v>
      </c>
      <c r="B115" s="12">
        <f>A115/Parameters!$B$4</f>
        <v>0.114</v>
      </c>
      <c r="C115" s="9">
        <f>INDEX(Workers!$E$2:$E$1001,MATCH(A115,Workers!$F$2:$F$1001,0))</f>
        <v>0.77009445191167003</v>
      </c>
      <c r="D115" s="9">
        <f>IFERROR((Parameters!$B$7/Parameters!$B$8)*(INDEX(Cutoff_Optimal!$C$2:$C$1002,MATCH(A115,Cutoff_Optimal!$A$2:$A$1002,0))/INDEX(Cutoff_Optimal!$B$2:$B$1002,MATCH(A115,Cutoff_Optimal!$A$2:$A$1002,0))),NA())</f>
        <v>6.918248835433098</v>
      </c>
      <c r="E115" s="4"/>
      <c r="F115" s="4"/>
    </row>
    <row r="116" spans="1:6" x14ac:dyDescent="0.2">
      <c r="A116" s="4">
        <v>115</v>
      </c>
      <c r="B116" s="12">
        <f>A116/Parameters!$B$4</f>
        <v>0.115</v>
      </c>
      <c r="C116" s="9">
        <f>INDEX(Workers!$E$2:$E$1001,MATCH(A116,Workers!$F$2:$F$1001,0))</f>
        <v>0.77068726244454222</v>
      </c>
      <c r="D116" s="9">
        <f>IFERROR((Parameters!$B$7/Parameters!$B$8)*(INDEX(Cutoff_Optimal!$C$2:$C$1002,MATCH(A116,Cutoff_Optimal!$A$2:$A$1002,0))/INDEX(Cutoff_Optimal!$B$2:$B$1002,MATCH(A116,Cutoff_Optimal!$A$2:$A$1002,0))),NA())</f>
        <v>6.857308729626201</v>
      </c>
      <c r="E116" s="4"/>
      <c r="F116" s="4"/>
    </row>
    <row r="117" spans="1:6" x14ac:dyDescent="0.2">
      <c r="A117" s="4">
        <v>116</v>
      </c>
      <c r="B117" s="12">
        <f>A117/Parameters!$B$4</f>
        <v>0.11600000000000001</v>
      </c>
      <c r="C117" s="9">
        <f>INDEX(Workers!$E$2:$E$1001,MATCH(A117,Workers!$F$2:$F$1001,0))</f>
        <v>0.77117841898098971</v>
      </c>
      <c r="D117" s="9">
        <f>IFERROR((Parameters!$B$7/Parameters!$B$8)*(INDEX(Cutoff_Optimal!$C$2:$C$1002,MATCH(A117,Cutoff_Optimal!$A$2:$A$1002,0))/INDEX(Cutoff_Optimal!$B$2:$B$1002,MATCH(A117,Cutoff_Optimal!$A$2:$A$1002,0))),NA())</f>
        <v>6.7835429797242179</v>
      </c>
      <c r="E117" s="4"/>
      <c r="F117" s="4"/>
    </row>
    <row r="118" spans="1:6" x14ac:dyDescent="0.2">
      <c r="A118" s="4">
        <v>117</v>
      </c>
      <c r="B118" s="12">
        <f>A118/Parameters!$B$4</f>
        <v>0.11700000000000001</v>
      </c>
      <c r="C118" s="9">
        <f>INDEX(Workers!$E$2:$E$1001,MATCH(A118,Workers!$F$2:$F$1001,0))</f>
        <v>0.77133080047785685</v>
      </c>
      <c r="D118" s="9">
        <f>IFERROR((Parameters!$B$7/Parameters!$B$8)*(INDEX(Cutoff_Optimal!$C$2:$C$1002,MATCH(A118,Cutoff_Optimal!$A$2:$A$1002,0))/INDEX(Cutoff_Optimal!$B$2:$B$1002,MATCH(A118,Cutoff_Optimal!$A$2:$A$1002,0))),NA())</f>
        <v>6.7242864917017009</v>
      </c>
      <c r="E118" s="4"/>
      <c r="F118" s="4"/>
    </row>
    <row r="119" spans="1:6" x14ac:dyDescent="0.2">
      <c r="A119" s="4">
        <v>118</v>
      </c>
      <c r="B119" s="12">
        <f>A119/Parameters!$B$4</f>
        <v>0.11799999999999999</v>
      </c>
      <c r="C119" s="9">
        <f>INDEX(Workers!$E$2:$E$1001,MATCH(A119,Workers!$F$2:$F$1001,0))</f>
        <v>0.77365910926931014</v>
      </c>
      <c r="D119" s="9">
        <f>IFERROR((Parameters!$B$7/Parameters!$B$8)*(INDEX(Cutoff_Optimal!$C$2:$C$1002,MATCH(A119,Cutoff_Optimal!$A$2:$A$1002,0))/INDEX(Cutoff_Optimal!$B$2:$B$1002,MATCH(A119,Cutoff_Optimal!$A$2:$A$1002,0))),NA())</f>
        <v>6.6578492373543865</v>
      </c>
      <c r="E119" s="4"/>
      <c r="F119" s="4"/>
    </row>
    <row r="120" spans="1:6" x14ac:dyDescent="0.2">
      <c r="A120" s="4">
        <v>119</v>
      </c>
      <c r="B120" s="12">
        <f>A120/Parameters!$B$4</f>
        <v>0.11899999999999999</v>
      </c>
      <c r="C120" s="9">
        <f>INDEX(Workers!$E$2:$E$1001,MATCH(A120,Workers!$F$2:$F$1001,0))</f>
        <v>0.77502059519847133</v>
      </c>
      <c r="D120" s="9">
        <f>IFERROR((Parameters!$B$7/Parameters!$B$8)*(INDEX(Cutoff_Optimal!$C$2:$C$1002,MATCH(A120,Cutoff_Optimal!$A$2:$A$1002,0))/INDEX(Cutoff_Optimal!$B$2:$B$1002,MATCH(A120,Cutoff_Optimal!$A$2:$A$1002,0))),NA())</f>
        <v>6.608944880359231</v>
      </c>
      <c r="E120" s="4"/>
      <c r="F120" s="4"/>
    </row>
    <row r="121" spans="1:6" x14ac:dyDescent="0.2">
      <c r="A121" s="4">
        <v>120</v>
      </c>
      <c r="B121" s="12">
        <f>A121/Parameters!$B$4</f>
        <v>0.12</v>
      </c>
      <c r="C121" s="9">
        <f>INDEX(Workers!$E$2:$E$1001,MATCH(A121,Workers!$F$2:$F$1001,0))</f>
        <v>0.7778108954706261</v>
      </c>
      <c r="D121" s="9">
        <f>IFERROR((Parameters!$B$7/Parameters!$B$8)*(INDEX(Cutoff_Optimal!$C$2:$C$1002,MATCH(A121,Cutoff_Optimal!$A$2:$A$1002,0))/INDEX(Cutoff_Optimal!$B$2:$B$1002,MATCH(A121,Cutoff_Optimal!$A$2:$A$1002,0))),NA())</f>
        <v>6.5554237946229668</v>
      </c>
      <c r="E121" s="4"/>
      <c r="F121" s="4"/>
    </row>
    <row r="122" spans="1:6" x14ac:dyDescent="0.2">
      <c r="A122" s="4">
        <v>121</v>
      </c>
      <c r="B122" s="12">
        <f>A122/Parameters!$B$4</f>
        <v>0.121</v>
      </c>
      <c r="C122" s="9">
        <f>INDEX(Workers!$E$2:$E$1001,MATCH(A122,Workers!$F$2:$F$1001,0))</f>
        <v>0.77865578506307753</v>
      </c>
      <c r="D122" s="9">
        <f>IFERROR((Parameters!$B$7/Parameters!$B$8)*(INDEX(Cutoff_Optimal!$C$2:$C$1002,MATCH(A122,Cutoff_Optimal!$A$2:$A$1002,0))/INDEX(Cutoff_Optimal!$B$2:$B$1002,MATCH(A122,Cutoff_Optimal!$A$2:$A$1002,0))),NA())</f>
        <v>6.4872563229112918</v>
      </c>
      <c r="E122" s="4"/>
      <c r="F122" s="4"/>
    </row>
    <row r="123" spans="1:6" x14ac:dyDescent="0.2">
      <c r="A123" s="4">
        <v>122</v>
      </c>
      <c r="B123" s="12">
        <f>A123/Parameters!$B$4</f>
        <v>0.122</v>
      </c>
      <c r="C123" s="9">
        <f>INDEX(Workers!$E$2:$E$1001,MATCH(A123,Workers!$F$2:$F$1001,0))</f>
        <v>0.77872772910307353</v>
      </c>
      <c r="D123" s="9">
        <f>IFERROR((Parameters!$B$7/Parameters!$B$8)*(INDEX(Cutoff_Optimal!$C$2:$C$1002,MATCH(A123,Cutoff_Optimal!$A$2:$A$1002,0))/INDEX(Cutoff_Optimal!$B$2:$B$1002,MATCH(A123,Cutoff_Optimal!$A$2:$A$1002,0))),NA())</f>
        <v>6.4275346675327789</v>
      </c>
      <c r="E123" s="4"/>
      <c r="F123" s="4"/>
    </row>
    <row r="124" spans="1:6" x14ac:dyDescent="0.2">
      <c r="A124" s="4">
        <v>123</v>
      </c>
      <c r="B124" s="12">
        <f>A124/Parameters!$B$4</f>
        <v>0.123</v>
      </c>
      <c r="C124" s="9">
        <f>INDEX(Workers!$E$2:$E$1001,MATCH(A124,Workers!$F$2:$F$1001,0))</f>
        <v>0.77926364715691898</v>
      </c>
      <c r="D124" s="9">
        <f>IFERROR((Parameters!$B$7/Parameters!$B$8)*(INDEX(Cutoff_Optimal!$C$2:$C$1002,MATCH(A124,Cutoff_Optimal!$A$2:$A$1002,0))/INDEX(Cutoff_Optimal!$B$2:$B$1002,MATCH(A124,Cutoff_Optimal!$A$2:$A$1002,0))),NA())</f>
        <v>6.3741327993658077</v>
      </c>
      <c r="E124" s="4"/>
      <c r="F124" s="4"/>
    </row>
    <row r="125" spans="1:6" x14ac:dyDescent="0.2">
      <c r="A125" s="4">
        <v>124</v>
      </c>
      <c r="B125" s="12">
        <f>A125/Parameters!$B$4</f>
        <v>0.124</v>
      </c>
      <c r="C125" s="9">
        <f>INDEX(Workers!$E$2:$E$1001,MATCH(A125,Workers!$F$2:$F$1001,0))</f>
        <v>0.78148886213647728</v>
      </c>
      <c r="D125" s="9">
        <f>IFERROR((Parameters!$B$7/Parameters!$B$8)*(INDEX(Cutoff_Optimal!$C$2:$C$1002,MATCH(A125,Cutoff_Optimal!$A$2:$A$1002,0))/INDEX(Cutoff_Optimal!$B$2:$B$1002,MATCH(A125,Cutoff_Optimal!$A$2:$A$1002,0))),NA())</f>
        <v>6.3177296250821273</v>
      </c>
      <c r="E125" s="4"/>
      <c r="F125" s="4"/>
    </row>
    <row r="126" spans="1:6" x14ac:dyDescent="0.2">
      <c r="A126" s="4">
        <v>125</v>
      </c>
      <c r="B126" s="12">
        <f>A126/Parameters!$B$4</f>
        <v>0.125</v>
      </c>
      <c r="C126" s="9">
        <f>INDEX(Workers!$E$2:$E$1001,MATCH(A126,Workers!$F$2:$F$1001,0))</f>
        <v>0.78152301732928608</v>
      </c>
      <c r="D126" s="9">
        <f>IFERROR((Parameters!$B$7/Parameters!$B$8)*(INDEX(Cutoff_Optimal!$C$2:$C$1002,MATCH(A126,Cutoff_Optimal!$A$2:$A$1002,0))/INDEX(Cutoff_Optimal!$B$2:$B$1002,MATCH(A126,Cutoff_Optimal!$A$2:$A$1002,0))),NA())</f>
        <v>6.2645232206514807</v>
      </c>
      <c r="E126" s="4"/>
      <c r="F126" s="4"/>
    </row>
    <row r="127" spans="1:6" x14ac:dyDescent="0.2">
      <c r="A127" s="4">
        <v>126</v>
      </c>
      <c r="B127" s="12">
        <f>A127/Parameters!$B$4</f>
        <v>0.126</v>
      </c>
      <c r="C127" s="9">
        <f>INDEX(Workers!$E$2:$E$1001,MATCH(A127,Workers!$F$2:$F$1001,0))</f>
        <v>0.78272836222096664</v>
      </c>
      <c r="D127" s="9">
        <f>IFERROR((Parameters!$B$7/Parameters!$B$8)*(INDEX(Cutoff_Optimal!$C$2:$C$1002,MATCH(A127,Cutoff_Optimal!$A$2:$A$1002,0))/INDEX(Cutoff_Optimal!$B$2:$B$1002,MATCH(A127,Cutoff_Optimal!$A$2:$A$1002,0))),NA())</f>
        <v>6.2015957058764579</v>
      </c>
      <c r="E127" s="4"/>
      <c r="F127" s="4"/>
    </row>
    <row r="128" spans="1:6" x14ac:dyDescent="0.2">
      <c r="A128" s="4">
        <v>127</v>
      </c>
      <c r="B128" s="12">
        <f>A128/Parameters!$B$4</f>
        <v>0.127</v>
      </c>
      <c r="C128" s="9">
        <f>INDEX(Workers!$E$2:$E$1001,MATCH(A128,Workers!$F$2:$F$1001,0))</f>
        <v>0.78346609913677023</v>
      </c>
      <c r="D128" s="9">
        <f>IFERROR((Parameters!$B$7/Parameters!$B$8)*(INDEX(Cutoff_Optimal!$C$2:$C$1002,MATCH(A128,Cutoff_Optimal!$A$2:$A$1002,0))/INDEX(Cutoff_Optimal!$B$2:$B$1002,MATCH(A128,Cutoff_Optimal!$A$2:$A$1002,0))),NA())</f>
        <v>6.148333737015875</v>
      </c>
      <c r="E128" s="4"/>
      <c r="F128" s="4"/>
    </row>
    <row r="129" spans="1:6" x14ac:dyDescent="0.2">
      <c r="A129" s="4">
        <v>128</v>
      </c>
      <c r="B129" s="12">
        <f>A129/Parameters!$B$4</f>
        <v>0.128</v>
      </c>
      <c r="C129" s="9">
        <f>INDEX(Workers!$E$2:$E$1001,MATCH(A129,Workers!$F$2:$F$1001,0))</f>
        <v>0.78368522485106118</v>
      </c>
      <c r="D129" s="9">
        <f>IFERROR((Parameters!$B$7/Parameters!$B$8)*(INDEX(Cutoff_Optimal!$C$2:$C$1002,MATCH(A129,Cutoff_Optimal!$A$2:$A$1002,0))/INDEX(Cutoff_Optimal!$B$2:$B$1002,MATCH(A129,Cutoff_Optimal!$A$2:$A$1002,0))),NA())</f>
        <v>6.1026114933363811</v>
      </c>
      <c r="E129" s="4"/>
      <c r="F129" s="4"/>
    </row>
    <row r="130" spans="1:6" x14ac:dyDescent="0.2">
      <c r="A130" s="4">
        <v>129</v>
      </c>
      <c r="B130" s="12">
        <f>A130/Parameters!$B$4</f>
        <v>0.129</v>
      </c>
      <c r="C130" s="9">
        <f>INDEX(Workers!$E$2:$E$1001,MATCH(A130,Workers!$F$2:$F$1001,0))</f>
        <v>0.78395538993390235</v>
      </c>
      <c r="D130" s="9">
        <f>IFERROR((Parameters!$B$7/Parameters!$B$8)*(INDEX(Cutoff_Optimal!$C$2:$C$1002,MATCH(A130,Cutoff_Optimal!$A$2:$A$1002,0))/INDEX(Cutoff_Optimal!$B$2:$B$1002,MATCH(A130,Cutoff_Optimal!$A$2:$A$1002,0))),NA())</f>
        <v>6.0486515275695147</v>
      </c>
      <c r="E130" s="4"/>
      <c r="F130" s="4"/>
    </row>
    <row r="131" spans="1:6" x14ac:dyDescent="0.2">
      <c r="A131" s="4">
        <v>130</v>
      </c>
      <c r="B131" s="12">
        <f>A131/Parameters!$B$4</f>
        <v>0.13</v>
      </c>
      <c r="C131" s="9">
        <f>INDEX(Workers!$E$2:$E$1001,MATCH(A131,Workers!$F$2:$F$1001,0))</f>
        <v>0.78454221462079654</v>
      </c>
      <c r="D131" s="9">
        <f>IFERROR((Parameters!$B$7/Parameters!$B$8)*(INDEX(Cutoff_Optimal!$C$2:$C$1002,MATCH(A131,Cutoff_Optimal!$A$2:$A$1002,0))/INDEX(Cutoff_Optimal!$B$2:$B$1002,MATCH(A131,Cutoff_Optimal!$A$2:$A$1002,0))),NA())</f>
        <v>6.0029419381578331</v>
      </c>
      <c r="E131" s="4"/>
      <c r="F131" s="4"/>
    </row>
    <row r="132" spans="1:6" x14ac:dyDescent="0.2">
      <c r="A132" s="4">
        <v>131</v>
      </c>
      <c r="B132" s="12">
        <f>A132/Parameters!$B$4</f>
        <v>0.13100000000000001</v>
      </c>
      <c r="C132" s="9">
        <f>INDEX(Workers!$E$2:$E$1001,MATCH(A132,Workers!$F$2:$F$1001,0))</f>
        <v>0.78483663175751361</v>
      </c>
      <c r="D132" s="9">
        <f>IFERROR((Parameters!$B$7/Parameters!$B$8)*(INDEX(Cutoff_Optimal!$C$2:$C$1002,MATCH(A132,Cutoff_Optimal!$A$2:$A$1002,0))/INDEX(Cutoff_Optimal!$B$2:$B$1002,MATCH(A132,Cutoff_Optimal!$A$2:$A$1002,0))),NA())</f>
        <v>5.9509526359308262</v>
      </c>
      <c r="E132" s="4"/>
      <c r="F132" s="4"/>
    </row>
    <row r="133" spans="1:6" x14ac:dyDescent="0.2">
      <c r="A133" s="4">
        <v>132</v>
      </c>
      <c r="B133" s="12">
        <f>A133/Parameters!$B$4</f>
        <v>0.13200000000000001</v>
      </c>
      <c r="C133" s="9">
        <f>INDEX(Workers!$E$2:$E$1001,MATCH(A133,Workers!$F$2:$F$1001,0))</f>
        <v>0.78484330334658725</v>
      </c>
      <c r="D133" s="9">
        <f>IFERROR((Parameters!$B$7/Parameters!$B$8)*(INDEX(Cutoff_Optimal!$C$2:$C$1002,MATCH(A133,Cutoff_Optimal!$A$2:$A$1002,0))/INDEX(Cutoff_Optimal!$B$2:$B$1002,MATCH(A133,Cutoff_Optimal!$A$2:$A$1002,0))),NA())</f>
        <v>5.9033636521835238</v>
      </c>
      <c r="E133" s="4"/>
      <c r="F133" s="4"/>
    </row>
    <row r="134" spans="1:6" x14ac:dyDescent="0.2">
      <c r="A134" s="4">
        <v>133</v>
      </c>
      <c r="B134" s="12">
        <f>A134/Parameters!$B$4</f>
        <v>0.13300000000000001</v>
      </c>
      <c r="C134" s="9">
        <f>INDEX(Workers!$E$2:$E$1001,MATCH(A134,Workers!$F$2:$F$1001,0))</f>
        <v>0.78560819307243435</v>
      </c>
      <c r="D134" s="9">
        <f>IFERROR((Parameters!$B$7/Parameters!$B$8)*(INDEX(Cutoff_Optimal!$C$2:$C$1002,MATCH(A134,Cutoff_Optimal!$A$2:$A$1002,0))/INDEX(Cutoff_Optimal!$B$2:$B$1002,MATCH(A134,Cutoff_Optimal!$A$2:$A$1002,0))),NA())</f>
        <v>5.8531212535257682</v>
      </c>
      <c r="E134" s="4"/>
      <c r="F134" s="4"/>
    </row>
    <row r="135" spans="1:6" x14ac:dyDescent="0.2">
      <c r="A135" s="4">
        <v>134</v>
      </c>
      <c r="B135" s="12">
        <f>A135/Parameters!$B$4</f>
        <v>0.13400000000000001</v>
      </c>
      <c r="C135" s="9">
        <f>INDEX(Workers!$E$2:$E$1001,MATCH(A135,Workers!$F$2:$F$1001,0))</f>
        <v>0.78663763527811548</v>
      </c>
      <c r="D135" s="9">
        <f>IFERROR((Parameters!$B$7/Parameters!$B$8)*(INDEX(Cutoff_Optimal!$C$2:$C$1002,MATCH(A135,Cutoff_Optimal!$A$2:$A$1002,0))/INDEX(Cutoff_Optimal!$B$2:$B$1002,MATCH(A135,Cutoff_Optimal!$A$2:$A$1002,0))),NA())</f>
        <v>5.8005758569825918</v>
      </c>
      <c r="E135" s="4"/>
      <c r="F135" s="4"/>
    </row>
    <row r="136" spans="1:6" x14ac:dyDescent="0.2">
      <c r="A136" s="4">
        <v>135</v>
      </c>
      <c r="B136" s="12">
        <f>A136/Parameters!$B$4</f>
        <v>0.13500000000000001</v>
      </c>
      <c r="C136" s="9">
        <f>INDEX(Workers!$E$2:$E$1001,MATCH(A136,Workers!$F$2:$F$1001,0))</f>
        <v>0.78677977250177322</v>
      </c>
      <c r="D136" s="9">
        <f>IFERROR((Parameters!$B$7/Parameters!$B$8)*(INDEX(Cutoff_Optimal!$C$2:$C$1002,MATCH(A136,Cutoff_Optimal!$A$2:$A$1002,0))/INDEX(Cutoff_Optimal!$B$2:$B$1002,MATCH(A136,Cutoff_Optimal!$A$2:$A$1002,0))),NA())</f>
        <v>5.7502679142716167</v>
      </c>
      <c r="E136" s="4"/>
      <c r="F136" s="4"/>
    </row>
    <row r="137" spans="1:6" x14ac:dyDescent="0.2">
      <c r="A137" s="4">
        <v>136</v>
      </c>
      <c r="B137" s="12">
        <f>A137/Parameters!$B$4</f>
        <v>0.13600000000000001</v>
      </c>
      <c r="C137" s="9">
        <f>INDEX(Workers!$E$2:$E$1001,MATCH(A137,Workers!$F$2:$F$1001,0))</f>
        <v>0.78709149722324845</v>
      </c>
      <c r="D137" s="9">
        <f>IFERROR((Parameters!$B$7/Parameters!$B$8)*(INDEX(Cutoff_Optimal!$C$2:$C$1002,MATCH(A137,Cutoff_Optimal!$A$2:$A$1002,0))/INDEX(Cutoff_Optimal!$B$2:$B$1002,MATCH(A137,Cutoff_Optimal!$A$2:$A$1002,0))),NA())</f>
        <v>5.6949461511054738</v>
      </c>
      <c r="E137" s="4"/>
      <c r="F137" s="4"/>
    </row>
    <row r="138" spans="1:6" x14ac:dyDescent="0.2">
      <c r="A138" s="4">
        <v>137</v>
      </c>
      <c r="B138" s="12">
        <f>A138/Parameters!$B$4</f>
        <v>0.13700000000000001</v>
      </c>
      <c r="C138" s="9">
        <f>INDEX(Workers!$E$2:$E$1001,MATCH(A138,Workers!$F$2:$F$1001,0))</f>
        <v>0.78754996821598489</v>
      </c>
      <c r="D138" s="9">
        <f>IFERROR((Parameters!$B$7/Parameters!$B$8)*(INDEX(Cutoff_Optimal!$C$2:$C$1002,MATCH(A138,Cutoff_Optimal!$A$2:$A$1002,0))/INDEX(Cutoff_Optimal!$B$2:$B$1002,MATCH(A138,Cutoff_Optimal!$A$2:$A$1002,0))),NA())</f>
        <v>5.6564312257512936</v>
      </c>
      <c r="E138" s="4"/>
      <c r="F138" s="4"/>
    </row>
    <row r="139" spans="1:6" x14ac:dyDescent="0.2">
      <c r="A139" s="4">
        <v>138</v>
      </c>
      <c r="B139" s="12">
        <f>A139/Parameters!$B$4</f>
        <v>0.13800000000000001</v>
      </c>
      <c r="C139" s="9">
        <f>INDEX(Workers!$E$2:$E$1001,MATCH(A139,Workers!$F$2:$F$1001,0))</f>
        <v>0.78808352242306812</v>
      </c>
      <c r="D139" s="9">
        <f>IFERROR((Parameters!$B$7/Parameters!$B$8)*(INDEX(Cutoff_Optimal!$C$2:$C$1002,MATCH(A139,Cutoff_Optimal!$A$2:$A$1002,0))/INDEX(Cutoff_Optimal!$B$2:$B$1002,MATCH(A139,Cutoff_Optimal!$A$2:$A$1002,0))),NA())</f>
        <v>5.603677687161321</v>
      </c>
      <c r="E139" s="4"/>
      <c r="F139" s="4"/>
    </row>
    <row r="140" spans="1:6" x14ac:dyDescent="0.2">
      <c r="A140" s="4">
        <v>139</v>
      </c>
      <c r="B140" s="12">
        <f>A140/Parameters!$B$4</f>
        <v>0.13900000000000001</v>
      </c>
      <c r="C140" s="9">
        <f>INDEX(Workers!$E$2:$E$1001,MATCH(A140,Workers!$F$2:$F$1001,0))</f>
        <v>0.78887533958196854</v>
      </c>
      <c r="D140" s="9">
        <f>IFERROR((Parameters!$B$7/Parameters!$B$8)*(INDEX(Cutoff_Optimal!$C$2:$C$1002,MATCH(A140,Cutoff_Optimal!$A$2:$A$1002,0))/INDEX(Cutoff_Optimal!$B$2:$B$1002,MATCH(A140,Cutoff_Optimal!$A$2:$A$1002,0))),NA())</f>
        <v>5.5464313534499894</v>
      </c>
      <c r="E140" s="4"/>
      <c r="F140" s="4"/>
    </row>
    <row r="141" spans="1:6" x14ac:dyDescent="0.2">
      <c r="A141" s="4">
        <v>140</v>
      </c>
      <c r="B141" s="12">
        <f>A141/Parameters!$B$4</f>
        <v>0.14000000000000001</v>
      </c>
      <c r="C141" s="9">
        <f>INDEX(Workers!$E$2:$E$1001,MATCH(A141,Workers!$F$2:$F$1001,0))</f>
        <v>0.7889947447064074</v>
      </c>
      <c r="D141" s="9">
        <f>IFERROR((Parameters!$B$7/Parameters!$B$8)*(INDEX(Cutoff_Optimal!$C$2:$C$1002,MATCH(A141,Cutoff_Optimal!$A$2:$A$1002,0))/INDEX(Cutoff_Optimal!$B$2:$B$1002,MATCH(A141,Cutoff_Optimal!$A$2:$A$1002,0))),NA())</f>
        <v>5.5022990054153009</v>
      </c>
      <c r="E141" s="4"/>
      <c r="F141" s="4"/>
    </row>
    <row r="142" spans="1:6" x14ac:dyDescent="0.2">
      <c r="A142" s="4">
        <v>141</v>
      </c>
      <c r="B142" s="12">
        <f>A142/Parameters!$B$4</f>
        <v>0.14099999999999999</v>
      </c>
      <c r="C142" s="9">
        <f>INDEX(Workers!$E$2:$E$1001,MATCH(A142,Workers!$F$2:$F$1001,0))</f>
        <v>0.79022295383066976</v>
      </c>
      <c r="D142" s="9">
        <f>IFERROR((Parameters!$B$7/Parameters!$B$8)*(INDEX(Cutoff_Optimal!$C$2:$C$1002,MATCH(A142,Cutoff_Optimal!$A$2:$A$1002,0))/INDEX(Cutoff_Optimal!$B$2:$B$1002,MATCH(A142,Cutoff_Optimal!$A$2:$A$1002,0))),NA())</f>
        <v>5.4549448739632265</v>
      </c>
      <c r="E142" s="4"/>
      <c r="F142" s="4"/>
    </row>
    <row r="143" spans="1:6" x14ac:dyDescent="0.2">
      <c r="A143" s="4">
        <v>142</v>
      </c>
      <c r="B143" s="12">
        <f>A143/Parameters!$B$4</f>
        <v>0.14199999999999999</v>
      </c>
      <c r="C143" s="9">
        <f>INDEX(Workers!$E$2:$E$1001,MATCH(A143,Workers!$F$2:$F$1001,0))</f>
        <v>0.79036331567037688</v>
      </c>
      <c r="D143" s="9">
        <f>IFERROR((Parameters!$B$7/Parameters!$B$8)*(INDEX(Cutoff_Optimal!$C$2:$C$1002,MATCH(A143,Cutoff_Optimal!$A$2:$A$1002,0))/INDEX(Cutoff_Optimal!$B$2:$B$1002,MATCH(A143,Cutoff_Optimal!$A$2:$A$1002,0))),NA())</f>
        <v>5.4140281760351696</v>
      </c>
      <c r="E143" s="4"/>
      <c r="F143" s="4"/>
    </row>
    <row r="144" spans="1:6" x14ac:dyDescent="0.2">
      <c r="A144" s="4">
        <v>143</v>
      </c>
      <c r="B144" s="12">
        <f>A144/Parameters!$B$4</f>
        <v>0.14299999999999999</v>
      </c>
      <c r="C144" s="9">
        <f>INDEX(Workers!$E$2:$E$1001,MATCH(A144,Workers!$F$2:$F$1001,0))</f>
        <v>0.7906967944559421</v>
      </c>
      <c r="D144" s="9">
        <f>IFERROR((Parameters!$B$7/Parameters!$B$8)*(INDEX(Cutoff_Optimal!$C$2:$C$1002,MATCH(A144,Cutoff_Optimal!$A$2:$A$1002,0))/INDEX(Cutoff_Optimal!$B$2:$B$1002,MATCH(A144,Cutoff_Optimal!$A$2:$A$1002,0))),NA())</f>
        <v>5.3694411309487124</v>
      </c>
      <c r="E144" s="4"/>
      <c r="F144" s="4"/>
    </row>
    <row r="145" spans="1:6" x14ac:dyDescent="0.2">
      <c r="A145" s="4">
        <v>144</v>
      </c>
      <c r="B145" s="12">
        <f>A145/Parameters!$B$4</f>
        <v>0.14399999999999999</v>
      </c>
      <c r="C145" s="9">
        <f>INDEX(Workers!$E$2:$E$1001,MATCH(A145,Workers!$F$2:$F$1001,0))</f>
        <v>0.79082054362850718</v>
      </c>
      <c r="D145" s="9">
        <f>IFERROR((Parameters!$B$7/Parameters!$B$8)*(INDEX(Cutoff_Optimal!$C$2:$C$1002,MATCH(A145,Cutoff_Optimal!$A$2:$A$1002,0))/INDEX(Cutoff_Optimal!$B$2:$B$1002,MATCH(A145,Cutoff_Optimal!$A$2:$A$1002,0))),NA())</f>
        <v>5.331412905564358</v>
      </c>
      <c r="E145" s="4"/>
      <c r="F145" s="4"/>
    </row>
    <row r="146" spans="1:6" x14ac:dyDescent="0.2">
      <c r="A146" s="4">
        <v>145</v>
      </c>
      <c r="B146" s="12">
        <f>A146/Parameters!$B$4</f>
        <v>0.14499999999999999</v>
      </c>
      <c r="C146" s="9">
        <f>INDEX(Workers!$E$2:$E$1001,MATCH(A146,Workers!$F$2:$F$1001,0))</f>
        <v>0.79100606177324861</v>
      </c>
      <c r="D146" s="9">
        <f>IFERROR((Parameters!$B$7/Parameters!$B$8)*(INDEX(Cutoff_Optimal!$C$2:$C$1002,MATCH(A146,Cutoff_Optimal!$A$2:$A$1002,0))/INDEX(Cutoff_Optimal!$B$2:$B$1002,MATCH(A146,Cutoff_Optimal!$A$2:$A$1002,0))),NA())</f>
        <v>5.2884757320703857</v>
      </c>
      <c r="E146" s="4"/>
      <c r="F146" s="4"/>
    </row>
    <row r="147" spans="1:6" x14ac:dyDescent="0.2">
      <c r="A147" s="4">
        <v>146</v>
      </c>
      <c r="B147" s="12">
        <f>A147/Parameters!$B$4</f>
        <v>0.14599999999999999</v>
      </c>
      <c r="C147" s="9">
        <f>INDEX(Workers!$E$2:$E$1001,MATCH(A147,Workers!$F$2:$F$1001,0))</f>
        <v>0.79125752332639465</v>
      </c>
      <c r="D147" s="9">
        <f>IFERROR((Parameters!$B$7/Parameters!$B$8)*(INDEX(Cutoff_Optimal!$C$2:$C$1002,MATCH(A147,Cutoff_Optimal!$A$2:$A$1002,0))/INDEX(Cutoff_Optimal!$B$2:$B$1002,MATCH(A147,Cutoff_Optimal!$A$2:$A$1002,0))),NA())</f>
        <v>5.2473739943351081</v>
      </c>
      <c r="E147" s="4"/>
      <c r="F147" s="4"/>
    </row>
    <row r="148" spans="1:6" x14ac:dyDescent="0.2">
      <c r="A148" s="4">
        <v>147</v>
      </c>
      <c r="B148" s="12">
        <f>A148/Parameters!$B$4</f>
        <v>0.14699999999999999</v>
      </c>
      <c r="C148" s="9">
        <f>INDEX(Workers!$E$2:$E$1001,MATCH(A148,Workers!$F$2:$F$1001,0))</f>
        <v>0.79149906632296396</v>
      </c>
      <c r="D148" s="9">
        <f>IFERROR((Parameters!$B$7/Parameters!$B$8)*(INDEX(Cutoff_Optimal!$C$2:$C$1002,MATCH(A148,Cutoff_Optimal!$A$2:$A$1002,0))/INDEX(Cutoff_Optimal!$B$2:$B$1002,MATCH(A148,Cutoff_Optimal!$A$2:$A$1002,0))),NA())</f>
        <v>5.2090691739775226</v>
      </c>
      <c r="E148" s="4"/>
      <c r="F148" s="4"/>
    </row>
    <row r="149" spans="1:6" x14ac:dyDescent="0.2">
      <c r="A149" s="4">
        <v>148</v>
      </c>
      <c r="B149" s="12">
        <f>A149/Parameters!$B$4</f>
        <v>0.14799999999999999</v>
      </c>
      <c r="C149" s="9">
        <f>INDEX(Workers!$E$2:$E$1001,MATCH(A149,Workers!$F$2:$F$1001,0))</f>
        <v>0.79198062786137846</v>
      </c>
      <c r="D149" s="9">
        <f>IFERROR((Parameters!$B$7/Parameters!$B$8)*(INDEX(Cutoff_Optimal!$C$2:$C$1002,MATCH(A149,Cutoff_Optimal!$A$2:$A$1002,0))/INDEX(Cutoff_Optimal!$B$2:$B$1002,MATCH(A149,Cutoff_Optimal!$A$2:$A$1002,0))),NA())</f>
        <v>5.1750347759623478</v>
      </c>
      <c r="E149" s="4"/>
      <c r="F149" s="4"/>
    </row>
    <row r="150" spans="1:6" x14ac:dyDescent="0.2">
      <c r="A150" s="4">
        <v>149</v>
      </c>
      <c r="B150" s="12">
        <f>A150/Parameters!$B$4</f>
        <v>0.14899999999999999</v>
      </c>
      <c r="C150" s="9">
        <f>INDEX(Workers!$E$2:$E$1001,MATCH(A150,Workers!$F$2:$F$1001,0))</f>
        <v>0.79304364986734266</v>
      </c>
      <c r="D150" s="9">
        <f>IFERROR((Parameters!$B$7/Parameters!$B$8)*(INDEX(Cutoff_Optimal!$C$2:$C$1002,MATCH(A150,Cutoff_Optimal!$A$2:$A$1002,0))/INDEX(Cutoff_Optimal!$B$2:$B$1002,MATCH(A150,Cutoff_Optimal!$A$2:$A$1002,0))),NA())</f>
        <v>5.137250018179162</v>
      </c>
      <c r="E150" s="4"/>
      <c r="F150" s="4"/>
    </row>
    <row r="151" spans="1:6" x14ac:dyDescent="0.2">
      <c r="A151" s="4">
        <v>150</v>
      </c>
      <c r="B151" s="12">
        <f>A151/Parameters!$B$4</f>
        <v>0.15</v>
      </c>
      <c r="C151" s="9">
        <f>INDEX(Workers!$E$2:$E$1001,MATCH(A151,Workers!$F$2:$F$1001,0))</f>
        <v>0.79347339624831237</v>
      </c>
      <c r="D151" s="9">
        <f>IFERROR((Parameters!$B$7/Parameters!$B$8)*(INDEX(Cutoff_Optimal!$C$2:$C$1002,MATCH(A151,Cutoff_Optimal!$A$2:$A$1002,0))/INDEX(Cutoff_Optimal!$B$2:$B$1002,MATCH(A151,Cutoff_Optimal!$A$2:$A$1002,0))),NA())</f>
        <v>5.0969058295205221</v>
      </c>
      <c r="E151" s="4"/>
      <c r="F151" s="4"/>
    </row>
    <row r="152" spans="1:6" x14ac:dyDescent="0.2">
      <c r="A152" s="4">
        <v>151</v>
      </c>
      <c r="B152" s="12">
        <f>A152/Parameters!$B$4</f>
        <v>0.151</v>
      </c>
      <c r="C152" s="9">
        <f>INDEX(Workers!$E$2:$E$1001,MATCH(A152,Workers!$F$2:$F$1001,0))</f>
        <v>0.79413510919407493</v>
      </c>
      <c r="D152" s="9">
        <f>IFERROR((Parameters!$B$7/Parameters!$B$8)*(INDEX(Cutoff_Optimal!$C$2:$C$1002,MATCH(A152,Cutoff_Optimal!$A$2:$A$1002,0))/INDEX(Cutoff_Optimal!$B$2:$B$1002,MATCH(A152,Cutoff_Optimal!$A$2:$A$1002,0))),NA())</f>
        <v>5.0584335566758671</v>
      </c>
      <c r="E152" s="4"/>
      <c r="F152" s="4"/>
    </row>
    <row r="153" spans="1:6" x14ac:dyDescent="0.2">
      <c r="A153" s="4">
        <v>152</v>
      </c>
      <c r="B153" s="12">
        <f>A153/Parameters!$B$4</f>
        <v>0.152</v>
      </c>
      <c r="C153" s="9">
        <f>INDEX(Workers!$E$2:$E$1001,MATCH(A153,Workers!$F$2:$F$1001,0))</f>
        <v>0.79422986823780084</v>
      </c>
      <c r="D153" s="9">
        <f>IFERROR((Parameters!$B$7/Parameters!$B$8)*(INDEX(Cutoff_Optimal!$C$2:$C$1002,MATCH(A153,Cutoff_Optimal!$A$2:$A$1002,0))/INDEX(Cutoff_Optimal!$B$2:$B$1002,MATCH(A153,Cutoff_Optimal!$A$2:$A$1002,0))),NA())</f>
        <v>5.0209215285219271</v>
      </c>
      <c r="E153" s="4"/>
      <c r="F153" s="4"/>
    </row>
    <row r="154" spans="1:6" x14ac:dyDescent="0.2">
      <c r="A154" s="4">
        <v>153</v>
      </c>
      <c r="B154" s="12">
        <f>A154/Parameters!$B$4</f>
        <v>0.153</v>
      </c>
      <c r="C154" s="9">
        <f>INDEX(Workers!$E$2:$E$1001,MATCH(A154,Workers!$F$2:$F$1001,0))</f>
        <v>0.79772073584723824</v>
      </c>
      <c r="D154" s="9">
        <f>IFERROR((Parameters!$B$7/Parameters!$B$8)*(INDEX(Cutoff_Optimal!$C$2:$C$1002,MATCH(A154,Cutoff_Optimal!$A$2:$A$1002,0))/INDEX(Cutoff_Optimal!$B$2:$B$1002,MATCH(A154,Cutoff_Optimal!$A$2:$A$1002,0))),NA())</f>
        <v>4.9771682805717177</v>
      </c>
      <c r="E154" s="4"/>
      <c r="F154" s="4"/>
    </row>
    <row r="155" spans="1:6" x14ac:dyDescent="0.2">
      <c r="A155" s="4">
        <v>154</v>
      </c>
      <c r="B155" s="12">
        <f>A155/Parameters!$B$4</f>
        <v>0.154</v>
      </c>
      <c r="C155" s="9">
        <f>INDEX(Workers!$E$2:$E$1001,MATCH(A155,Workers!$F$2:$F$1001,0))</f>
        <v>0.79969404468352934</v>
      </c>
      <c r="D155" s="9">
        <f>IFERROR((Parameters!$B$7/Parameters!$B$8)*(INDEX(Cutoff_Optimal!$C$2:$C$1002,MATCH(A155,Cutoff_Optimal!$A$2:$A$1002,0))/INDEX(Cutoff_Optimal!$B$2:$B$1002,MATCH(A155,Cutoff_Optimal!$A$2:$A$1002,0))),NA())</f>
        <v>4.9413096363409181</v>
      </c>
      <c r="E155" s="4"/>
      <c r="F155" s="4"/>
    </row>
    <row r="156" spans="1:6" x14ac:dyDescent="0.2">
      <c r="A156" s="4">
        <v>155</v>
      </c>
      <c r="B156" s="12">
        <f>A156/Parameters!$B$4</f>
        <v>0.155</v>
      </c>
      <c r="C156" s="9">
        <f>INDEX(Workers!$E$2:$E$1001,MATCH(A156,Workers!$F$2:$F$1001,0))</f>
        <v>0.80091163342620553</v>
      </c>
      <c r="D156" s="9">
        <f>IFERROR((Parameters!$B$7/Parameters!$B$8)*(INDEX(Cutoff_Optimal!$C$2:$C$1002,MATCH(A156,Cutoff_Optimal!$A$2:$A$1002,0))/INDEX(Cutoff_Optimal!$B$2:$B$1002,MATCH(A156,Cutoff_Optimal!$A$2:$A$1002,0))),NA())</f>
        <v>4.9073276725456143</v>
      </c>
      <c r="E156" s="4"/>
      <c r="F156" s="4"/>
    </row>
    <row r="157" spans="1:6" x14ac:dyDescent="0.2">
      <c r="A157" s="4">
        <v>156</v>
      </c>
      <c r="B157" s="12">
        <f>A157/Parameters!$B$4</f>
        <v>0.156</v>
      </c>
      <c r="C157" s="9">
        <f>INDEX(Workers!$E$2:$E$1001,MATCH(A157,Workers!$F$2:$F$1001,0))</f>
        <v>0.8018764436215724</v>
      </c>
      <c r="D157" s="9">
        <f>IFERROR((Parameters!$B$7/Parameters!$B$8)*(INDEX(Cutoff_Optimal!$C$2:$C$1002,MATCH(A157,Cutoff_Optimal!$A$2:$A$1002,0))/INDEX(Cutoff_Optimal!$B$2:$B$1002,MATCH(A157,Cutoff_Optimal!$A$2:$A$1002,0))),NA())</f>
        <v>4.8726158965803155</v>
      </c>
      <c r="E157" s="4"/>
      <c r="F157" s="4"/>
    </row>
    <row r="158" spans="1:6" x14ac:dyDescent="0.2">
      <c r="A158" s="4">
        <v>157</v>
      </c>
      <c r="B158" s="12">
        <f>A158/Parameters!$B$4</f>
        <v>0.157</v>
      </c>
      <c r="C158" s="9">
        <f>INDEX(Workers!$E$2:$E$1001,MATCH(A158,Workers!$F$2:$F$1001,0))</f>
        <v>0.80222330753418924</v>
      </c>
      <c r="D158" s="9">
        <f>IFERROR((Parameters!$B$7/Parameters!$B$8)*(INDEX(Cutoff_Optimal!$C$2:$C$1002,MATCH(A158,Cutoff_Optimal!$A$2:$A$1002,0))/INDEX(Cutoff_Optimal!$B$2:$B$1002,MATCH(A158,Cutoff_Optimal!$A$2:$A$1002,0))),NA())</f>
        <v>4.8337823868613521</v>
      </c>
      <c r="E158" s="4"/>
      <c r="F158" s="4"/>
    </row>
    <row r="159" spans="1:6" x14ac:dyDescent="0.2">
      <c r="A159" s="4">
        <v>158</v>
      </c>
      <c r="B159" s="12">
        <f>A159/Parameters!$B$4</f>
        <v>0.158</v>
      </c>
      <c r="C159" s="9">
        <f>INDEX(Workers!$E$2:$E$1001,MATCH(A159,Workers!$F$2:$F$1001,0))</f>
        <v>0.80421907304600115</v>
      </c>
      <c r="D159" s="9">
        <f>IFERROR((Parameters!$B$7/Parameters!$B$8)*(INDEX(Cutoff_Optimal!$C$2:$C$1002,MATCH(A159,Cutoff_Optimal!$A$2:$A$1002,0))/INDEX(Cutoff_Optimal!$B$2:$B$1002,MATCH(A159,Cutoff_Optimal!$A$2:$A$1002,0))),NA())</f>
        <v>4.7960254486492095</v>
      </c>
      <c r="E159" s="4"/>
      <c r="F159" s="4"/>
    </row>
    <row r="160" spans="1:6" x14ac:dyDescent="0.2">
      <c r="A160" s="4">
        <v>159</v>
      </c>
      <c r="B160" s="12">
        <f>A160/Parameters!$B$4</f>
        <v>0.159</v>
      </c>
      <c r="C160" s="9">
        <f>INDEX(Workers!$E$2:$E$1001,MATCH(A160,Workers!$F$2:$F$1001,0))</f>
        <v>0.80466340746631726</v>
      </c>
      <c r="D160" s="9">
        <f>IFERROR((Parameters!$B$7/Parameters!$B$8)*(INDEX(Cutoff_Optimal!$C$2:$C$1002,MATCH(A160,Cutoff_Optimal!$A$2:$A$1002,0))/INDEX(Cutoff_Optimal!$B$2:$B$1002,MATCH(A160,Cutoff_Optimal!$A$2:$A$1002,0))),NA())</f>
        <v>4.7636137883863512</v>
      </c>
      <c r="E160" s="4"/>
      <c r="F160" s="4"/>
    </row>
    <row r="161" spans="1:6" x14ac:dyDescent="0.2">
      <c r="A161" s="4">
        <v>160</v>
      </c>
      <c r="B161" s="12">
        <f>A161/Parameters!$B$4</f>
        <v>0.16</v>
      </c>
      <c r="C161" s="9">
        <f>INDEX(Workers!$E$2:$E$1001,MATCH(A161,Workers!$F$2:$F$1001,0))</f>
        <v>0.80522578972474201</v>
      </c>
      <c r="D161" s="9">
        <f>IFERROR((Parameters!$B$7/Parameters!$B$8)*(INDEX(Cutoff_Optimal!$C$2:$C$1002,MATCH(A161,Cutoff_Optimal!$A$2:$A$1002,0))/INDEX(Cutoff_Optimal!$B$2:$B$1002,MATCH(A161,Cutoff_Optimal!$A$2:$A$1002,0))),NA())</f>
        <v>4.7278127647442432</v>
      </c>
      <c r="E161" s="4"/>
      <c r="F161" s="4"/>
    </row>
    <row r="162" spans="1:6" x14ac:dyDescent="0.2">
      <c r="A162" s="4">
        <v>161</v>
      </c>
      <c r="B162" s="12">
        <f>A162/Parameters!$B$4</f>
        <v>0.161</v>
      </c>
      <c r="C162" s="9">
        <f>INDEX(Workers!$E$2:$E$1001,MATCH(A162,Workers!$F$2:$F$1001,0))</f>
        <v>0.80692112129786997</v>
      </c>
      <c r="D162" s="9">
        <f>IFERROR((Parameters!$B$7/Parameters!$B$8)*(INDEX(Cutoff_Optimal!$C$2:$C$1002,MATCH(A162,Cutoff_Optimal!$A$2:$A$1002,0))/INDEX(Cutoff_Optimal!$B$2:$B$1002,MATCH(A162,Cutoff_Optimal!$A$2:$A$1002,0))),NA())</f>
        <v>4.6936064772861847</v>
      </c>
      <c r="E162" s="4"/>
      <c r="F162" s="4"/>
    </row>
    <row r="163" spans="1:6" x14ac:dyDescent="0.2">
      <c r="A163" s="4">
        <v>162</v>
      </c>
      <c r="B163" s="12">
        <f>A163/Parameters!$B$4</f>
        <v>0.16200000000000001</v>
      </c>
      <c r="C163" s="9">
        <f>INDEX(Workers!$E$2:$E$1001,MATCH(A163,Workers!$F$2:$F$1001,0))</f>
        <v>0.80796742375877217</v>
      </c>
      <c r="D163" s="9">
        <f>IFERROR((Parameters!$B$7/Parameters!$B$8)*(INDEX(Cutoff_Optimal!$C$2:$C$1002,MATCH(A163,Cutoff_Optimal!$A$2:$A$1002,0))/INDEX(Cutoff_Optimal!$B$2:$B$1002,MATCH(A163,Cutoff_Optimal!$A$2:$A$1002,0))),NA())</f>
        <v>4.6591959324829313</v>
      </c>
      <c r="E163" s="4"/>
      <c r="F163" s="4"/>
    </row>
    <row r="164" spans="1:6" x14ac:dyDescent="0.2">
      <c r="A164" s="4">
        <v>163</v>
      </c>
      <c r="B164" s="12">
        <f>A164/Parameters!$B$4</f>
        <v>0.16300000000000001</v>
      </c>
      <c r="C164" s="9">
        <f>INDEX(Workers!$E$2:$E$1001,MATCH(A164,Workers!$F$2:$F$1001,0))</f>
        <v>0.80941989302875206</v>
      </c>
      <c r="D164" s="9">
        <f>IFERROR((Parameters!$B$7/Parameters!$B$8)*(INDEX(Cutoff_Optimal!$C$2:$C$1002,MATCH(A164,Cutoff_Optimal!$A$2:$A$1002,0))/INDEX(Cutoff_Optimal!$B$2:$B$1002,MATCH(A164,Cutoff_Optimal!$A$2:$A$1002,0))),NA())</f>
        <v>4.6322849659631995</v>
      </c>
      <c r="E164" s="4"/>
      <c r="F164" s="4"/>
    </row>
    <row r="165" spans="1:6" x14ac:dyDescent="0.2">
      <c r="A165" s="4">
        <v>164</v>
      </c>
      <c r="B165" s="12">
        <f>A165/Parameters!$B$4</f>
        <v>0.16400000000000001</v>
      </c>
      <c r="C165" s="9">
        <f>INDEX(Workers!$E$2:$E$1001,MATCH(A165,Workers!$F$2:$F$1001,0))</f>
        <v>0.81081270388949556</v>
      </c>
      <c r="D165" s="9">
        <f>IFERROR((Parameters!$B$7/Parameters!$B$8)*(INDEX(Cutoff_Optimal!$C$2:$C$1002,MATCH(A165,Cutoff_Optimal!$A$2:$A$1002,0))/INDEX(Cutoff_Optimal!$B$2:$B$1002,MATCH(A165,Cutoff_Optimal!$A$2:$A$1002,0))),NA())</f>
        <v>4.5992144629025615</v>
      </c>
      <c r="E165" s="4"/>
      <c r="F165" s="4"/>
    </row>
    <row r="166" spans="1:6" x14ac:dyDescent="0.2">
      <c r="A166" s="4">
        <v>165</v>
      </c>
      <c r="B166" s="12">
        <f>A166/Parameters!$B$4</f>
        <v>0.16500000000000001</v>
      </c>
      <c r="C166" s="9">
        <f>INDEX(Workers!$E$2:$E$1001,MATCH(A166,Workers!$F$2:$F$1001,0))</f>
        <v>0.81175053110819617</v>
      </c>
      <c r="D166" s="9">
        <f>IFERROR((Parameters!$B$7/Parameters!$B$8)*(INDEX(Cutoff_Optimal!$C$2:$C$1002,MATCH(A166,Cutoff_Optimal!$A$2:$A$1002,0))/INDEX(Cutoff_Optimal!$B$2:$B$1002,MATCH(A166,Cutoff_Optimal!$A$2:$A$1002,0))),NA())</f>
        <v>4.5689272299255892</v>
      </c>
      <c r="E166" s="4"/>
      <c r="F166" s="4"/>
    </row>
    <row r="167" spans="1:6" x14ac:dyDescent="0.2">
      <c r="A167" s="4">
        <v>166</v>
      </c>
      <c r="B167" s="12">
        <f>A167/Parameters!$B$4</f>
        <v>0.16600000000000001</v>
      </c>
      <c r="C167" s="9">
        <f>INDEX(Workers!$E$2:$E$1001,MATCH(A167,Workers!$F$2:$F$1001,0))</f>
        <v>0.81270361929826229</v>
      </c>
      <c r="D167" s="9">
        <f>IFERROR((Parameters!$B$7/Parameters!$B$8)*(INDEX(Cutoff_Optimal!$C$2:$C$1002,MATCH(A167,Cutoff_Optimal!$A$2:$A$1002,0))/INDEX(Cutoff_Optimal!$B$2:$B$1002,MATCH(A167,Cutoff_Optimal!$A$2:$A$1002,0))),NA())</f>
        <v>4.543174374050639</v>
      </c>
      <c r="E167" s="4"/>
      <c r="F167" s="4"/>
    </row>
    <row r="168" spans="1:6" x14ac:dyDescent="0.2">
      <c r="A168" s="4">
        <v>167</v>
      </c>
      <c r="B168" s="12">
        <f>A168/Parameters!$B$4</f>
        <v>0.16700000000000001</v>
      </c>
      <c r="C168" s="9">
        <f>INDEX(Workers!$E$2:$E$1001,MATCH(A168,Workers!$F$2:$F$1001,0))</f>
        <v>0.81329923779089708</v>
      </c>
      <c r="D168" s="9">
        <f>IFERROR((Parameters!$B$7/Parameters!$B$8)*(INDEX(Cutoff_Optimal!$C$2:$C$1002,MATCH(A168,Cutoff_Optimal!$A$2:$A$1002,0))/INDEX(Cutoff_Optimal!$B$2:$B$1002,MATCH(A168,Cutoff_Optimal!$A$2:$A$1002,0))),NA())</f>
        <v>4.5120814161415153</v>
      </c>
      <c r="E168" s="4"/>
      <c r="F168" s="4"/>
    </row>
    <row r="169" spans="1:6" x14ac:dyDescent="0.2">
      <c r="A169" s="4">
        <v>168</v>
      </c>
      <c r="B169" s="12">
        <f>A169/Parameters!$B$4</f>
        <v>0.16800000000000001</v>
      </c>
      <c r="C169" s="9">
        <f>INDEX(Workers!$E$2:$E$1001,MATCH(A169,Workers!$F$2:$F$1001,0))</f>
        <v>0.81429113895387017</v>
      </c>
      <c r="D169" s="9">
        <f>IFERROR((Parameters!$B$7/Parameters!$B$8)*(INDEX(Cutoff_Optimal!$C$2:$C$1002,MATCH(A169,Cutoff_Optimal!$A$2:$A$1002,0))/INDEX(Cutoff_Optimal!$B$2:$B$1002,MATCH(A169,Cutoff_Optimal!$A$2:$A$1002,0))),NA())</f>
        <v>4.4803817533190529</v>
      </c>
      <c r="E169" s="4"/>
      <c r="F169" s="4"/>
    </row>
    <row r="170" spans="1:6" x14ac:dyDescent="0.2">
      <c r="A170" s="4">
        <v>169</v>
      </c>
      <c r="B170" s="12">
        <f>A170/Parameters!$B$4</f>
        <v>0.16900000000000001</v>
      </c>
      <c r="C170" s="9">
        <f>INDEX(Workers!$E$2:$E$1001,MATCH(A170,Workers!$F$2:$F$1001,0))</f>
        <v>0.81444371381153391</v>
      </c>
      <c r="D170" s="9">
        <f>IFERROR((Parameters!$B$7/Parameters!$B$8)*(INDEX(Cutoff_Optimal!$C$2:$C$1002,MATCH(A170,Cutoff_Optimal!$A$2:$A$1002,0))/INDEX(Cutoff_Optimal!$B$2:$B$1002,MATCH(A170,Cutoff_Optimal!$A$2:$A$1002,0))),NA())</f>
        <v>4.4497211119628943</v>
      </c>
      <c r="E170" s="4"/>
      <c r="F170" s="4"/>
    </row>
    <row r="171" spans="1:6" x14ac:dyDescent="0.2">
      <c r="A171" s="4">
        <v>170</v>
      </c>
      <c r="B171" s="12">
        <f>A171/Parameters!$B$4</f>
        <v>0.17</v>
      </c>
      <c r="C171" s="9">
        <f>INDEX(Workers!$E$2:$E$1001,MATCH(A171,Workers!$F$2:$F$1001,0))</f>
        <v>0.81554663980505937</v>
      </c>
      <c r="D171" s="9">
        <f>IFERROR((Parameters!$B$7/Parameters!$B$8)*(INDEX(Cutoff_Optimal!$C$2:$C$1002,MATCH(A171,Cutoff_Optimal!$A$2:$A$1002,0))/INDEX(Cutoff_Optimal!$B$2:$B$1002,MATCH(A171,Cutoff_Optimal!$A$2:$A$1002,0))),NA())</f>
        <v>4.4167111482246213</v>
      </c>
      <c r="E171" s="4"/>
      <c r="F171" s="4"/>
    </row>
    <row r="172" spans="1:6" x14ac:dyDescent="0.2">
      <c r="A172" s="4">
        <v>171</v>
      </c>
      <c r="B172" s="12">
        <f>A172/Parameters!$B$4</f>
        <v>0.17100000000000001</v>
      </c>
      <c r="C172" s="9">
        <f>INDEX(Workers!$E$2:$E$1001,MATCH(A172,Workers!$F$2:$F$1001,0))</f>
        <v>0.81627800911285864</v>
      </c>
      <c r="D172" s="9">
        <f>IFERROR((Parameters!$B$7/Parameters!$B$8)*(INDEX(Cutoff_Optimal!$C$2:$C$1002,MATCH(A172,Cutoff_Optimal!$A$2:$A$1002,0))/INDEX(Cutoff_Optimal!$B$2:$B$1002,MATCH(A172,Cutoff_Optimal!$A$2:$A$1002,0))),NA())</f>
        <v>4.388751847896498</v>
      </c>
      <c r="E172" s="4"/>
      <c r="F172" s="4"/>
    </row>
    <row r="173" spans="1:6" x14ac:dyDescent="0.2">
      <c r="A173" s="4">
        <v>172</v>
      </c>
      <c r="B173" s="12">
        <f>A173/Parameters!$B$4</f>
        <v>0.17199999999999999</v>
      </c>
      <c r="C173" s="9">
        <f>INDEX(Workers!$E$2:$E$1001,MATCH(A173,Workers!$F$2:$F$1001,0))</f>
        <v>0.81653746124646809</v>
      </c>
      <c r="D173" s="9">
        <f>IFERROR((Parameters!$B$7/Parameters!$B$8)*(INDEX(Cutoff_Optimal!$C$2:$C$1002,MATCH(A173,Cutoff_Optimal!$A$2:$A$1002,0))/INDEX(Cutoff_Optimal!$B$2:$B$1002,MATCH(A173,Cutoff_Optimal!$A$2:$A$1002,0))),NA())</f>
        <v>4.3602465414798814</v>
      </c>
      <c r="E173" s="4"/>
      <c r="F173" s="4"/>
    </row>
    <row r="174" spans="1:6" x14ac:dyDescent="0.2">
      <c r="A174" s="4">
        <v>173</v>
      </c>
      <c r="B174" s="12">
        <f>A174/Parameters!$B$4</f>
        <v>0.17299999999999999</v>
      </c>
      <c r="C174" s="9">
        <f>INDEX(Workers!$E$2:$E$1001,MATCH(A174,Workers!$F$2:$F$1001,0))</f>
        <v>0.81704546306770642</v>
      </c>
      <c r="D174" s="9">
        <f>IFERROR((Parameters!$B$7/Parameters!$B$8)*(INDEX(Cutoff_Optimal!$C$2:$C$1002,MATCH(A174,Cutoff_Optimal!$A$2:$A$1002,0))/INDEX(Cutoff_Optimal!$B$2:$B$1002,MATCH(A174,Cutoff_Optimal!$A$2:$A$1002,0))),NA())</f>
        <v>4.3299994885090056</v>
      </c>
      <c r="E174" s="4"/>
      <c r="F174" s="4"/>
    </row>
    <row r="175" spans="1:6" x14ac:dyDescent="0.2">
      <c r="A175" s="4">
        <v>174</v>
      </c>
      <c r="B175" s="12">
        <f>A175/Parameters!$B$4</f>
        <v>0.17399999999999999</v>
      </c>
      <c r="C175" s="9">
        <f>INDEX(Workers!$E$2:$E$1001,MATCH(A175,Workers!$F$2:$F$1001,0))</f>
        <v>0.81891947959810674</v>
      </c>
      <c r="D175" s="9">
        <f>IFERROR((Parameters!$B$7/Parameters!$B$8)*(INDEX(Cutoff_Optimal!$C$2:$C$1002,MATCH(A175,Cutoff_Optimal!$A$2:$A$1002,0))/INDEX(Cutoff_Optimal!$B$2:$B$1002,MATCH(A175,Cutoff_Optimal!$A$2:$A$1002,0))),NA())</f>
        <v>4.3038462302900191</v>
      </c>
      <c r="E175" s="4"/>
      <c r="F175" s="4"/>
    </row>
    <row r="176" spans="1:6" x14ac:dyDescent="0.2">
      <c r="A176" s="4">
        <v>175</v>
      </c>
      <c r="B176" s="12">
        <f>A176/Parameters!$B$4</f>
        <v>0.17499999999999999</v>
      </c>
      <c r="C176" s="9">
        <f>INDEX(Workers!$E$2:$E$1001,MATCH(A176,Workers!$F$2:$F$1001,0))</f>
        <v>0.82071493500834092</v>
      </c>
      <c r="D176" s="9">
        <f>IFERROR((Parameters!$B$7/Parameters!$B$8)*(INDEX(Cutoff_Optimal!$C$2:$C$1002,MATCH(A176,Cutoff_Optimal!$A$2:$A$1002,0))/INDEX(Cutoff_Optimal!$B$2:$B$1002,MATCH(A176,Cutoff_Optimal!$A$2:$A$1002,0))),NA())</f>
        <v>4.2771177302979586</v>
      </c>
      <c r="E176" s="4"/>
      <c r="F176" s="4"/>
    </row>
    <row r="177" spans="1:6" x14ac:dyDescent="0.2">
      <c r="A177" s="4">
        <v>176</v>
      </c>
      <c r="B177" s="12">
        <f>A177/Parameters!$B$4</f>
        <v>0.17599999999999999</v>
      </c>
      <c r="C177" s="9">
        <f>INDEX(Workers!$E$2:$E$1001,MATCH(A177,Workers!$F$2:$F$1001,0))</f>
        <v>0.82140587525775066</v>
      </c>
      <c r="D177" s="9">
        <f>IFERROR((Parameters!$B$7/Parameters!$B$8)*(INDEX(Cutoff_Optimal!$C$2:$C$1002,MATCH(A177,Cutoff_Optimal!$A$2:$A$1002,0))/INDEX(Cutoff_Optimal!$B$2:$B$1002,MATCH(A177,Cutoff_Optimal!$A$2:$A$1002,0))),NA())</f>
        <v>4.2531134250621898</v>
      </c>
      <c r="E177" s="4"/>
      <c r="F177" s="4"/>
    </row>
    <row r="178" spans="1:6" x14ac:dyDescent="0.2">
      <c r="A178" s="4">
        <v>177</v>
      </c>
      <c r="B178" s="12">
        <f>A178/Parameters!$B$4</f>
        <v>0.17699999999999999</v>
      </c>
      <c r="C178" s="9">
        <f>INDEX(Workers!$E$2:$E$1001,MATCH(A178,Workers!$F$2:$F$1001,0))</f>
        <v>0.82144000275219065</v>
      </c>
      <c r="D178" s="9">
        <f>IFERROR((Parameters!$B$7/Parameters!$B$8)*(INDEX(Cutoff_Optimal!$C$2:$C$1002,MATCH(A178,Cutoff_Optimal!$A$2:$A$1002,0))/INDEX(Cutoff_Optimal!$B$2:$B$1002,MATCH(A178,Cutoff_Optimal!$A$2:$A$1002,0))),NA())</f>
        <v>4.2234317923144804</v>
      </c>
      <c r="E178" s="4"/>
      <c r="F178" s="4"/>
    </row>
    <row r="179" spans="1:6" x14ac:dyDescent="0.2">
      <c r="A179" s="4">
        <v>178</v>
      </c>
      <c r="B179" s="12">
        <f>A179/Parameters!$B$4</f>
        <v>0.17799999999999999</v>
      </c>
      <c r="C179" s="9">
        <f>INDEX(Workers!$E$2:$E$1001,MATCH(A179,Workers!$F$2:$F$1001,0))</f>
        <v>0.82147532390075928</v>
      </c>
      <c r="D179" s="9">
        <f>IFERROR((Parameters!$B$7/Parameters!$B$8)*(INDEX(Cutoff_Optimal!$C$2:$C$1002,MATCH(A179,Cutoff_Optimal!$A$2:$A$1002,0))/INDEX(Cutoff_Optimal!$B$2:$B$1002,MATCH(A179,Cutoff_Optimal!$A$2:$A$1002,0))),NA())</f>
        <v>4.1917593979030228</v>
      </c>
      <c r="E179" s="4"/>
      <c r="F179" s="4"/>
    </row>
    <row r="180" spans="1:6" x14ac:dyDescent="0.2">
      <c r="A180" s="4">
        <v>179</v>
      </c>
      <c r="B180" s="12">
        <f>A180/Parameters!$B$4</f>
        <v>0.17899999999999999</v>
      </c>
      <c r="C180" s="9">
        <f>INDEX(Workers!$E$2:$E$1001,MATCH(A180,Workers!$F$2:$F$1001,0))</f>
        <v>0.82162946975976581</v>
      </c>
      <c r="D180" s="9">
        <f>IFERROR((Parameters!$B$7/Parameters!$B$8)*(INDEX(Cutoff_Optimal!$C$2:$C$1002,MATCH(A180,Cutoff_Optimal!$A$2:$A$1002,0))/INDEX(Cutoff_Optimal!$B$2:$B$1002,MATCH(A180,Cutoff_Optimal!$A$2:$A$1002,0))),NA())</f>
        <v>4.1662113649169124</v>
      </c>
      <c r="E180" s="4"/>
      <c r="F180" s="4"/>
    </row>
    <row r="181" spans="1:6" x14ac:dyDescent="0.2">
      <c r="A181" s="4">
        <v>180</v>
      </c>
      <c r="B181" s="12">
        <f>A181/Parameters!$B$4</f>
        <v>0.18</v>
      </c>
      <c r="C181" s="9">
        <f>INDEX(Workers!$E$2:$E$1001,MATCH(A181,Workers!$F$2:$F$1001,0))</f>
        <v>0.82240483438972445</v>
      </c>
      <c r="D181" s="9">
        <f>IFERROR((Parameters!$B$7/Parameters!$B$8)*(INDEX(Cutoff_Optimal!$C$2:$C$1002,MATCH(A181,Cutoff_Optimal!$A$2:$A$1002,0))/INDEX(Cutoff_Optimal!$B$2:$B$1002,MATCH(A181,Cutoff_Optimal!$A$2:$A$1002,0))),NA())</f>
        <v>4.1361932515438466</v>
      </c>
      <c r="E181" s="4"/>
      <c r="F181" s="4"/>
    </row>
    <row r="182" spans="1:6" x14ac:dyDescent="0.2">
      <c r="A182" s="4">
        <v>181</v>
      </c>
      <c r="B182" s="12">
        <f>A182/Parameters!$B$4</f>
        <v>0.18099999999999999</v>
      </c>
      <c r="C182" s="9">
        <f>INDEX(Workers!$E$2:$E$1001,MATCH(A182,Workers!$F$2:$F$1001,0))</f>
        <v>0.82241692422400225</v>
      </c>
      <c r="D182" s="9">
        <f>IFERROR((Parameters!$B$7/Parameters!$B$8)*(INDEX(Cutoff_Optimal!$C$2:$C$1002,MATCH(A182,Cutoff_Optimal!$A$2:$A$1002,0))/INDEX(Cutoff_Optimal!$B$2:$B$1002,MATCH(A182,Cutoff_Optimal!$A$2:$A$1002,0))),NA())</f>
        <v>4.1145376297186926</v>
      </c>
      <c r="E182" s="4"/>
      <c r="F182" s="4"/>
    </row>
    <row r="183" spans="1:6" x14ac:dyDescent="0.2">
      <c r="A183" s="4">
        <v>182</v>
      </c>
      <c r="B183" s="12">
        <f>A183/Parameters!$B$4</f>
        <v>0.182</v>
      </c>
      <c r="C183" s="9">
        <f>INDEX(Workers!$E$2:$E$1001,MATCH(A183,Workers!$F$2:$F$1001,0))</f>
        <v>0.82258599821636036</v>
      </c>
      <c r="D183" s="9">
        <f>IFERROR((Parameters!$B$7/Parameters!$B$8)*(INDEX(Cutoff_Optimal!$C$2:$C$1002,MATCH(A183,Cutoff_Optimal!$A$2:$A$1002,0))/INDEX(Cutoff_Optimal!$B$2:$B$1002,MATCH(A183,Cutoff_Optimal!$A$2:$A$1002,0))),NA())</f>
        <v>4.0867071213682271</v>
      </c>
      <c r="E183" s="4"/>
      <c r="F183" s="4"/>
    </row>
    <row r="184" spans="1:6" x14ac:dyDescent="0.2">
      <c r="A184" s="4">
        <v>183</v>
      </c>
      <c r="B184" s="12">
        <f>A184/Parameters!$B$4</f>
        <v>0.183</v>
      </c>
      <c r="C184" s="9">
        <f>INDEX(Workers!$E$2:$E$1001,MATCH(A184,Workers!$F$2:$F$1001,0))</f>
        <v>0.82311206729964592</v>
      </c>
      <c r="D184" s="9">
        <f>IFERROR((Parameters!$B$7/Parameters!$B$8)*(INDEX(Cutoff_Optimal!$C$2:$C$1002,MATCH(A184,Cutoff_Optimal!$A$2:$A$1002,0))/INDEX(Cutoff_Optimal!$B$2:$B$1002,MATCH(A184,Cutoff_Optimal!$A$2:$A$1002,0))),NA())</f>
        <v>4.0640508212171333</v>
      </c>
      <c r="E184" s="4"/>
      <c r="F184" s="4"/>
    </row>
    <row r="185" spans="1:6" x14ac:dyDescent="0.2">
      <c r="A185" s="4">
        <v>184</v>
      </c>
      <c r="B185" s="12">
        <f>A185/Parameters!$B$4</f>
        <v>0.184</v>
      </c>
      <c r="C185" s="9">
        <f>INDEX(Workers!$E$2:$E$1001,MATCH(A185,Workers!$F$2:$F$1001,0))</f>
        <v>0.82327944015849519</v>
      </c>
      <c r="D185" s="9">
        <f>IFERROR((Parameters!$B$7/Parameters!$B$8)*(INDEX(Cutoff_Optimal!$C$2:$C$1002,MATCH(A185,Cutoff_Optimal!$A$2:$A$1002,0))/INDEX(Cutoff_Optimal!$B$2:$B$1002,MATCH(A185,Cutoff_Optimal!$A$2:$A$1002,0))),NA())</f>
        <v>4.0419256056934589</v>
      </c>
      <c r="E185" s="4"/>
      <c r="F185" s="4"/>
    </row>
    <row r="186" spans="1:6" x14ac:dyDescent="0.2">
      <c r="A186" s="4">
        <v>185</v>
      </c>
      <c r="B186" s="12">
        <f>A186/Parameters!$B$4</f>
        <v>0.185</v>
      </c>
      <c r="C186" s="9">
        <f>INDEX(Workers!$E$2:$E$1001,MATCH(A186,Workers!$F$2:$F$1001,0))</f>
        <v>0.8248911698194914</v>
      </c>
      <c r="D186" s="9">
        <f>IFERROR((Parameters!$B$7/Parameters!$B$8)*(INDEX(Cutoff_Optimal!$C$2:$C$1002,MATCH(A186,Cutoff_Optimal!$A$2:$A$1002,0))/INDEX(Cutoff_Optimal!$B$2:$B$1002,MATCH(A186,Cutoff_Optimal!$A$2:$A$1002,0))),NA())</f>
        <v>4.0177654902631845</v>
      </c>
      <c r="E186" s="4"/>
      <c r="F186" s="4"/>
    </row>
    <row r="187" spans="1:6" x14ac:dyDescent="0.2">
      <c r="A187" s="4">
        <v>186</v>
      </c>
      <c r="B187" s="12">
        <f>A187/Parameters!$B$4</f>
        <v>0.186</v>
      </c>
      <c r="C187" s="9">
        <f>INDEX(Workers!$E$2:$E$1001,MATCH(A187,Workers!$F$2:$F$1001,0))</f>
        <v>0.82503106836268203</v>
      </c>
      <c r="D187" s="9">
        <f>IFERROR((Parameters!$B$7/Parameters!$B$8)*(INDEX(Cutoff_Optimal!$C$2:$C$1002,MATCH(A187,Cutoff_Optimal!$A$2:$A$1002,0))/INDEX(Cutoff_Optimal!$B$2:$B$1002,MATCH(A187,Cutoff_Optimal!$A$2:$A$1002,0))),NA())</f>
        <v>3.9954872528164254</v>
      </c>
      <c r="E187" s="4"/>
      <c r="F187" s="4"/>
    </row>
    <row r="188" spans="1:6" x14ac:dyDescent="0.2">
      <c r="A188" s="4">
        <v>187</v>
      </c>
      <c r="B188" s="12">
        <f>A188/Parameters!$B$4</f>
        <v>0.187</v>
      </c>
      <c r="C188" s="9">
        <f>INDEX(Workers!$E$2:$E$1001,MATCH(A188,Workers!$F$2:$F$1001,0))</f>
        <v>0.82518669213784213</v>
      </c>
      <c r="D188" s="9">
        <f>IFERROR((Parameters!$B$7/Parameters!$B$8)*(INDEX(Cutoff_Optimal!$C$2:$C$1002,MATCH(A188,Cutoff_Optimal!$A$2:$A$1002,0))/INDEX(Cutoff_Optimal!$B$2:$B$1002,MATCH(A188,Cutoff_Optimal!$A$2:$A$1002,0))),NA())</f>
        <v>3.9709075728412828</v>
      </c>
      <c r="E188" s="4"/>
      <c r="F188" s="4"/>
    </row>
    <row r="189" spans="1:6" x14ac:dyDescent="0.2">
      <c r="A189" s="4">
        <v>188</v>
      </c>
      <c r="B189" s="12">
        <f>A189/Parameters!$B$4</f>
        <v>0.188</v>
      </c>
      <c r="C189" s="9">
        <f>INDEX(Workers!$E$2:$E$1001,MATCH(A189,Workers!$F$2:$F$1001,0))</f>
        <v>0.82535112751833506</v>
      </c>
      <c r="D189" s="9">
        <f>IFERROR((Parameters!$B$7/Parameters!$B$8)*(INDEX(Cutoff_Optimal!$C$2:$C$1002,MATCH(A189,Cutoff_Optimal!$A$2:$A$1002,0))/INDEX(Cutoff_Optimal!$B$2:$B$1002,MATCH(A189,Cutoff_Optimal!$A$2:$A$1002,0))),NA())</f>
        <v>3.946653299243402</v>
      </c>
      <c r="E189" s="4"/>
      <c r="F189" s="4"/>
    </row>
    <row r="190" spans="1:6" x14ac:dyDescent="0.2">
      <c r="A190" s="4">
        <v>189</v>
      </c>
      <c r="B190" s="12">
        <f>A190/Parameters!$B$4</f>
        <v>0.189</v>
      </c>
      <c r="C190" s="9">
        <f>INDEX(Workers!$E$2:$E$1001,MATCH(A190,Workers!$F$2:$F$1001,0))</f>
        <v>0.82629241718499924</v>
      </c>
      <c r="D190" s="9">
        <f>IFERROR((Parameters!$B$7/Parameters!$B$8)*(INDEX(Cutoff_Optimal!$C$2:$C$1002,MATCH(A190,Cutoff_Optimal!$A$2:$A$1002,0))/INDEX(Cutoff_Optimal!$B$2:$B$1002,MATCH(A190,Cutoff_Optimal!$A$2:$A$1002,0))),NA())</f>
        <v>3.9254178219560441</v>
      </c>
      <c r="E190" s="4"/>
      <c r="F190" s="4"/>
    </row>
    <row r="191" spans="1:6" x14ac:dyDescent="0.2">
      <c r="A191" s="4">
        <v>190</v>
      </c>
      <c r="B191" s="12">
        <f>A191/Parameters!$B$4</f>
        <v>0.19</v>
      </c>
      <c r="C191" s="9">
        <f>INDEX(Workers!$E$2:$E$1001,MATCH(A191,Workers!$F$2:$F$1001,0))</f>
        <v>0.8278202053256134</v>
      </c>
      <c r="D191" s="9">
        <f>IFERROR((Parameters!$B$7/Parameters!$B$8)*(INDEX(Cutoff_Optimal!$C$2:$C$1002,MATCH(A191,Cutoff_Optimal!$A$2:$A$1002,0))/INDEX(Cutoff_Optimal!$B$2:$B$1002,MATCH(A191,Cutoff_Optimal!$A$2:$A$1002,0))),NA())</f>
        <v>3.9038363298383021</v>
      </c>
      <c r="E191" s="4"/>
      <c r="F191" s="4"/>
    </row>
    <row r="192" spans="1:6" x14ac:dyDescent="0.2">
      <c r="A192" s="4">
        <v>191</v>
      </c>
      <c r="B192" s="12">
        <f>A192/Parameters!$B$4</f>
        <v>0.191</v>
      </c>
      <c r="C192" s="9">
        <f>INDEX(Workers!$E$2:$E$1001,MATCH(A192,Workers!$F$2:$F$1001,0))</f>
        <v>0.82818751888231434</v>
      </c>
      <c r="D192" s="9">
        <f>IFERROR((Parameters!$B$7/Parameters!$B$8)*(INDEX(Cutoff_Optimal!$C$2:$C$1002,MATCH(A192,Cutoff_Optimal!$A$2:$A$1002,0))/INDEX(Cutoff_Optimal!$B$2:$B$1002,MATCH(A192,Cutoff_Optimal!$A$2:$A$1002,0))),NA())</f>
        <v>3.879634283597297</v>
      </c>
      <c r="E192" s="4"/>
      <c r="F192" s="4"/>
    </row>
    <row r="193" spans="1:6" x14ac:dyDescent="0.2">
      <c r="A193" s="4">
        <v>192</v>
      </c>
      <c r="B193" s="12">
        <f>A193/Parameters!$B$4</f>
        <v>0.192</v>
      </c>
      <c r="C193" s="9">
        <f>INDEX(Workers!$E$2:$E$1001,MATCH(A193,Workers!$F$2:$F$1001,0))</f>
        <v>0.82979610250072977</v>
      </c>
      <c r="D193" s="9">
        <f>IFERROR((Parameters!$B$7/Parameters!$B$8)*(INDEX(Cutoff_Optimal!$C$2:$C$1002,MATCH(A193,Cutoff_Optimal!$A$2:$A$1002,0))/INDEX(Cutoff_Optimal!$B$2:$B$1002,MATCH(A193,Cutoff_Optimal!$A$2:$A$1002,0))),NA())</f>
        <v>3.8526622451626276</v>
      </c>
      <c r="E193" s="4"/>
      <c r="F193" s="4"/>
    </row>
    <row r="194" spans="1:6" x14ac:dyDescent="0.2">
      <c r="A194" s="4">
        <v>193</v>
      </c>
      <c r="B194" s="12">
        <f>A194/Parameters!$B$4</f>
        <v>0.193</v>
      </c>
      <c r="C194" s="9">
        <f>INDEX(Workers!$E$2:$E$1001,MATCH(A194,Workers!$F$2:$F$1001,0))</f>
        <v>0.83304057416491617</v>
      </c>
      <c r="D194" s="9">
        <f>IFERROR((Parameters!$B$7/Parameters!$B$8)*(INDEX(Cutoff_Optimal!$C$2:$C$1002,MATCH(A194,Cutoff_Optimal!$A$2:$A$1002,0))/INDEX(Cutoff_Optimal!$B$2:$B$1002,MATCH(A194,Cutoff_Optimal!$A$2:$A$1002,0))),NA())</f>
        <v>3.8291458100441256</v>
      </c>
      <c r="E194" s="4"/>
      <c r="F194" s="4"/>
    </row>
    <row r="195" spans="1:6" x14ac:dyDescent="0.2">
      <c r="A195" s="4">
        <v>194</v>
      </c>
      <c r="B195" s="12">
        <f>A195/Parameters!$B$4</f>
        <v>0.19400000000000001</v>
      </c>
      <c r="C195" s="9">
        <f>INDEX(Workers!$E$2:$E$1001,MATCH(A195,Workers!$F$2:$F$1001,0))</f>
        <v>0.83355066523279941</v>
      </c>
      <c r="D195" s="9">
        <f>IFERROR((Parameters!$B$7/Parameters!$B$8)*(INDEX(Cutoff_Optimal!$C$2:$C$1002,MATCH(A195,Cutoff_Optimal!$A$2:$A$1002,0))/INDEX(Cutoff_Optimal!$B$2:$B$1002,MATCH(A195,Cutoff_Optimal!$A$2:$A$1002,0))),NA())</f>
        <v>3.806038058435409</v>
      </c>
      <c r="E195" s="4"/>
      <c r="F195" s="4"/>
    </row>
    <row r="196" spans="1:6" x14ac:dyDescent="0.2">
      <c r="A196" s="4">
        <v>195</v>
      </c>
      <c r="B196" s="12">
        <f>A196/Parameters!$B$4</f>
        <v>0.19500000000000001</v>
      </c>
      <c r="C196" s="9">
        <f>INDEX(Workers!$E$2:$E$1001,MATCH(A196,Workers!$F$2:$F$1001,0))</f>
        <v>0.83361179979947619</v>
      </c>
      <c r="D196" s="9">
        <f>IFERROR((Parameters!$B$7/Parameters!$B$8)*(INDEX(Cutoff_Optimal!$C$2:$C$1002,MATCH(A196,Cutoff_Optimal!$A$2:$A$1002,0))/INDEX(Cutoff_Optimal!$B$2:$B$1002,MATCH(A196,Cutoff_Optimal!$A$2:$A$1002,0))),NA())</f>
        <v>3.7822226703572661</v>
      </c>
      <c r="E196" s="4"/>
      <c r="F196" s="4"/>
    </row>
    <row r="197" spans="1:6" x14ac:dyDescent="0.2">
      <c r="A197" s="4">
        <v>196</v>
      </c>
      <c r="B197" s="12">
        <f>A197/Parameters!$B$4</f>
        <v>0.19600000000000001</v>
      </c>
      <c r="C197" s="9">
        <f>INDEX(Workers!$E$2:$E$1001,MATCH(A197,Workers!$F$2:$F$1001,0))</f>
        <v>0.83367509889201863</v>
      </c>
      <c r="D197" s="9">
        <f>IFERROR((Parameters!$B$7/Parameters!$B$8)*(INDEX(Cutoff_Optimal!$C$2:$C$1002,MATCH(A197,Cutoff_Optimal!$A$2:$A$1002,0))/INDEX(Cutoff_Optimal!$B$2:$B$1002,MATCH(A197,Cutoff_Optimal!$A$2:$A$1002,0))),NA())</f>
        <v>3.7595742448323555</v>
      </c>
      <c r="E197" s="4"/>
      <c r="F197" s="4"/>
    </row>
    <row r="198" spans="1:6" x14ac:dyDescent="0.2">
      <c r="A198" s="4">
        <v>197</v>
      </c>
      <c r="B198" s="12">
        <f>A198/Parameters!$B$4</f>
        <v>0.19700000000000001</v>
      </c>
      <c r="C198" s="9">
        <f>INDEX(Workers!$E$2:$E$1001,MATCH(A198,Workers!$F$2:$F$1001,0))</f>
        <v>0.83531327405843625</v>
      </c>
      <c r="D198" s="9">
        <f>IFERROR((Parameters!$B$7/Parameters!$B$8)*(INDEX(Cutoff_Optimal!$C$2:$C$1002,MATCH(A198,Cutoff_Optimal!$A$2:$A$1002,0))/INDEX(Cutoff_Optimal!$B$2:$B$1002,MATCH(A198,Cutoff_Optimal!$A$2:$A$1002,0))),NA())</f>
        <v>3.7345406145514657</v>
      </c>
      <c r="E198" s="4"/>
      <c r="F198" s="4"/>
    </row>
    <row r="199" spans="1:6" x14ac:dyDescent="0.2">
      <c r="A199" s="4">
        <v>198</v>
      </c>
      <c r="B199" s="12">
        <f>A199/Parameters!$B$4</f>
        <v>0.19800000000000001</v>
      </c>
      <c r="C199" s="9">
        <f>INDEX(Workers!$E$2:$E$1001,MATCH(A199,Workers!$F$2:$F$1001,0))</f>
        <v>0.83599327268055146</v>
      </c>
      <c r="D199" s="9">
        <f>IFERROR((Parameters!$B$7/Parameters!$B$8)*(INDEX(Cutoff_Optimal!$C$2:$C$1002,MATCH(A199,Cutoff_Optimal!$A$2:$A$1002,0))/INDEX(Cutoff_Optimal!$B$2:$B$1002,MATCH(A199,Cutoff_Optimal!$A$2:$A$1002,0))),NA())</f>
        <v>3.7168852591583152</v>
      </c>
      <c r="E199" s="4"/>
      <c r="F199" s="4"/>
    </row>
    <row r="200" spans="1:6" x14ac:dyDescent="0.2">
      <c r="A200" s="4">
        <v>199</v>
      </c>
      <c r="B200" s="12">
        <f>A200/Parameters!$B$4</f>
        <v>0.19900000000000001</v>
      </c>
      <c r="C200" s="9">
        <f>INDEX(Workers!$E$2:$E$1001,MATCH(A200,Workers!$F$2:$F$1001,0))</f>
        <v>0.83832790708633387</v>
      </c>
      <c r="D200" s="9">
        <f>IFERROR((Parameters!$B$7/Parameters!$B$8)*(INDEX(Cutoff_Optimal!$C$2:$C$1002,MATCH(A200,Cutoff_Optimal!$A$2:$A$1002,0))/INDEX(Cutoff_Optimal!$B$2:$B$1002,MATCH(A200,Cutoff_Optimal!$A$2:$A$1002,0))),NA())</f>
        <v>3.6940098183301897</v>
      </c>
      <c r="E200" s="4"/>
      <c r="F200" s="4"/>
    </row>
    <row r="201" spans="1:6" x14ac:dyDescent="0.2">
      <c r="A201" s="4">
        <v>200</v>
      </c>
      <c r="B201" s="12">
        <f>A201/Parameters!$B$4</f>
        <v>0.2</v>
      </c>
      <c r="C201" s="9">
        <f>INDEX(Workers!$E$2:$E$1001,MATCH(A201,Workers!$F$2:$F$1001,0))</f>
        <v>0.8384397748568222</v>
      </c>
      <c r="D201" s="9">
        <f>IFERROR((Parameters!$B$7/Parameters!$B$8)*(INDEX(Cutoff_Optimal!$C$2:$C$1002,MATCH(A201,Cutoff_Optimal!$A$2:$A$1002,0))/INDEX(Cutoff_Optimal!$B$2:$B$1002,MATCH(A201,Cutoff_Optimal!$A$2:$A$1002,0))),NA())</f>
        <v>3.6739926809273196</v>
      </c>
      <c r="E201" s="4"/>
      <c r="F201" s="4"/>
    </row>
    <row r="202" spans="1:6" x14ac:dyDescent="0.2">
      <c r="A202" s="4">
        <v>201</v>
      </c>
      <c r="B202" s="12">
        <f>A202/Parameters!$B$4</f>
        <v>0.20100000000000001</v>
      </c>
      <c r="C202" s="9">
        <f>INDEX(Workers!$E$2:$E$1001,MATCH(A202,Workers!$F$2:$F$1001,0))</f>
        <v>0.83863546007088308</v>
      </c>
      <c r="D202" s="9">
        <f>IFERROR((Parameters!$B$7/Parameters!$B$8)*(INDEX(Cutoff_Optimal!$C$2:$C$1002,MATCH(A202,Cutoff_Optimal!$A$2:$A$1002,0))/INDEX(Cutoff_Optimal!$B$2:$B$1002,MATCH(A202,Cutoff_Optimal!$A$2:$A$1002,0))),NA())</f>
        <v>3.6500624211207384</v>
      </c>
      <c r="E202" s="4"/>
      <c r="F202" s="4"/>
    </row>
    <row r="203" spans="1:6" x14ac:dyDescent="0.2">
      <c r="A203" s="4">
        <v>202</v>
      </c>
      <c r="B203" s="12">
        <f>A203/Parameters!$B$4</f>
        <v>0.20200000000000001</v>
      </c>
      <c r="C203" s="9">
        <f>INDEX(Workers!$E$2:$E$1001,MATCH(A203,Workers!$F$2:$F$1001,0))</f>
        <v>0.83943339779079562</v>
      </c>
      <c r="D203" s="9">
        <f>IFERROR((Parameters!$B$7/Parameters!$B$8)*(INDEX(Cutoff_Optimal!$C$2:$C$1002,MATCH(A203,Cutoff_Optimal!$A$2:$A$1002,0))/INDEX(Cutoff_Optimal!$B$2:$B$1002,MATCH(A203,Cutoff_Optimal!$A$2:$A$1002,0))),NA())</f>
        <v>3.6280479525669098</v>
      </c>
      <c r="E203" s="4"/>
      <c r="F203" s="4"/>
    </row>
    <row r="204" spans="1:6" x14ac:dyDescent="0.2">
      <c r="A204" s="4">
        <v>203</v>
      </c>
      <c r="B204" s="12">
        <f>A204/Parameters!$B$4</f>
        <v>0.20300000000000001</v>
      </c>
      <c r="C204" s="9">
        <f>INDEX(Workers!$E$2:$E$1001,MATCH(A204,Workers!$F$2:$F$1001,0))</f>
        <v>0.83945243390265945</v>
      </c>
      <c r="D204" s="9">
        <f>IFERROR((Parameters!$B$7/Parameters!$B$8)*(INDEX(Cutoff_Optimal!$C$2:$C$1002,MATCH(A204,Cutoff_Optimal!$A$2:$A$1002,0))/INDEX(Cutoff_Optimal!$B$2:$B$1002,MATCH(A204,Cutoff_Optimal!$A$2:$A$1002,0))),NA())</f>
        <v>3.6052017105328509</v>
      </c>
      <c r="E204" s="4"/>
      <c r="F204" s="4"/>
    </row>
    <row r="205" spans="1:6" x14ac:dyDescent="0.2">
      <c r="A205" s="4">
        <v>204</v>
      </c>
      <c r="B205" s="12">
        <f>A205/Parameters!$B$4</f>
        <v>0.20399999999999999</v>
      </c>
      <c r="C205" s="9">
        <f>INDEX(Workers!$E$2:$E$1001,MATCH(A205,Workers!$F$2:$F$1001,0))</f>
        <v>0.8395362441286468</v>
      </c>
      <c r="D205" s="9">
        <f>IFERROR((Parameters!$B$7/Parameters!$B$8)*(INDEX(Cutoff_Optimal!$C$2:$C$1002,MATCH(A205,Cutoff_Optimal!$A$2:$A$1002,0))/INDEX(Cutoff_Optimal!$B$2:$B$1002,MATCH(A205,Cutoff_Optimal!$A$2:$A$1002,0))),NA())</f>
        <v>3.5833757687098227</v>
      </c>
      <c r="E205" s="4"/>
      <c r="F205" s="4"/>
    </row>
    <row r="206" spans="1:6" x14ac:dyDescent="0.2">
      <c r="A206" s="4">
        <v>205</v>
      </c>
      <c r="B206" s="12">
        <f>A206/Parameters!$B$4</f>
        <v>0.20499999999999999</v>
      </c>
      <c r="C206" s="9">
        <f>INDEX(Workers!$E$2:$E$1001,MATCH(A206,Workers!$F$2:$F$1001,0))</f>
        <v>0.83983915700542655</v>
      </c>
      <c r="D206" s="9">
        <f>IFERROR((Parameters!$B$7/Parameters!$B$8)*(INDEX(Cutoff_Optimal!$C$2:$C$1002,MATCH(A206,Cutoff_Optimal!$A$2:$A$1002,0))/INDEX(Cutoff_Optimal!$B$2:$B$1002,MATCH(A206,Cutoff_Optimal!$A$2:$A$1002,0))),NA())</f>
        <v>3.5594503384410205</v>
      </c>
      <c r="E206" s="4"/>
      <c r="F206" s="4"/>
    </row>
    <row r="207" spans="1:6" x14ac:dyDescent="0.2">
      <c r="A207" s="4">
        <v>206</v>
      </c>
      <c r="B207" s="12">
        <f>A207/Parameters!$B$4</f>
        <v>0.20599999999999999</v>
      </c>
      <c r="C207" s="9">
        <f>INDEX(Workers!$E$2:$E$1001,MATCH(A207,Workers!$F$2:$F$1001,0))</f>
        <v>0.84089662159356626</v>
      </c>
      <c r="D207" s="9">
        <f>IFERROR((Parameters!$B$7/Parameters!$B$8)*(INDEX(Cutoff_Optimal!$C$2:$C$1002,MATCH(A207,Cutoff_Optimal!$A$2:$A$1002,0))/INDEX(Cutoff_Optimal!$B$2:$B$1002,MATCH(A207,Cutoff_Optimal!$A$2:$A$1002,0))),NA())</f>
        <v>3.5365972561036316</v>
      </c>
      <c r="E207" s="4"/>
      <c r="F207" s="4"/>
    </row>
    <row r="208" spans="1:6" x14ac:dyDescent="0.2">
      <c r="A208" s="4">
        <v>207</v>
      </c>
      <c r="B208" s="12">
        <f>A208/Parameters!$B$4</f>
        <v>0.20699999999999999</v>
      </c>
      <c r="C208" s="9">
        <f>INDEX(Workers!$E$2:$E$1001,MATCH(A208,Workers!$F$2:$F$1001,0))</f>
        <v>0.84111120330282829</v>
      </c>
      <c r="D208" s="9">
        <f>IFERROR((Parameters!$B$7/Parameters!$B$8)*(INDEX(Cutoff_Optimal!$C$2:$C$1002,MATCH(A208,Cutoff_Optimal!$A$2:$A$1002,0))/INDEX(Cutoff_Optimal!$B$2:$B$1002,MATCH(A208,Cutoff_Optimal!$A$2:$A$1002,0))),NA())</f>
        <v>3.5166318182501644</v>
      </c>
      <c r="E208" s="4"/>
      <c r="F208" s="4"/>
    </row>
    <row r="209" spans="1:6" x14ac:dyDescent="0.2">
      <c r="A209" s="4">
        <v>208</v>
      </c>
      <c r="B209" s="12">
        <f>A209/Parameters!$B$4</f>
        <v>0.20799999999999999</v>
      </c>
      <c r="C209" s="9">
        <f>INDEX(Workers!$E$2:$E$1001,MATCH(A209,Workers!$F$2:$F$1001,0))</f>
        <v>0.84122282902163625</v>
      </c>
      <c r="D209" s="9">
        <f>IFERROR((Parameters!$B$7/Parameters!$B$8)*(INDEX(Cutoff_Optimal!$C$2:$C$1002,MATCH(A209,Cutoff_Optimal!$A$2:$A$1002,0))/INDEX(Cutoff_Optimal!$B$2:$B$1002,MATCH(A209,Cutoff_Optimal!$A$2:$A$1002,0))),NA())</f>
        <v>3.4942197289380976</v>
      </c>
      <c r="E209" s="4"/>
      <c r="F209" s="4"/>
    </row>
    <row r="210" spans="1:6" x14ac:dyDescent="0.2">
      <c r="A210" s="4">
        <v>209</v>
      </c>
      <c r="B210" s="12">
        <f>A210/Parameters!$B$4</f>
        <v>0.20899999999999999</v>
      </c>
      <c r="C210" s="9">
        <f>INDEX(Workers!$E$2:$E$1001,MATCH(A210,Workers!$F$2:$F$1001,0))</f>
        <v>0.84145139339944053</v>
      </c>
      <c r="D210" s="9">
        <f>IFERROR((Parameters!$B$7/Parameters!$B$8)*(INDEX(Cutoff_Optimal!$C$2:$C$1002,MATCH(A210,Cutoff_Optimal!$A$2:$A$1002,0))/INDEX(Cutoff_Optimal!$B$2:$B$1002,MATCH(A210,Cutoff_Optimal!$A$2:$A$1002,0))),NA())</f>
        <v>3.4772839965007578</v>
      </c>
      <c r="E210" s="4"/>
      <c r="F210" s="4"/>
    </row>
    <row r="211" spans="1:6" x14ac:dyDescent="0.2">
      <c r="A211" s="4">
        <v>210</v>
      </c>
      <c r="B211" s="12">
        <f>A211/Parameters!$B$4</f>
        <v>0.21</v>
      </c>
      <c r="C211" s="9">
        <f>INDEX(Workers!$E$2:$E$1001,MATCH(A211,Workers!$F$2:$F$1001,0))</f>
        <v>0.841760115758176</v>
      </c>
      <c r="D211" s="9">
        <f>IFERROR((Parameters!$B$7/Parameters!$B$8)*(INDEX(Cutoff_Optimal!$C$2:$C$1002,MATCH(A211,Cutoff_Optimal!$A$2:$A$1002,0))/INDEX(Cutoff_Optimal!$B$2:$B$1002,MATCH(A211,Cutoff_Optimal!$A$2:$A$1002,0))),NA())</f>
        <v>3.4574585933628881</v>
      </c>
      <c r="E211" s="4"/>
      <c r="F211" s="4"/>
    </row>
    <row r="212" spans="1:6" x14ac:dyDescent="0.2">
      <c r="A212" s="4">
        <v>211</v>
      </c>
      <c r="B212" s="12">
        <f>A212/Parameters!$B$4</f>
        <v>0.21099999999999999</v>
      </c>
      <c r="C212" s="9">
        <f>INDEX(Workers!$E$2:$E$1001,MATCH(A212,Workers!$F$2:$F$1001,0))</f>
        <v>0.84212055882240167</v>
      </c>
      <c r="D212" s="9">
        <f>IFERROR((Parameters!$B$7/Parameters!$B$8)*(INDEX(Cutoff_Optimal!$C$2:$C$1002,MATCH(A212,Cutoff_Optimal!$A$2:$A$1002,0))/INDEX(Cutoff_Optimal!$B$2:$B$1002,MATCH(A212,Cutoff_Optimal!$A$2:$A$1002,0))),NA())</f>
        <v>3.4369099246940187</v>
      </c>
      <c r="E212" s="4"/>
      <c r="F212" s="4"/>
    </row>
    <row r="213" spans="1:6" x14ac:dyDescent="0.2">
      <c r="A213" s="4">
        <v>212</v>
      </c>
      <c r="B213" s="12">
        <f>A213/Parameters!$B$4</f>
        <v>0.21199999999999999</v>
      </c>
      <c r="C213" s="9">
        <f>INDEX(Workers!$E$2:$E$1001,MATCH(A213,Workers!$F$2:$F$1001,0))</f>
        <v>0.84417720285047282</v>
      </c>
      <c r="D213" s="9">
        <f>IFERROR((Parameters!$B$7/Parameters!$B$8)*(INDEX(Cutoff_Optimal!$C$2:$C$1002,MATCH(A213,Cutoff_Optimal!$A$2:$A$1002,0))/INDEX(Cutoff_Optimal!$B$2:$B$1002,MATCH(A213,Cutoff_Optimal!$A$2:$A$1002,0))),NA())</f>
        <v>3.4192417192961759</v>
      </c>
      <c r="E213" s="4"/>
      <c r="F213" s="4"/>
    </row>
    <row r="214" spans="1:6" x14ac:dyDescent="0.2">
      <c r="A214" s="4">
        <v>213</v>
      </c>
      <c r="B214" s="12">
        <f>A214/Parameters!$B$4</f>
        <v>0.21299999999999999</v>
      </c>
      <c r="C214" s="9">
        <f>INDEX(Workers!$E$2:$E$1001,MATCH(A214,Workers!$F$2:$F$1001,0))</f>
        <v>0.84443009579624606</v>
      </c>
      <c r="D214" s="9">
        <f>IFERROR((Parameters!$B$7/Parameters!$B$8)*(INDEX(Cutoff_Optimal!$C$2:$C$1002,MATCH(A214,Cutoff_Optimal!$A$2:$A$1002,0))/INDEX(Cutoff_Optimal!$B$2:$B$1002,MATCH(A214,Cutoff_Optimal!$A$2:$A$1002,0))),NA())</f>
        <v>3.4022637855717455</v>
      </c>
      <c r="E214" s="4"/>
      <c r="F214" s="4"/>
    </row>
    <row r="215" spans="1:6" x14ac:dyDescent="0.2">
      <c r="A215" s="4">
        <v>214</v>
      </c>
      <c r="B215" s="12">
        <f>A215/Parameters!$B$4</f>
        <v>0.214</v>
      </c>
      <c r="C215" s="9">
        <f>INDEX(Workers!$E$2:$E$1001,MATCH(A215,Workers!$F$2:$F$1001,0))</f>
        <v>0.84480321024254212</v>
      </c>
      <c r="D215" s="9">
        <f>IFERROR((Parameters!$B$7/Parameters!$B$8)*(INDEX(Cutoff_Optimal!$C$2:$C$1002,MATCH(A215,Cutoff_Optimal!$A$2:$A$1002,0))/INDEX(Cutoff_Optimal!$B$2:$B$1002,MATCH(A215,Cutoff_Optimal!$A$2:$A$1002,0))),NA())</f>
        <v>3.3838488595659553</v>
      </c>
      <c r="E215" s="4"/>
      <c r="F215" s="4"/>
    </row>
    <row r="216" spans="1:6" x14ac:dyDescent="0.2">
      <c r="A216" s="4">
        <v>215</v>
      </c>
      <c r="B216" s="12">
        <f>A216/Parameters!$B$4</f>
        <v>0.215</v>
      </c>
      <c r="C216" s="9">
        <f>INDEX(Workers!$E$2:$E$1001,MATCH(A216,Workers!$F$2:$F$1001,0))</f>
        <v>0.84618403710474399</v>
      </c>
      <c r="D216" s="9">
        <f>IFERROR((Parameters!$B$7/Parameters!$B$8)*(INDEX(Cutoff_Optimal!$C$2:$C$1002,MATCH(A216,Cutoff_Optimal!$A$2:$A$1002,0))/INDEX(Cutoff_Optimal!$B$2:$B$1002,MATCH(A216,Cutoff_Optimal!$A$2:$A$1002,0))),NA())</f>
        <v>3.3655098655805298</v>
      </c>
      <c r="E216" s="4"/>
      <c r="F216" s="4"/>
    </row>
    <row r="217" spans="1:6" x14ac:dyDescent="0.2">
      <c r="A217" s="4">
        <v>216</v>
      </c>
      <c r="B217" s="12">
        <f>A217/Parameters!$B$4</f>
        <v>0.216</v>
      </c>
      <c r="C217" s="9">
        <f>INDEX(Workers!$E$2:$E$1001,MATCH(A217,Workers!$F$2:$F$1001,0))</f>
        <v>0.8472441905512047</v>
      </c>
      <c r="D217" s="9">
        <f>IFERROR((Parameters!$B$7/Parameters!$B$8)*(INDEX(Cutoff_Optimal!$C$2:$C$1002,MATCH(A217,Cutoff_Optimal!$A$2:$A$1002,0))/INDEX(Cutoff_Optimal!$B$2:$B$1002,MATCH(A217,Cutoff_Optimal!$A$2:$A$1002,0))),NA())</f>
        <v>3.3494503237691977</v>
      </c>
      <c r="E217" s="4"/>
      <c r="F217" s="4"/>
    </row>
    <row r="218" spans="1:6" x14ac:dyDescent="0.2">
      <c r="A218" s="4">
        <v>217</v>
      </c>
      <c r="B218" s="12">
        <f>A218/Parameters!$B$4</f>
        <v>0.217</v>
      </c>
      <c r="C218" s="9">
        <f>INDEX(Workers!$E$2:$E$1001,MATCH(A218,Workers!$F$2:$F$1001,0))</f>
        <v>0.8487075457131158</v>
      </c>
      <c r="D218" s="9">
        <f>IFERROR((Parameters!$B$7/Parameters!$B$8)*(INDEX(Cutoff_Optimal!$C$2:$C$1002,MATCH(A218,Cutoff_Optimal!$A$2:$A$1002,0))/INDEX(Cutoff_Optimal!$B$2:$B$1002,MATCH(A218,Cutoff_Optimal!$A$2:$A$1002,0))),NA())</f>
        <v>3.3357192340200013</v>
      </c>
      <c r="E218" s="4"/>
      <c r="F218" s="4"/>
    </row>
    <row r="219" spans="1:6" x14ac:dyDescent="0.2">
      <c r="A219" s="4">
        <v>218</v>
      </c>
      <c r="B219" s="12">
        <f>A219/Parameters!$B$4</f>
        <v>0.218</v>
      </c>
      <c r="C219" s="9">
        <f>INDEX(Workers!$E$2:$E$1001,MATCH(A219,Workers!$F$2:$F$1001,0))</f>
        <v>0.84887811612691866</v>
      </c>
      <c r="D219" s="9">
        <f>IFERROR((Parameters!$B$7/Parameters!$B$8)*(INDEX(Cutoff_Optimal!$C$2:$C$1002,MATCH(A219,Cutoff_Optimal!$A$2:$A$1002,0))/INDEX(Cutoff_Optimal!$B$2:$B$1002,MATCH(A219,Cutoff_Optimal!$A$2:$A$1002,0))),NA())</f>
        <v>3.3202154283248317</v>
      </c>
      <c r="E219" s="4"/>
      <c r="F219" s="4"/>
    </row>
    <row r="220" spans="1:6" x14ac:dyDescent="0.2">
      <c r="A220" s="4">
        <v>219</v>
      </c>
      <c r="B220" s="12">
        <f>A220/Parameters!$B$4</f>
        <v>0.219</v>
      </c>
      <c r="C220" s="9">
        <f>INDEX(Workers!$E$2:$E$1001,MATCH(A220,Workers!$F$2:$F$1001,0))</f>
        <v>0.84890236050395396</v>
      </c>
      <c r="D220" s="9">
        <f>IFERROR((Parameters!$B$7/Parameters!$B$8)*(INDEX(Cutoff_Optimal!$C$2:$C$1002,MATCH(A220,Cutoff_Optimal!$A$2:$A$1002,0))/INDEX(Cutoff_Optimal!$B$2:$B$1002,MATCH(A220,Cutoff_Optimal!$A$2:$A$1002,0))),NA())</f>
        <v>3.3004959529423474</v>
      </c>
      <c r="E220" s="4"/>
      <c r="F220" s="4"/>
    </row>
    <row r="221" spans="1:6" x14ac:dyDescent="0.2">
      <c r="A221" s="4">
        <v>220</v>
      </c>
      <c r="B221" s="12">
        <f>A221/Parameters!$B$4</f>
        <v>0.22</v>
      </c>
      <c r="C221" s="9">
        <f>INDEX(Workers!$E$2:$E$1001,MATCH(A221,Workers!$F$2:$F$1001,0))</f>
        <v>0.849769421063028</v>
      </c>
      <c r="D221" s="9">
        <f>IFERROR((Parameters!$B$7/Parameters!$B$8)*(INDEX(Cutoff_Optimal!$C$2:$C$1002,MATCH(A221,Cutoff_Optimal!$A$2:$A$1002,0))/INDEX(Cutoff_Optimal!$B$2:$B$1002,MATCH(A221,Cutoff_Optimal!$A$2:$A$1002,0))),NA())</f>
        <v>3.2827899551669573</v>
      </c>
      <c r="E221" s="4"/>
      <c r="F221" s="4"/>
    </row>
    <row r="222" spans="1:6" x14ac:dyDescent="0.2">
      <c r="A222" s="4">
        <v>221</v>
      </c>
      <c r="B222" s="12">
        <f>A222/Parameters!$B$4</f>
        <v>0.221</v>
      </c>
      <c r="C222" s="9">
        <f>INDEX(Workers!$E$2:$E$1001,MATCH(A222,Workers!$F$2:$F$1001,0))</f>
        <v>0.84995891392735201</v>
      </c>
      <c r="D222" s="9">
        <f>IFERROR((Parameters!$B$7/Parameters!$B$8)*(INDEX(Cutoff_Optimal!$C$2:$C$1002,MATCH(A222,Cutoff_Optimal!$A$2:$A$1002,0))/INDEX(Cutoff_Optimal!$B$2:$B$1002,MATCH(A222,Cutoff_Optimal!$A$2:$A$1002,0))),NA())</f>
        <v>3.2657976125171797</v>
      </c>
      <c r="E222" s="4"/>
      <c r="F222" s="4"/>
    </row>
    <row r="223" spans="1:6" x14ac:dyDescent="0.2">
      <c r="A223" s="4">
        <v>222</v>
      </c>
      <c r="B223" s="12">
        <f>A223/Parameters!$B$4</f>
        <v>0.222</v>
      </c>
      <c r="C223" s="9">
        <f>INDEX(Workers!$E$2:$E$1001,MATCH(A223,Workers!$F$2:$F$1001,0))</f>
        <v>0.85148969895456894</v>
      </c>
      <c r="D223" s="9">
        <f>IFERROR((Parameters!$B$7/Parameters!$B$8)*(INDEX(Cutoff_Optimal!$C$2:$C$1002,MATCH(A223,Cutoff_Optimal!$A$2:$A$1002,0))/INDEX(Cutoff_Optimal!$B$2:$B$1002,MATCH(A223,Cutoff_Optimal!$A$2:$A$1002,0))),NA())</f>
        <v>3.2495356038468541</v>
      </c>
      <c r="E223" s="4"/>
      <c r="F223" s="4"/>
    </row>
    <row r="224" spans="1:6" x14ac:dyDescent="0.2">
      <c r="A224" s="4">
        <v>223</v>
      </c>
      <c r="B224" s="12">
        <f>A224/Parameters!$B$4</f>
        <v>0.223</v>
      </c>
      <c r="C224" s="9">
        <f>INDEX(Workers!$E$2:$E$1001,MATCH(A224,Workers!$F$2:$F$1001,0))</f>
        <v>0.85154964465639471</v>
      </c>
      <c r="D224" s="9">
        <f>IFERROR((Parameters!$B$7/Parameters!$B$8)*(INDEX(Cutoff_Optimal!$C$2:$C$1002,MATCH(A224,Cutoff_Optimal!$A$2:$A$1002,0))/INDEX(Cutoff_Optimal!$B$2:$B$1002,MATCH(A224,Cutoff_Optimal!$A$2:$A$1002,0))),NA())</f>
        <v>3.2324137946263707</v>
      </c>
      <c r="E224" s="4"/>
      <c r="F224" s="4"/>
    </row>
    <row r="225" spans="1:6" x14ac:dyDescent="0.2">
      <c r="A225" s="4">
        <v>224</v>
      </c>
      <c r="B225" s="12">
        <f>A225/Parameters!$B$4</f>
        <v>0.224</v>
      </c>
      <c r="C225" s="9">
        <f>INDEX(Workers!$E$2:$E$1001,MATCH(A225,Workers!$F$2:$F$1001,0))</f>
        <v>0.85175834807342576</v>
      </c>
      <c r="D225" s="9">
        <f>IFERROR((Parameters!$B$7/Parameters!$B$8)*(INDEX(Cutoff_Optimal!$C$2:$C$1002,MATCH(A225,Cutoff_Optimal!$A$2:$A$1002,0))/INDEX(Cutoff_Optimal!$B$2:$B$1002,MATCH(A225,Cutoff_Optimal!$A$2:$A$1002,0))),NA())</f>
        <v>3.2150641506963646</v>
      </c>
      <c r="E225" s="4"/>
      <c r="F225" s="4"/>
    </row>
    <row r="226" spans="1:6" x14ac:dyDescent="0.2">
      <c r="A226" s="4">
        <v>225</v>
      </c>
      <c r="B226" s="12">
        <f>A226/Parameters!$B$4</f>
        <v>0.22500000000000001</v>
      </c>
      <c r="C226" s="9">
        <f>INDEX(Workers!$E$2:$E$1001,MATCH(A226,Workers!$F$2:$F$1001,0))</f>
        <v>0.85190921851357504</v>
      </c>
      <c r="D226" s="9">
        <f>IFERROR((Parameters!$B$7/Parameters!$B$8)*(INDEX(Cutoff_Optimal!$C$2:$C$1002,MATCH(A226,Cutoff_Optimal!$A$2:$A$1002,0))/INDEX(Cutoff_Optimal!$B$2:$B$1002,MATCH(A226,Cutoff_Optimal!$A$2:$A$1002,0))),NA())</f>
        <v>3.1992804560472159</v>
      </c>
      <c r="E226" s="4"/>
      <c r="F226" s="4"/>
    </row>
    <row r="227" spans="1:6" x14ac:dyDescent="0.2">
      <c r="A227" s="4">
        <v>226</v>
      </c>
      <c r="B227" s="12">
        <f>A227/Parameters!$B$4</f>
        <v>0.22600000000000001</v>
      </c>
      <c r="C227" s="9">
        <f>INDEX(Workers!$E$2:$E$1001,MATCH(A227,Workers!$F$2:$F$1001,0))</f>
        <v>0.85233177289631512</v>
      </c>
      <c r="D227" s="9">
        <f>IFERROR((Parameters!$B$7/Parameters!$B$8)*(INDEX(Cutoff_Optimal!$C$2:$C$1002,MATCH(A227,Cutoff_Optimal!$A$2:$A$1002,0))/INDEX(Cutoff_Optimal!$B$2:$B$1002,MATCH(A227,Cutoff_Optimal!$A$2:$A$1002,0))),NA())</f>
        <v>3.1833649760020681</v>
      </c>
      <c r="E227" s="4"/>
      <c r="F227" s="4"/>
    </row>
    <row r="228" spans="1:6" x14ac:dyDescent="0.2">
      <c r="A228" s="4">
        <v>227</v>
      </c>
      <c r="B228" s="12">
        <f>A228/Parameters!$B$4</f>
        <v>0.22700000000000001</v>
      </c>
      <c r="C228" s="9">
        <f>INDEX(Workers!$E$2:$E$1001,MATCH(A228,Workers!$F$2:$F$1001,0))</f>
        <v>0.85247821511009336</v>
      </c>
      <c r="D228" s="9">
        <f>IFERROR((Parameters!$B$7/Parameters!$B$8)*(INDEX(Cutoff_Optimal!$C$2:$C$1002,MATCH(A228,Cutoff_Optimal!$A$2:$A$1002,0))/INDEX(Cutoff_Optimal!$B$2:$B$1002,MATCH(A228,Cutoff_Optimal!$A$2:$A$1002,0))),NA())</f>
        <v>3.1638680494894431</v>
      </c>
      <c r="E228" s="4"/>
      <c r="F228" s="4"/>
    </row>
    <row r="229" spans="1:6" x14ac:dyDescent="0.2">
      <c r="A229" s="4">
        <v>228</v>
      </c>
      <c r="B229" s="12">
        <f>A229/Parameters!$B$4</f>
        <v>0.22800000000000001</v>
      </c>
      <c r="C229" s="9">
        <f>INDEX(Workers!$E$2:$E$1001,MATCH(A229,Workers!$F$2:$F$1001,0))</f>
        <v>0.85250878502347849</v>
      </c>
      <c r="D229" s="9">
        <f>IFERROR((Parameters!$B$7/Parameters!$B$8)*(INDEX(Cutoff_Optimal!$C$2:$C$1002,MATCH(A229,Cutoff_Optimal!$A$2:$A$1002,0))/INDEX(Cutoff_Optimal!$B$2:$B$1002,MATCH(A229,Cutoff_Optimal!$A$2:$A$1002,0))),NA())</f>
        <v>3.1474168446389821</v>
      </c>
      <c r="E229" s="4"/>
      <c r="F229" s="4"/>
    </row>
    <row r="230" spans="1:6" x14ac:dyDescent="0.2">
      <c r="A230" s="4">
        <v>229</v>
      </c>
      <c r="B230" s="12">
        <f>A230/Parameters!$B$4</f>
        <v>0.22900000000000001</v>
      </c>
      <c r="C230" s="9">
        <f>INDEX(Workers!$E$2:$E$1001,MATCH(A230,Workers!$F$2:$F$1001,0))</f>
        <v>0.85290376870807627</v>
      </c>
      <c r="D230" s="9">
        <f>IFERROR((Parameters!$B$7/Parameters!$B$8)*(INDEX(Cutoff_Optimal!$C$2:$C$1002,MATCH(A230,Cutoff_Optimal!$A$2:$A$1002,0))/INDEX(Cutoff_Optimal!$B$2:$B$1002,MATCH(A230,Cutoff_Optimal!$A$2:$A$1002,0))),NA())</f>
        <v>3.1308486734328471</v>
      </c>
      <c r="E230" s="4"/>
      <c r="F230" s="4"/>
    </row>
    <row r="231" spans="1:6" x14ac:dyDescent="0.2">
      <c r="A231" s="4">
        <v>230</v>
      </c>
      <c r="B231" s="12">
        <f>A231/Parameters!$B$4</f>
        <v>0.23</v>
      </c>
      <c r="C231" s="9">
        <f>INDEX(Workers!$E$2:$E$1001,MATCH(A231,Workers!$F$2:$F$1001,0))</f>
        <v>0.85342568957655263</v>
      </c>
      <c r="D231" s="9">
        <f>IFERROR((Parameters!$B$7/Parameters!$B$8)*(INDEX(Cutoff_Optimal!$C$2:$C$1002,MATCH(A231,Cutoff_Optimal!$A$2:$A$1002,0))/INDEX(Cutoff_Optimal!$B$2:$B$1002,MATCH(A231,Cutoff_Optimal!$A$2:$A$1002,0))),NA())</f>
        <v>3.1136493027400518</v>
      </c>
      <c r="E231" s="4"/>
      <c r="F231" s="4"/>
    </row>
    <row r="232" spans="1:6" x14ac:dyDescent="0.2">
      <c r="A232" s="4">
        <v>231</v>
      </c>
      <c r="B232" s="12">
        <f>A232/Parameters!$B$4</f>
        <v>0.23100000000000001</v>
      </c>
      <c r="C232" s="9">
        <f>INDEX(Workers!$E$2:$E$1001,MATCH(A232,Workers!$F$2:$F$1001,0))</f>
        <v>0.85359052568499805</v>
      </c>
      <c r="D232" s="9">
        <f>IFERROR((Parameters!$B$7/Parameters!$B$8)*(INDEX(Cutoff_Optimal!$C$2:$C$1002,MATCH(A232,Cutoff_Optimal!$A$2:$A$1002,0))/INDEX(Cutoff_Optimal!$B$2:$B$1002,MATCH(A232,Cutoff_Optimal!$A$2:$A$1002,0))),NA())</f>
        <v>3.0977321991839379</v>
      </c>
      <c r="E232" s="4"/>
      <c r="F232" s="4"/>
    </row>
    <row r="233" spans="1:6" x14ac:dyDescent="0.2">
      <c r="A233" s="4">
        <v>232</v>
      </c>
      <c r="B233" s="12">
        <f>A233/Parameters!$B$4</f>
        <v>0.23200000000000001</v>
      </c>
      <c r="C233" s="9">
        <f>INDEX(Workers!$E$2:$E$1001,MATCH(A233,Workers!$F$2:$F$1001,0))</f>
        <v>0.85489529543210063</v>
      </c>
      <c r="D233" s="9">
        <f>IFERROR((Parameters!$B$7/Parameters!$B$8)*(INDEX(Cutoff_Optimal!$C$2:$C$1002,MATCH(A233,Cutoff_Optimal!$A$2:$A$1002,0))/INDEX(Cutoff_Optimal!$B$2:$B$1002,MATCH(A233,Cutoff_Optimal!$A$2:$A$1002,0))),NA())</f>
        <v>3.0819254488759031</v>
      </c>
      <c r="E233" s="4"/>
      <c r="F233" s="4"/>
    </row>
    <row r="234" spans="1:6" x14ac:dyDescent="0.2">
      <c r="A234" s="4">
        <v>233</v>
      </c>
      <c r="B234" s="12">
        <f>A234/Parameters!$B$4</f>
        <v>0.23300000000000001</v>
      </c>
      <c r="C234" s="9">
        <f>INDEX(Workers!$E$2:$E$1001,MATCH(A234,Workers!$F$2:$F$1001,0))</f>
        <v>0.85517747994614557</v>
      </c>
      <c r="D234" s="9">
        <f>IFERROR((Parameters!$B$7/Parameters!$B$8)*(INDEX(Cutoff_Optimal!$C$2:$C$1002,MATCH(A234,Cutoff_Optimal!$A$2:$A$1002,0))/INDEX(Cutoff_Optimal!$B$2:$B$1002,MATCH(A234,Cutoff_Optimal!$A$2:$A$1002,0))),NA())</f>
        <v>3.0635228992634618</v>
      </c>
      <c r="E234" s="4"/>
      <c r="F234" s="4"/>
    </row>
    <row r="235" spans="1:6" x14ac:dyDescent="0.2">
      <c r="A235" s="4">
        <v>234</v>
      </c>
      <c r="B235" s="12">
        <f>A235/Parameters!$B$4</f>
        <v>0.23400000000000001</v>
      </c>
      <c r="C235" s="9">
        <f>INDEX(Workers!$E$2:$E$1001,MATCH(A235,Workers!$F$2:$F$1001,0))</f>
        <v>0.85626904084313393</v>
      </c>
      <c r="D235" s="9">
        <f>IFERROR((Parameters!$B$7/Parameters!$B$8)*(INDEX(Cutoff_Optimal!$C$2:$C$1002,MATCH(A235,Cutoff_Optimal!$A$2:$A$1002,0))/INDEX(Cutoff_Optimal!$B$2:$B$1002,MATCH(A235,Cutoff_Optimal!$A$2:$A$1002,0))),NA())</f>
        <v>3.0498303251347925</v>
      </c>
      <c r="E235" s="4"/>
      <c r="F235" s="4"/>
    </row>
    <row r="236" spans="1:6" x14ac:dyDescent="0.2">
      <c r="A236" s="4">
        <v>235</v>
      </c>
      <c r="B236" s="12">
        <f>A236/Parameters!$B$4</f>
        <v>0.23499999999999999</v>
      </c>
      <c r="C236" s="9">
        <f>INDEX(Workers!$E$2:$E$1001,MATCH(A236,Workers!$F$2:$F$1001,0))</f>
        <v>0.85671180146877568</v>
      </c>
      <c r="D236" s="9">
        <f>IFERROR((Parameters!$B$7/Parameters!$B$8)*(INDEX(Cutoff_Optimal!$C$2:$C$1002,MATCH(A236,Cutoff_Optimal!$A$2:$A$1002,0))/INDEX(Cutoff_Optimal!$B$2:$B$1002,MATCH(A236,Cutoff_Optimal!$A$2:$A$1002,0))),NA())</f>
        <v>3.0344302142049764</v>
      </c>
      <c r="E236" s="4"/>
      <c r="F236" s="4"/>
    </row>
    <row r="237" spans="1:6" x14ac:dyDescent="0.2">
      <c r="A237" s="4">
        <v>236</v>
      </c>
      <c r="B237" s="12">
        <f>A237/Parameters!$B$4</f>
        <v>0.23599999999999999</v>
      </c>
      <c r="C237" s="9">
        <f>INDEX(Workers!$E$2:$E$1001,MATCH(A237,Workers!$F$2:$F$1001,0))</f>
        <v>0.858035622219394</v>
      </c>
      <c r="D237" s="9">
        <f>IFERROR((Parameters!$B$7/Parameters!$B$8)*(INDEX(Cutoff_Optimal!$C$2:$C$1002,MATCH(A237,Cutoff_Optimal!$A$2:$A$1002,0))/INDEX(Cutoff_Optimal!$B$2:$B$1002,MATCH(A237,Cutoff_Optimal!$A$2:$A$1002,0))),NA())</f>
        <v>3.0177208663899138</v>
      </c>
      <c r="E237" s="4"/>
      <c r="F237" s="4"/>
    </row>
    <row r="238" spans="1:6" x14ac:dyDescent="0.2">
      <c r="A238" s="4">
        <v>237</v>
      </c>
      <c r="B238" s="12">
        <f>A238/Parameters!$B$4</f>
        <v>0.23699999999999999</v>
      </c>
      <c r="C238" s="9">
        <f>INDEX(Workers!$E$2:$E$1001,MATCH(A238,Workers!$F$2:$F$1001,0))</f>
        <v>0.85867530735036712</v>
      </c>
      <c r="D238" s="9">
        <f>IFERROR((Parameters!$B$7/Parameters!$B$8)*(INDEX(Cutoff_Optimal!$C$2:$C$1002,MATCH(A238,Cutoff_Optimal!$A$2:$A$1002,0))/INDEX(Cutoff_Optimal!$B$2:$B$1002,MATCH(A238,Cutoff_Optimal!$A$2:$A$1002,0))),NA())</f>
        <v>3.000785925379577</v>
      </c>
      <c r="E238" s="4"/>
      <c r="F238" s="4"/>
    </row>
    <row r="239" spans="1:6" x14ac:dyDescent="0.2">
      <c r="A239" s="4">
        <v>238</v>
      </c>
      <c r="B239" s="12">
        <f>A239/Parameters!$B$4</f>
        <v>0.23799999999999999</v>
      </c>
      <c r="C239" s="9">
        <f>INDEX(Workers!$E$2:$E$1001,MATCH(A239,Workers!$F$2:$F$1001,0))</f>
        <v>0.86006555365498905</v>
      </c>
      <c r="D239" s="9">
        <f>IFERROR((Parameters!$B$7/Parameters!$B$8)*(INDEX(Cutoff_Optimal!$C$2:$C$1002,MATCH(A239,Cutoff_Optimal!$A$2:$A$1002,0))/INDEX(Cutoff_Optimal!$B$2:$B$1002,MATCH(A239,Cutoff_Optimal!$A$2:$A$1002,0))),NA())</f>
        <v>2.9838904974584164</v>
      </c>
      <c r="E239" s="4"/>
      <c r="F239" s="4"/>
    </row>
    <row r="240" spans="1:6" x14ac:dyDescent="0.2">
      <c r="A240" s="4">
        <v>239</v>
      </c>
      <c r="B240" s="12">
        <f>A240/Parameters!$B$4</f>
        <v>0.23899999999999999</v>
      </c>
      <c r="C240" s="9">
        <f>INDEX(Workers!$E$2:$E$1001,MATCH(A240,Workers!$F$2:$F$1001,0))</f>
        <v>0.86092030413046583</v>
      </c>
      <c r="D240" s="9">
        <f>IFERROR((Parameters!$B$7/Parameters!$B$8)*(INDEX(Cutoff_Optimal!$C$2:$C$1002,MATCH(A240,Cutoff_Optimal!$A$2:$A$1002,0))/INDEX(Cutoff_Optimal!$B$2:$B$1002,MATCH(A240,Cutoff_Optimal!$A$2:$A$1002,0))),NA())</f>
        <v>2.9688910163640716</v>
      </c>
      <c r="E240" s="4"/>
      <c r="F240" s="4"/>
    </row>
    <row r="241" spans="1:6" x14ac:dyDescent="0.2">
      <c r="A241" s="4">
        <v>240</v>
      </c>
      <c r="B241" s="12">
        <f>A241/Parameters!$B$4</f>
        <v>0.24</v>
      </c>
      <c r="C241" s="9">
        <f>INDEX(Workers!$E$2:$E$1001,MATCH(A241,Workers!$F$2:$F$1001,0))</f>
        <v>0.86106267455757091</v>
      </c>
      <c r="D241" s="9">
        <f>IFERROR((Parameters!$B$7/Parameters!$B$8)*(INDEX(Cutoff_Optimal!$C$2:$C$1002,MATCH(A241,Cutoff_Optimal!$A$2:$A$1002,0))/INDEX(Cutoff_Optimal!$B$2:$B$1002,MATCH(A241,Cutoff_Optimal!$A$2:$A$1002,0))),NA())</f>
        <v>2.9516815072621863</v>
      </c>
      <c r="E241" s="4"/>
      <c r="F241" s="4"/>
    </row>
    <row r="242" spans="1:6" x14ac:dyDescent="0.2">
      <c r="A242" s="4">
        <v>241</v>
      </c>
      <c r="B242" s="12">
        <f>A242/Parameters!$B$4</f>
        <v>0.24099999999999999</v>
      </c>
      <c r="C242" s="9">
        <f>INDEX(Workers!$E$2:$E$1001,MATCH(A242,Workers!$F$2:$F$1001,0))</f>
        <v>0.86123104204601597</v>
      </c>
      <c r="D242" s="9">
        <f>IFERROR((Parameters!$B$7/Parameters!$B$8)*(INDEX(Cutoff_Optimal!$C$2:$C$1002,MATCH(A242,Cutoff_Optimal!$A$2:$A$1002,0))/INDEX(Cutoff_Optimal!$B$2:$B$1002,MATCH(A242,Cutoff_Optimal!$A$2:$A$1002,0))),NA())</f>
        <v>2.9379078030452255</v>
      </c>
      <c r="E242" s="4"/>
      <c r="F242" s="4"/>
    </row>
    <row r="243" spans="1:6" x14ac:dyDescent="0.2">
      <c r="A243" s="4">
        <v>242</v>
      </c>
      <c r="B243" s="12">
        <f>A243/Parameters!$B$4</f>
        <v>0.24199999999999999</v>
      </c>
      <c r="C243" s="9">
        <f>INDEX(Workers!$E$2:$E$1001,MATCH(A243,Workers!$F$2:$F$1001,0))</f>
        <v>0.8619003035614774</v>
      </c>
      <c r="D243" s="9">
        <f>IFERROR((Parameters!$B$7/Parameters!$B$8)*(INDEX(Cutoff_Optimal!$C$2:$C$1002,MATCH(A243,Cutoff_Optimal!$A$2:$A$1002,0))/INDEX(Cutoff_Optimal!$B$2:$B$1002,MATCH(A243,Cutoff_Optimal!$A$2:$A$1002,0))),NA())</f>
        <v>2.9212879008727355</v>
      </c>
      <c r="E243" s="4"/>
      <c r="F243" s="4"/>
    </row>
    <row r="244" spans="1:6" x14ac:dyDescent="0.2">
      <c r="A244" s="4">
        <v>243</v>
      </c>
      <c r="B244" s="12">
        <f>A244/Parameters!$B$4</f>
        <v>0.24299999999999999</v>
      </c>
      <c r="C244" s="9">
        <f>INDEX(Workers!$E$2:$E$1001,MATCH(A244,Workers!$F$2:$F$1001,0))</f>
        <v>0.86439151534735703</v>
      </c>
      <c r="D244" s="9">
        <f>IFERROR((Parameters!$B$7/Parameters!$B$8)*(INDEX(Cutoff_Optimal!$C$2:$C$1002,MATCH(A244,Cutoff_Optimal!$A$2:$A$1002,0))/INDEX(Cutoff_Optimal!$B$2:$B$1002,MATCH(A244,Cutoff_Optimal!$A$2:$A$1002,0))),NA())</f>
        <v>2.9030550132446216</v>
      </c>
      <c r="E244" s="4"/>
      <c r="F244" s="4"/>
    </row>
    <row r="245" spans="1:6" x14ac:dyDescent="0.2">
      <c r="A245" s="4">
        <v>244</v>
      </c>
      <c r="B245" s="12">
        <f>A245/Parameters!$B$4</f>
        <v>0.24399999999999999</v>
      </c>
      <c r="C245" s="9">
        <f>INDEX(Workers!$E$2:$E$1001,MATCH(A245,Workers!$F$2:$F$1001,0))</f>
        <v>0.8646642467432728</v>
      </c>
      <c r="D245" s="9">
        <f>IFERROR((Parameters!$B$7/Parameters!$B$8)*(INDEX(Cutoff_Optimal!$C$2:$C$1002,MATCH(A245,Cutoff_Optimal!$A$2:$A$1002,0))/INDEX(Cutoff_Optimal!$B$2:$B$1002,MATCH(A245,Cutoff_Optimal!$A$2:$A$1002,0))),NA())</f>
        <v>2.8882791442626123</v>
      </c>
      <c r="E245" s="4"/>
      <c r="F245" s="4"/>
    </row>
    <row r="246" spans="1:6" x14ac:dyDescent="0.2">
      <c r="A246" s="4">
        <v>245</v>
      </c>
      <c r="B246" s="12">
        <f>A246/Parameters!$B$4</f>
        <v>0.245</v>
      </c>
      <c r="C246" s="9">
        <f>INDEX(Workers!$E$2:$E$1001,MATCH(A246,Workers!$F$2:$F$1001,0))</f>
        <v>0.86534122367192134</v>
      </c>
      <c r="D246" s="9">
        <f>IFERROR((Parameters!$B$7/Parameters!$B$8)*(INDEX(Cutoff_Optimal!$C$2:$C$1002,MATCH(A246,Cutoff_Optimal!$A$2:$A$1002,0))/INDEX(Cutoff_Optimal!$B$2:$B$1002,MATCH(A246,Cutoff_Optimal!$A$2:$A$1002,0))),NA())</f>
        <v>2.8714914066814767</v>
      </c>
      <c r="E246" s="4"/>
      <c r="F246" s="4"/>
    </row>
    <row r="247" spans="1:6" x14ac:dyDescent="0.2">
      <c r="A247" s="4">
        <v>246</v>
      </c>
      <c r="B247" s="12">
        <f>A247/Parameters!$B$4</f>
        <v>0.246</v>
      </c>
      <c r="C247" s="9">
        <f>INDEX(Workers!$E$2:$E$1001,MATCH(A247,Workers!$F$2:$F$1001,0))</f>
        <v>0.86560192369635658</v>
      </c>
      <c r="D247" s="9">
        <f>IFERROR((Parameters!$B$7/Parameters!$B$8)*(INDEX(Cutoff_Optimal!$C$2:$C$1002,MATCH(A247,Cutoff_Optimal!$A$2:$A$1002,0))/INDEX(Cutoff_Optimal!$B$2:$B$1002,MATCH(A247,Cutoff_Optimal!$A$2:$A$1002,0))),NA())</f>
        <v>2.8553509255290259</v>
      </c>
      <c r="E247" s="4"/>
      <c r="F247" s="4"/>
    </row>
    <row r="248" spans="1:6" x14ac:dyDescent="0.2">
      <c r="A248" s="4">
        <v>247</v>
      </c>
      <c r="B248" s="12">
        <f>A248/Parameters!$B$4</f>
        <v>0.247</v>
      </c>
      <c r="C248" s="9">
        <f>INDEX(Workers!$E$2:$E$1001,MATCH(A248,Workers!$F$2:$F$1001,0))</f>
        <v>0.86568482571898298</v>
      </c>
      <c r="D248" s="9">
        <f>IFERROR((Parameters!$B$7/Parameters!$B$8)*(INDEX(Cutoff_Optimal!$C$2:$C$1002,MATCH(A248,Cutoff_Optimal!$A$2:$A$1002,0))/INDEX(Cutoff_Optimal!$B$2:$B$1002,MATCH(A248,Cutoff_Optimal!$A$2:$A$1002,0))),NA())</f>
        <v>2.8395991450021283</v>
      </c>
      <c r="E248" s="4"/>
      <c r="F248" s="4"/>
    </row>
    <row r="249" spans="1:6" x14ac:dyDescent="0.2">
      <c r="A249" s="4">
        <v>248</v>
      </c>
      <c r="B249" s="12">
        <f>A249/Parameters!$B$4</f>
        <v>0.248</v>
      </c>
      <c r="C249" s="9">
        <f>INDEX(Workers!$E$2:$E$1001,MATCH(A249,Workers!$F$2:$F$1001,0))</f>
        <v>0.86571839539715534</v>
      </c>
      <c r="D249" s="9">
        <f>IFERROR((Parameters!$B$7/Parameters!$B$8)*(INDEX(Cutoff_Optimal!$C$2:$C$1002,MATCH(A249,Cutoff_Optimal!$A$2:$A$1002,0))/INDEX(Cutoff_Optimal!$B$2:$B$1002,MATCH(A249,Cutoff_Optimal!$A$2:$A$1002,0))),NA())</f>
        <v>2.826636754876394</v>
      </c>
      <c r="E249" s="4"/>
      <c r="F249" s="4"/>
    </row>
    <row r="250" spans="1:6" x14ac:dyDescent="0.2">
      <c r="A250" s="4">
        <v>249</v>
      </c>
      <c r="B250" s="12">
        <f>A250/Parameters!$B$4</f>
        <v>0.249</v>
      </c>
      <c r="C250" s="9">
        <f>INDEX(Workers!$E$2:$E$1001,MATCH(A250,Workers!$F$2:$F$1001,0))</f>
        <v>0.86622201473488059</v>
      </c>
      <c r="D250" s="9">
        <f>IFERROR((Parameters!$B$7/Parameters!$B$8)*(INDEX(Cutoff_Optimal!$C$2:$C$1002,MATCH(A250,Cutoff_Optimal!$A$2:$A$1002,0))/INDEX(Cutoff_Optimal!$B$2:$B$1002,MATCH(A250,Cutoff_Optimal!$A$2:$A$1002,0))),NA())</f>
        <v>2.8090193211779844</v>
      </c>
      <c r="E250" s="4"/>
      <c r="F250" s="4"/>
    </row>
    <row r="251" spans="1:6" x14ac:dyDescent="0.2">
      <c r="A251" s="4">
        <v>250</v>
      </c>
      <c r="B251" s="12">
        <f>A251/Parameters!$B$4</f>
        <v>0.25</v>
      </c>
      <c r="C251" s="9">
        <f>INDEX(Workers!$E$2:$E$1001,MATCH(A251,Workers!$F$2:$F$1001,0))</f>
        <v>0.86656952043462354</v>
      </c>
      <c r="D251" s="9">
        <f>IFERROR((Parameters!$B$7/Parameters!$B$8)*(INDEX(Cutoff_Optimal!$C$2:$C$1002,MATCH(A251,Cutoff_Optimal!$A$2:$A$1002,0))/INDEX(Cutoff_Optimal!$B$2:$B$1002,MATCH(A251,Cutoff_Optimal!$A$2:$A$1002,0))),NA())</f>
        <v>2.7919896888820301</v>
      </c>
      <c r="E251" s="4"/>
      <c r="F251" s="4"/>
    </row>
    <row r="252" spans="1:6" x14ac:dyDescent="0.2">
      <c r="A252" s="4">
        <v>251</v>
      </c>
      <c r="B252" s="12">
        <f>A252/Parameters!$B$4</f>
        <v>0.251</v>
      </c>
      <c r="C252" s="9">
        <f>INDEX(Workers!$E$2:$E$1001,MATCH(A252,Workers!$F$2:$F$1001,0))</f>
        <v>0.86761749891280104</v>
      </c>
      <c r="D252" s="9">
        <f>IFERROR((Parameters!$B$7/Parameters!$B$8)*(INDEX(Cutoff_Optimal!$C$2:$C$1002,MATCH(A252,Cutoff_Optimal!$A$2:$A$1002,0))/INDEX(Cutoff_Optimal!$B$2:$B$1002,MATCH(A252,Cutoff_Optimal!$A$2:$A$1002,0))),NA())</f>
        <v>2.7768253509279592</v>
      </c>
      <c r="E252" s="4"/>
      <c r="F252" s="4"/>
    </row>
    <row r="253" spans="1:6" x14ac:dyDescent="0.2">
      <c r="A253" s="4">
        <v>252</v>
      </c>
      <c r="B253" s="12">
        <f>A253/Parameters!$B$4</f>
        <v>0.252</v>
      </c>
      <c r="C253" s="9">
        <f>INDEX(Workers!$E$2:$E$1001,MATCH(A253,Workers!$F$2:$F$1001,0))</f>
        <v>0.86850160243138019</v>
      </c>
      <c r="D253" s="9">
        <f>IFERROR((Parameters!$B$7/Parameters!$B$8)*(INDEX(Cutoff_Optimal!$C$2:$C$1002,MATCH(A253,Cutoff_Optimal!$A$2:$A$1002,0))/INDEX(Cutoff_Optimal!$B$2:$B$1002,MATCH(A253,Cutoff_Optimal!$A$2:$A$1002,0))),NA())</f>
        <v>2.7625322852063552</v>
      </c>
      <c r="E253" s="4"/>
      <c r="F253" s="4"/>
    </row>
    <row r="254" spans="1:6" x14ac:dyDescent="0.2">
      <c r="A254" s="4">
        <v>253</v>
      </c>
      <c r="B254" s="12">
        <f>A254/Parameters!$B$4</f>
        <v>0.253</v>
      </c>
      <c r="C254" s="9">
        <f>INDEX(Workers!$E$2:$E$1001,MATCH(A254,Workers!$F$2:$F$1001,0))</f>
        <v>0.86859759763041988</v>
      </c>
      <c r="D254" s="9">
        <f>IFERROR((Parameters!$B$7/Parameters!$B$8)*(INDEX(Cutoff_Optimal!$C$2:$C$1002,MATCH(A254,Cutoff_Optimal!$A$2:$A$1002,0))/INDEX(Cutoff_Optimal!$B$2:$B$1002,MATCH(A254,Cutoff_Optimal!$A$2:$A$1002,0))),NA())</f>
        <v>2.7514862587764273</v>
      </c>
      <c r="E254" s="4"/>
      <c r="F254" s="4"/>
    </row>
    <row r="255" spans="1:6" x14ac:dyDescent="0.2">
      <c r="A255" s="4">
        <v>254</v>
      </c>
      <c r="B255" s="12">
        <f>A255/Parameters!$B$4</f>
        <v>0.254</v>
      </c>
      <c r="C255" s="9">
        <f>INDEX(Workers!$E$2:$E$1001,MATCH(A255,Workers!$F$2:$F$1001,0))</f>
        <v>0.8696394033343231</v>
      </c>
      <c r="D255" s="9">
        <f>IFERROR((Parameters!$B$7/Parameters!$B$8)*(INDEX(Cutoff_Optimal!$C$2:$C$1002,MATCH(A255,Cutoff_Optimal!$A$2:$A$1002,0))/INDEX(Cutoff_Optimal!$B$2:$B$1002,MATCH(A255,Cutoff_Optimal!$A$2:$A$1002,0))),NA())</f>
        <v>2.7354994800107688</v>
      </c>
      <c r="E255" s="4"/>
      <c r="F255" s="4"/>
    </row>
    <row r="256" spans="1:6" x14ac:dyDescent="0.2">
      <c r="A256" s="4">
        <v>255</v>
      </c>
      <c r="B256" s="12">
        <f>A256/Parameters!$B$4</f>
        <v>0.255</v>
      </c>
      <c r="C256" s="9">
        <f>INDEX(Workers!$E$2:$E$1001,MATCH(A256,Workers!$F$2:$F$1001,0))</f>
        <v>0.87115298804610752</v>
      </c>
      <c r="D256" s="9">
        <f>IFERROR((Parameters!$B$7/Parameters!$B$8)*(INDEX(Cutoff_Optimal!$C$2:$C$1002,MATCH(A256,Cutoff_Optimal!$A$2:$A$1002,0))/INDEX(Cutoff_Optimal!$B$2:$B$1002,MATCH(A256,Cutoff_Optimal!$A$2:$A$1002,0))),NA())</f>
        <v>2.7214276649962894</v>
      </c>
      <c r="E256" s="4"/>
      <c r="F256" s="4"/>
    </row>
    <row r="257" spans="1:6" x14ac:dyDescent="0.2">
      <c r="A257" s="4">
        <v>256</v>
      </c>
      <c r="B257" s="12">
        <f>A257/Parameters!$B$4</f>
        <v>0.25600000000000001</v>
      </c>
      <c r="C257" s="9">
        <f>INDEX(Workers!$E$2:$E$1001,MATCH(A257,Workers!$F$2:$F$1001,0))</f>
        <v>0.87143647912108213</v>
      </c>
      <c r="D257" s="9">
        <f>IFERROR((Parameters!$B$7/Parameters!$B$8)*(INDEX(Cutoff_Optimal!$C$2:$C$1002,MATCH(A257,Cutoff_Optimal!$A$2:$A$1002,0))/INDEX(Cutoff_Optimal!$B$2:$B$1002,MATCH(A257,Cutoff_Optimal!$A$2:$A$1002,0))),NA())</f>
        <v>2.7088090399149491</v>
      </c>
      <c r="E257" s="4"/>
      <c r="F257" s="4"/>
    </row>
    <row r="258" spans="1:6" x14ac:dyDescent="0.2">
      <c r="A258" s="4">
        <v>257</v>
      </c>
      <c r="B258" s="12">
        <f>A258/Parameters!$B$4</f>
        <v>0.25700000000000001</v>
      </c>
      <c r="C258" s="9">
        <f>INDEX(Workers!$E$2:$E$1001,MATCH(A258,Workers!$F$2:$F$1001,0))</f>
        <v>0.87280787649036429</v>
      </c>
      <c r="D258" s="9">
        <f>IFERROR((Parameters!$B$7/Parameters!$B$8)*(INDEX(Cutoff_Optimal!$C$2:$C$1002,MATCH(A258,Cutoff_Optimal!$A$2:$A$1002,0))/INDEX(Cutoff_Optimal!$B$2:$B$1002,MATCH(A258,Cutoff_Optimal!$A$2:$A$1002,0))),NA())</f>
        <v>2.6950475837226544</v>
      </c>
      <c r="E258" s="4"/>
      <c r="F258" s="4"/>
    </row>
    <row r="259" spans="1:6" x14ac:dyDescent="0.2">
      <c r="A259" s="4">
        <v>258</v>
      </c>
      <c r="B259" s="12">
        <f>A259/Parameters!$B$4</f>
        <v>0.25800000000000001</v>
      </c>
      <c r="C259" s="9">
        <f>INDEX(Workers!$E$2:$E$1001,MATCH(A259,Workers!$F$2:$F$1001,0))</f>
        <v>0.87324002533148992</v>
      </c>
      <c r="D259" s="9">
        <f>IFERROR((Parameters!$B$7/Parameters!$B$8)*(INDEX(Cutoff_Optimal!$C$2:$C$1002,MATCH(A259,Cutoff_Optimal!$A$2:$A$1002,0))/INDEX(Cutoff_Optimal!$B$2:$B$1002,MATCH(A259,Cutoff_Optimal!$A$2:$A$1002,0))),NA())</f>
        <v>2.6826201044753604</v>
      </c>
      <c r="E259" s="4"/>
      <c r="F259" s="4"/>
    </row>
    <row r="260" spans="1:6" x14ac:dyDescent="0.2">
      <c r="A260" s="4">
        <v>259</v>
      </c>
      <c r="B260" s="12">
        <f>A260/Parameters!$B$4</f>
        <v>0.25900000000000001</v>
      </c>
      <c r="C260" s="9">
        <f>INDEX(Workers!$E$2:$E$1001,MATCH(A260,Workers!$F$2:$F$1001,0))</f>
        <v>0.87468971419836039</v>
      </c>
      <c r="D260" s="9">
        <f>IFERROR((Parameters!$B$7/Parameters!$B$8)*(INDEX(Cutoff_Optimal!$C$2:$C$1002,MATCH(A260,Cutoff_Optimal!$A$2:$A$1002,0))/INDEX(Cutoff_Optimal!$B$2:$B$1002,MATCH(A260,Cutoff_Optimal!$A$2:$A$1002,0))),NA())</f>
        <v>2.6712078768658203</v>
      </c>
      <c r="E260" s="4"/>
      <c r="F260" s="4"/>
    </row>
    <row r="261" spans="1:6" x14ac:dyDescent="0.2">
      <c r="A261" s="4">
        <v>260</v>
      </c>
      <c r="B261" s="12">
        <f>A261/Parameters!$B$4</f>
        <v>0.26</v>
      </c>
      <c r="C261" s="9">
        <f>INDEX(Workers!$E$2:$E$1001,MATCH(A261,Workers!$F$2:$F$1001,0))</f>
        <v>0.87470388155873691</v>
      </c>
      <c r="D261" s="9">
        <f>IFERROR((Parameters!$B$7/Parameters!$B$8)*(INDEX(Cutoff_Optimal!$C$2:$C$1002,MATCH(A261,Cutoff_Optimal!$A$2:$A$1002,0))/INDEX(Cutoff_Optimal!$B$2:$B$1002,MATCH(A261,Cutoff_Optimal!$A$2:$A$1002,0))),NA())</f>
        <v>2.6585490380524472</v>
      </c>
      <c r="E261" s="4"/>
      <c r="F261" s="4"/>
    </row>
    <row r="262" spans="1:6" x14ac:dyDescent="0.2">
      <c r="A262" s="4">
        <v>261</v>
      </c>
      <c r="B262" s="12">
        <f>A262/Parameters!$B$4</f>
        <v>0.26100000000000001</v>
      </c>
      <c r="C262" s="9">
        <f>INDEX(Workers!$E$2:$E$1001,MATCH(A262,Workers!$F$2:$F$1001,0))</f>
        <v>0.8748467125922017</v>
      </c>
      <c r="D262" s="9">
        <f>IFERROR((Parameters!$B$7/Parameters!$B$8)*(INDEX(Cutoff_Optimal!$C$2:$C$1002,MATCH(A262,Cutoff_Optimal!$A$2:$A$1002,0))/INDEX(Cutoff_Optimal!$B$2:$B$1002,MATCH(A262,Cutoff_Optimal!$A$2:$A$1002,0))),NA())</f>
        <v>2.6474817020607371</v>
      </c>
      <c r="E262" s="4"/>
      <c r="F262" s="4"/>
    </row>
    <row r="263" spans="1:6" x14ac:dyDescent="0.2">
      <c r="A263" s="4">
        <v>262</v>
      </c>
      <c r="B263" s="12">
        <f>A263/Parameters!$B$4</f>
        <v>0.26200000000000001</v>
      </c>
      <c r="C263" s="9">
        <f>INDEX(Workers!$E$2:$E$1001,MATCH(A263,Workers!$F$2:$F$1001,0))</f>
        <v>0.87530746822478545</v>
      </c>
      <c r="D263" s="9">
        <f>IFERROR((Parameters!$B$7/Parameters!$B$8)*(INDEX(Cutoff_Optimal!$C$2:$C$1002,MATCH(A263,Cutoff_Optimal!$A$2:$A$1002,0))/INDEX(Cutoff_Optimal!$B$2:$B$1002,MATCH(A263,Cutoff_Optimal!$A$2:$A$1002,0))),NA())</f>
        <v>2.6338403455564849</v>
      </c>
      <c r="E263" s="4"/>
      <c r="F263" s="4"/>
    </row>
    <row r="264" spans="1:6" x14ac:dyDescent="0.2">
      <c r="A264" s="4">
        <v>263</v>
      </c>
      <c r="B264" s="12">
        <f>A264/Parameters!$B$4</f>
        <v>0.26300000000000001</v>
      </c>
      <c r="C264" s="9">
        <f>INDEX(Workers!$E$2:$E$1001,MATCH(A264,Workers!$F$2:$F$1001,0))</f>
        <v>0.8759136519631916</v>
      </c>
      <c r="D264" s="9">
        <f>IFERROR((Parameters!$B$7/Parameters!$B$8)*(INDEX(Cutoff_Optimal!$C$2:$C$1002,MATCH(A264,Cutoff_Optimal!$A$2:$A$1002,0))/INDEX(Cutoff_Optimal!$B$2:$B$1002,MATCH(A264,Cutoff_Optimal!$A$2:$A$1002,0))),NA())</f>
        <v>2.6219136049785474</v>
      </c>
      <c r="E264" s="4"/>
      <c r="F264" s="4"/>
    </row>
    <row r="265" spans="1:6" x14ac:dyDescent="0.2">
      <c r="A265" s="4">
        <v>264</v>
      </c>
      <c r="B265" s="12">
        <f>A265/Parameters!$B$4</f>
        <v>0.26400000000000001</v>
      </c>
      <c r="C265" s="9">
        <f>INDEX(Workers!$E$2:$E$1001,MATCH(A265,Workers!$F$2:$F$1001,0))</f>
        <v>0.87604608273682794</v>
      </c>
      <c r="D265" s="9">
        <f>IFERROR((Parameters!$B$7/Parameters!$B$8)*(INDEX(Cutoff_Optimal!$C$2:$C$1002,MATCH(A265,Cutoff_Optimal!$A$2:$A$1002,0))/INDEX(Cutoff_Optimal!$B$2:$B$1002,MATCH(A265,Cutoff_Optimal!$A$2:$A$1002,0))),NA())</f>
        <v>2.6103286463886683</v>
      </c>
      <c r="E265" s="4"/>
      <c r="F265" s="4"/>
    </row>
    <row r="266" spans="1:6" x14ac:dyDescent="0.2">
      <c r="A266" s="4">
        <v>265</v>
      </c>
      <c r="B266" s="12">
        <f>A266/Parameters!$B$4</f>
        <v>0.26500000000000001</v>
      </c>
      <c r="C266" s="9">
        <f>INDEX(Workers!$E$2:$E$1001,MATCH(A266,Workers!$F$2:$F$1001,0))</f>
        <v>0.87612946132223646</v>
      </c>
      <c r="D266" s="9">
        <f>IFERROR((Parameters!$B$7/Parameters!$B$8)*(INDEX(Cutoff_Optimal!$C$2:$C$1002,MATCH(A266,Cutoff_Optimal!$A$2:$A$1002,0))/INDEX(Cutoff_Optimal!$B$2:$B$1002,MATCH(A266,Cutoff_Optimal!$A$2:$A$1002,0))),NA())</f>
        <v>2.5989290796483404</v>
      </c>
      <c r="E266" s="4"/>
      <c r="F266" s="4"/>
    </row>
    <row r="267" spans="1:6" x14ac:dyDescent="0.2">
      <c r="A267" s="4">
        <v>266</v>
      </c>
      <c r="B267" s="12">
        <f>A267/Parameters!$B$4</f>
        <v>0.26600000000000001</v>
      </c>
      <c r="C267" s="9">
        <f>INDEX(Workers!$E$2:$E$1001,MATCH(A267,Workers!$F$2:$F$1001,0))</f>
        <v>0.87725033753327042</v>
      </c>
      <c r="D267" s="9">
        <f>IFERROR((Parameters!$B$7/Parameters!$B$8)*(INDEX(Cutoff_Optimal!$C$2:$C$1002,MATCH(A267,Cutoff_Optimal!$A$2:$A$1002,0))/INDEX(Cutoff_Optimal!$B$2:$B$1002,MATCH(A267,Cutoff_Optimal!$A$2:$A$1002,0))),NA())</f>
        <v>2.5851375803030581</v>
      </c>
      <c r="E267" s="4"/>
      <c r="F267" s="4"/>
    </row>
    <row r="268" spans="1:6" x14ac:dyDescent="0.2">
      <c r="A268" s="4">
        <v>267</v>
      </c>
      <c r="B268" s="12">
        <f>A268/Parameters!$B$4</f>
        <v>0.26700000000000002</v>
      </c>
      <c r="C268" s="9">
        <f>INDEX(Workers!$E$2:$E$1001,MATCH(A268,Workers!$F$2:$F$1001,0))</f>
        <v>0.87817149788659221</v>
      </c>
      <c r="D268" s="9">
        <f>IFERROR((Parameters!$B$7/Parameters!$B$8)*(INDEX(Cutoff_Optimal!$C$2:$C$1002,MATCH(A268,Cutoff_Optimal!$A$2:$A$1002,0))/INDEX(Cutoff_Optimal!$B$2:$B$1002,MATCH(A268,Cutoff_Optimal!$A$2:$A$1002,0))),NA())</f>
        <v>2.5730828285404952</v>
      </c>
      <c r="E268" s="4"/>
      <c r="F268" s="4"/>
    </row>
    <row r="269" spans="1:6" x14ac:dyDescent="0.2">
      <c r="A269" s="4">
        <v>268</v>
      </c>
      <c r="B269" s="12">
        <f>A269/Parameters!$B$4</f>
        <v>0.26800000000000002</v>
      </c>
      <c r="C269" s="9">
        <f>INDEX(Workers!$E$2:$E$1001,MATCH(A269,Workers!$F$2:$F$1001,0))</f>
        <v>0.87817771337892192</v>
      </c>
      <c r="D269" s="9">
        <f>IFERROR((Parameters!$B$7/Parameters!$B$8)*(INDEX(Cutoff_Optimal!$C$2:$C$1002,MATCH(A269,Cutoff_Optimal!$A$2:$A$1002,0))/INDEX(Cutoff_Optimal!$B$2:$B$1002,MATCH(A269,Cutoff_Optimal!$A$2:$A$1002,0))),NA())</f>
        <v>2.5603059441622489</v>
      </c>
      <c r="E269" s="4"/>
      <c r="F269" s="4"/>
    </row>
    <row r="270" spans="1:6" x14ac:dyDescent="0.2">
      <c r="A270" s="4">
        <v>269</v>
      </c>
      <c r="B270" s="12">
        <f>A270/Parameters!$B$4</f>
        <v>0.26900000000000002</v>
      </c>
      <c r="C270" s="9">
        <f>INDEX(Workers!$E$2:$E$1001,MATCH(A270,Workers!$F$2:$F$1001,0))</f>
        <v>0.87895906413231573</v>
      </c>
      <c r="D270" s="9">
        <f>IFERROR((Parameters!$B$7/Parameters!$B$8)*(INDEX(Cutoff_Optimal!$C$2:$C$1002,MATCH(A270,Cutoff_Optimal!$A$2:$A$1002,0))/INDEX(Cutoff_Optimal!$B$2:$B$1002,MATCH(A270,Cutoff_Optimal!$A$2:$A$1002,0))),NA())</f>
        <v>2.5481859266275602</v>
      </c>
      <c r="E270" s="4"/>
      <c r="F270" s="4"/>
    </row>
    <row r="271" spans="1:6" x14ac:dyDescent="0.2">
      <c r="A271" s="4">
        <v>270</v>
      </c>
      <c r="B271" s="12">
        <f>A271/Parameters!$B$4</f>
        <v>0.27</v>
      </c>
      <c r="C271" s="9">
        <f>INDEX(Workers!$E$2:$E$1001,MATCH(A271,Workers!$F$2:$F$1001,0))</f>
        <v>0.87956839689688859</v>
      </c>
      <c r="D271" s="9">
        <f>IFERROR((Parameters!$B$7/Parameters!$B$8)*(INDEX(Cutoff_Optimal!$C$2:$C$1002,MATCH(A271,Cutoff_Optimal!$A$2:$A$1002,0))/INDEX(Cutoff_Optimal!$B$2:$B$1002,MATCH(A271,Cutoff_Optimal!$A$2:$A$1002,0))),NA())</f>
        <v>2.5352845015823653</v>
      </c>
      <c r="E271" s="4"/>
      <c r="F271" s="4"/>
    </row>
    <row r="272" spans="1:6" x14ac:dyDescent="0.2">
      <c r="A272" s="4">
        <v>271</v>
      </c>
      <c r="B272" s="12">
        <f>A272/Parameters!$B$4</f>
        <v>0.27100000000000002</v>
      </c>
      <c r="C272" s="9">
        <f>INDEX(Workers!$E$2:$E$1001,MATCH(A272,Workers!$F$2:$F$1001,0))</f>
        <v>0.87961781529544536</v>
      </c>
      <c r="D272" s="9">
        <f>IFERROR((Parameters!$B$7/Parameters!$B$8)*(INDEX(Cutoff_Optimal!$C$2:$C$1002,MATCH(A272,Cutoff_Optimal!$A$2:$A$1002,0))/INDEX(Cutoff_Optimal!$B$2:$B$1002,MATCH(A272,Cutoff_Optimal!$A$2:$A$1002,0))),NA())</f>
        <v>2.5218071085777645</v>
      </c>
      <c r="E272" s="4"/>
      <c r="F272" s="4"/>
    </row>
    <row r="273" spans="1:6" x14ac:dyDescent="0.2">
      <c r="A273" s="4">
        <v>272</v>
      </c>
      <c r="B273" s="12">
        <f>A273/Parameters!$B$4</f>
        <v>0.27200000000000002</v>
      </c>
      <c r="C273" s="9">
        <f>INDEX(Workers!$E$2:$E$1001,MATCH(A273,Workers!$F$2:$F$1001,0))</f>
        <v>0.88124381831690712</v>
      </c>
      <c r="D273" s="9">
        <f>IFERROR((Parameters!$B$7/Parameters!$B$8)*(INDEX(Cutoff_Optimal!$C$2:$C$1002,MATCH(A273,Cutoff_Optimal!$A$2:$A$1002,0))/INDEX(Cutoff_Optimal!$B$2:$B$1002,MATCH(A273,Cutoff_Optimal!$A$2:$A$1002,0))),NA())</f>
        <v>2.5089355193499197</v>
      </c>
      <c r="E273" s="4"/>
      <c r="F273" s="4"/>
    </row>
    <row r="274" spans="1:6" x14ac:dyDescent="0.2">
      <c r="A274" s="4">
        <v>273</v>
      </c>
      <c r="B274" s="12">
        <f>A274/Parameters!$B$4</f>
        <v>0.27300000000000002</v>
      </c>
      <c r="C274" s="9">
        <f>INDEX(Workers!$E$2:$E$1001,MATCH(A274,Workers!$F$2:$F$1001,0))</f>
        <v>0.8814798689907356</v>
      </c>
      <c r="D274" s="9">
        <f>IFERROR((Parameters!$B$7/Parameters!$B$8)*(INDEX(Cutoff_Optimal!$C$2:$C$1002,MATCH(A274,Cutoff_Optimal!$A$2:$A$1002,0))/INDEX(Cutoff_Optimal!$B$2:$B$1002,MATCH(A274,Cutoff_Optimal!$A$2:$A$1002,0))),NA())</f>
        <v>2.4972768467145672</v>
      </c>
      <c r="E274" s="4"/>
      <c r="F274" s="4"/>
    </row>
    <row r="275" spans="1:6" x14ac:dyDescent="0.2">
      <c r="A275" s="4">
        <v>274</v>
      </c>
      <c r="B275" s="12">
        <f>A275/Parameters!$B$4</f>
        <v>0.27400000000000002</v>
      </c>
      <c r="C275" s="9">
        <f>INDEX(Workers!$E$2:$E$1001,MATCH(A275,Workers!$F$2:$F$1001,0))</f>
        <v>0.88169654762148975</v>
      </c>
      <c r="D275" s="9">
        <f>IFERROR((Parameters!$B$7/Parameters!$B$8)*(INDEX(Cutoff_Optimal!$C$2:$C$1002,MATCH(A275,Cutoff_Optimal!$A$2:$A$1002,0))/INDEX(Cutoff_Optimal!$B$2:$B$1002,MATCH(A275,Cutoff_Optimal!$A$2:$A$1002,0))),NA())</f>
        <v>2.4844591346421319</v>
      </c>
      <c r="E275" s="4"/>
      <c r="F275" s="4"/>
    </row>
    <row r="276" spans="1:6" x14ac:dyDescent="0.2">
      <c r="A276" s="4">
        <v>275</v>
      </c>
      <c r="B276" s="12">
        <f>A276/Parameters!$B$4</f>
        <v>0.27500000000000002</v>
      </c>
      <c r="C276" s="9">
        <f>INDEX(Workers!$E$2:$E$1001,MATCH(A276,Workers!$F$2:$F$1001,0))</f>
        <v>0.88193657375016243</v>
      </c>
      <c r="D276" s="9">
        <f>IFERROR((Parameters!$B$7/Parameters!$B$8)*(INDEX(Cutoff_Optimal!$C$2:$C$1002,MATCH(A276,Cutoff_Optimal!$A$2:$A$1002,0))/INDEX(Cutoff_Optimal!$B$2:$B$1002,MATCH(A276,Cutoff_Optimal!$A$2:$A$1002,0))),NA())</f>
        <v>2.4730829511845931</v>
      </c>
      <c r="E276" s="4"/>
      <c r="F276" s="4"/>
    </row>
    <row r="277" spans="1:6" x14ac:dyDescent="0.2">
      <c r="A277" s="4">
        <v>276</v>
      </c>
      <c r="B277" s="12">
        <f>A277/Parameters!$B$4</f>
        <v>0.27600000000000002</v>
      </c>
      <c r="C277" s="9">
        <f>INDEX(Workers!$E$2:$E$1001,MATCH(A277,Workers!$F$2:$F$1001,0))</f>
        <v>0.88231781932925635</v>
      </c>
      <c r="D277" s="9">
        <f>IFERROR((Parameters!$B$7/Parameters!$B$8)*(INDEX(Cutoff_Optimal!$C$2:$C$1002,MATCH(A277,Cutoff_Optimal!$A$2:$A$1002,0))/INDEX(Cutoff_Optimal!$B$2:$B$1002,MATCH(A277,Cutoff_Optimal!$A$2:$A$1002,0))),NA())</f>
        <v>2.4599653795527523</v>
      </c>
      <c r="E277" s="4"/>
      <c r="F277" s="4"/>
    </row>
    <row r="278" spans="1:6" x14ac:dyDescent="0.2">
      <c r="A278" s="4">
        <v>277</v>
      </c>
      <c r="B278" s="12">
        <f>A278/Parameters!$B$4</f>
        <v>0.27700000000000002</v>
      </c>
      <c r="C278" s="9">
        <f>INDEX(Workers!$E$2:$E$1001,MATCH(A278,Workers!$F$2:$F$1001,0))</f>
        <v>0.88320553127200596</v>
      </c>
      <c r="D278" s="9">
        <f>IFERROR((Parameters!$B$7/Parameters!$B$8)*(INDEX(Cutoff_Optimal!$C$2:$C$1002,MATCH(A278,Cutoff_Optimal!$A$2:$A$1002,0))/INDEX(Cutoff_Optimal!$B$2:$B$1002,MATCH(A278,Cutoff_Optimal!$A$2:$A$1002,0))),NA())</f>
        <v>2.4481341732633695</v>
      </c>
      <c r="E278" s="4"/>
      <c r="F278" s="4"/>
    </row>
    <row r="279" spans="1:6" x14ac:dyDescent="0.2">
      <c r="A279" s="4">
        <v>278</v>
      </c>
      <c r="B279" s="12">
        <f>A279/Parameters!$B$4</f>
        <v>0.27800000000000002</v>
      </c>
      <c r="C279" s="9">
        <f>INDEX(Workers!$E$2:$E$1001,MATCH(A279,Workers!$F$2:$F$1001,0))</f>
        <v>0.88322362961860434</v>
      </c>
      <c r="D279" s="9">
        <f>IFERROR((Parameters!$B$7/Parameters!$B$8)*(INDEX(Cutoff_Optimal!$C$2:$C$1002,MATCH(A279,Cutoff_Optimal!$A$2:$A$1002,0))/INDEX(Cutoff_Optimal!$B$2:$B$1002,MATCH(A279,Cutoff_Optimal!$A$2:$A$1002,0))),NA())</f>
        <v>2.4379289655659795</v>
      </c>
      <c r="E279" s="4"/>
      <c r="F279" s="4"/>
    </row>
    <row r="280" spans="1:6" x14ac:dyDescent="0.2">
      <c r="A280" s="4">
        <v>279</v>
      </c>
      <c r="B280" s="12">
        <f>A280/Parameters!$B$4</f>
        <v>0.27900000000000003</v>
      </c>
      <c r="C280" s="9">
        <f>INDEX(Workers!$E$2:$E$1001,MATCH(A280,Workers!$F$2:$F$1001,0))</f>
        <v>0.88548739360451001</v>
      </c>
      <c r="D280" s="9">
        <f>IFERROR((Parameters!$B$7/Parameters!$B$8)*(INDEX(Cutoff_Optimal!$C$2:$C$1002,MATCH(A280,Cutoff_Optimal!$A$2:$A$1002,0))/INDEX(Cutoff_Optimal!$B$2:$B$1002,MATCH(A280,Cutoff_Optimal!$A$2:$A$1002,0))),NA())</f>
        <v>2.4276420782961541</v>
      </c>
      <c r="E280" s="4"/>
      <c r="F280" s="4"/>
    </row>
    <row r="281" spans="1:6" x14ac:dyDescent="0.2">
      <c r="A281" s="4">
        <v>280</v>
      </c>
      <c r="B281" s="12">
        <f>A281/Parameters!$B$4</f>
        <v>0.28000000000000003</v>
      </c>
      <c r="C281" s="9">
        <f>INDEX(Workers!$E$2:$E$1001,MATCH(A281,Workers!$F$2:$F$1001,0))</f>
        <v>0.88831378727262533</v>
      </c>
      <c r="D281" s="9">
        <f>IFERROR((Parameters!$B$7/Parameters!$B$8)*(INDEX(Cutoff_Optimal!$C$2:$C$1002,MATCH(A281,Cutoff_Optimal!$A$2:$A$1002,0))/INDEX(Cutoff_Optimal!$B$2:$B$1002,MATCH(A281,Cutoff_Optimal!$A$2:$A$1002,0))),NA())</f>
        <v>2.4173501965135413</v>
      </c>
      <c r="E281" s="4"/>
      <c r="F281" s="4"/>
    </row>
    <row r="282" spans="1:6" x14ac:dyDescent="0.2">
      <c r="A282" s="4">
        <v>281</v>
      </c>
      <c r="B282" s="12">
        <f>A282/Parameters!$B$4</f>
        <v>0.28100000000000003</v>
      </c>
      <c r="C282" s="9">
        <f>INDEX(Workers!$E$2:$E$1001,MATCH(A282,Workers!$F$2:$F$1001,0))</f>
        <v>0.88892286440385926</v>
      </c>
      <c r="D282" s="9">
        <f>IFERROR((Parameters!$B$7/Parameters!$B$8)*(INDEX(Cutoff_Optimal!$C$2:$C$1002,MATCH(A282,Cutoff_Optimal!$A$2:$A$1002,0))/INDEX(Cutoff_Optimal!$B$2:$B$1002,MATCH(A282,Cutoff_Optimal!$A$2:$A$1002,0))),NA())</f>
        <v>2.4081744204248201</v>
      </c>
      <c r="E282" s="4"/>
      <c r="F282" s="4"/>
    </row>
    <row r="283" spans="1:6" x14ac:dyDescent="0.2">
      <c r="A283" s="4">
        <v>282</v>
      </c>
      <c r="B283" s="12">
        <f>A283/Parameters!$B$4</f>
        <v>0.28199999999999997</v>
      </c>
      <c r="C283" s="9">
        <f>INDEX(Workers!$E$2:$E$1001,MATCH(A283,Workers!$F$2:$F$1001,0))</f>
        <v>0.88918459443276321</v>
      </c>
      <c r="D283" s="9">
        <f>IFERROR((Parameters!$B$7/Parameters!$B$8)*(INDEX(Cutoff_Optimal!$C$2:$C$1002,MATCH(A283,Cutoff_Optimal!$A$2:$A$1002,0))/INDEX(Cutoff_Optimal!$B$2:$B$1002,MATCH(A283,Cutoff_Optimal!$A$2:$A$1002,0))),NA())</f>
        <v>2.394016934835415</v>
      </c>
      <c r="E283" s="4"/>
      <c r="F283" s="4"/>
    </row>
    <row r="284" spans="1:6" x14ac:dyDescent="0.2">
      <c r="A284" s="4">
        <v>283</v>
      </c>
      <c r="B284" s="12">
        <f>A284/Parameters!$B$4</f>
        <v>0.28299999999999997</v>
      </c>
      <c r="C284" s="9">
        <f>INDEX(Workers!$E$2:$E$1001,MATCH(A284,Workers!$F$2:$F$1001,0))</f>
        <v>0.88926474392237131</v>
      </c>
      <c r="D284" s="9">
        <f>IFERROR((Parameters!$B$7/Parameters!$B$8)*(INDEX(Cutoff_Optimal!$C$2:$C$1002,MATCH(A284,Cutoff_Optimal!$A$2:$A$1002,0))/INDEX(Cutoff_Optimal!$B$2:$B$1002,MATCH(A284,Cutoff_Optimal!$A$2:$A$1002,0))),NA())</f>
        <v>2.3820698894063144</v>
      </c>
      <c r="E284" s="4"/>
      <c r="F284" s="4"/>
    </row>
    <row r="285" spans="1:6" x14ac:dyDescent="0.2">
      <c r="A285" s="4">
        <v>284</v>
      </c>
      <c r="B285" s="12">
        <f>A285/Parameters!$B$4</f>
        <v>0.28399999999999997</v>
      </c>
      <c r="C285" s="9">
        <f>INDEX(Workers!$E$2:$E$1001,MATCH(A285,Workers!$F$2:$F$1001,0))</f>
        <v>0.88978480844952867</v>
      </c>
      <c r="D285" s="9">
        <f>IFERROR((Parameters!$B$7/Parameters!$B$8)*(INDEX(Cutoff_Optimal!$C$2:$C$1002,MATCH(A285,Cutoff_Optimal!$A$2:$A$1002,0))/INDEX(Cutoff_Optimal!$B$2:$B$1002,MATCH(A285,Cutoff_Optimal!$A$2:$A$1002,0))),NA())</f>
        <v>2.3705118575928501</v>
      </c>
      <c r="E285" s="4"/>
      <c r="F285" s="4"/>
    </row>
    <row r="286" spans="1:6" x14ac:dyDescent="0.2">
      <c r="A286" s="4">
        <v>285</v>
      </c>
      <c r="B286" s="12">
        <f>A286/Parameters!$B$4</f>
        <v>0.28499999999999998</v>
      </c>
      <c r="C286" s="9">
        <f>INDEX(Workers!$E$2:$E$1001,MATCH(A286,Workers!$F$2:$F$1001,0))</f>
        <v>0.89041919268048575</v>
      </c>
      <c r="D286" s="9">
        <f>IFERROR((Parameters!$B$7/Parameters!$B$8)*(INDEX(Cutoff_Optimal!$C$2:$C$1002,MATCH(A286,Cutoff_Optimal!$A$2:$A$1002,0))/INDEX(Cutoff_Optimal!$B$2:$B$1002,MATCH(A286,Cutoff_Optimal!$A$2:$A$1002,0))),NA())</f>
        <v>2.3607551495239192</v>
      </c>
      <c r="E286" s="4"/>
      <c r="F286" s="4"/>
    </row>
    <row r="287" spans="1:6" x14ac:dyDescent="0.2">
      <c r="A287" s="4">
        <v>286</v>
      </c>
      <c r="B287" s="12">
        <f>A287/Parameters!$B$4</f>
        <v>0.28599999999999998</v>
      </c>
      <c r="C287" s="9">
        <f>INDEX(Workers!$E$2:$E$1001,MATCH(A287,Workers!$F$2:$F$1001,0))</f>
        <v>0.89080759332614523</v>
      </c>
      <c r="D287" s="9">
        <f>IFERROR((Parameters!$B$7/Parameters!$B$8)*(INDEX(Cutoff_Optimal!$C$2:$C$1002,MATCH(A287,Cutoff_Optimal!$A$2:$A$1002,0))/INDEX(Cutoff_Optimal!$B$2:$B$1002,MATCH(A287,Cutoff_Optimal!$A$2:$A$1002,0))),NA())</f>
        <v>2.3502215238431265</v>
      </c>
      <c r="E287" s="4"/>
      <c r="F287" s="4"/>
    </row>
    <row r="288" spans="1:6" x14ac:dyDescent="0.2">
      <c r="A288" s="4">
        <v>287</v>
      </c>
      <c r="B288" s="12">
        <f>A288/Parameters!$B$4</f>
        <v>0.28699999999999998</v>
      </c>
      <c r="C288" s="9">
        <f>INDEX(Workers!$E$2:$E$1001,MATCH(A288,Workers!$F$2:$F$1001,0))</f>
        <v>0.89099509240369679</v>
      </c>
      <c r="D288" s="9">
        <f>IFERROR((Parameters!$B$7/Parameters!$B$8)*(INDEX(Cutoff_Optimal!$C$2:$C$1002,MATCH(A288,Cutoff_Optimal!$A$2:$A$1002,0))/INDEX(Cutoff_Optimal!$B$2:$B$1002,MATCH(A288,Cutoff_Optimal!$A$2:$A$1002,0))),NA())</f>
        <v>2.3393160387389553</v>
      </c>
      <c r="E288" s="4"/>
      <c r="F288" s="4"/>
    </row>
    <row r="289" spans="1:6" x14ac:dyDescent="0.2">
      <c r="A289" s="4">
        <v>288</v>
      </c>
      <c r="B289" s="12">
        <f>A289/Parameters!$B$4</f>
        <v>0.28799999999999998</v>
      </c>
      <c r="C289" s="9">
        <f>INDEX(Workers!$E$2:$E$1001,MATCH(A289,Workers!$F$2:$F$1001,0))</f>
        <v>0.891135718745801</v>
      </c>
      <c r="D289" s="9">
        <f>IFERROR((Parameters!$B$7/Parameters!$B$8)*(INDEX(Cutoff_Optimal!$C$2:$C$1002,MATCH(A289,Cutoff_Optimal!$A$2:$A$1002,0))/INDEX(Cutoff_Optimal!$B$2:$B$1002,MATCH(A289,Cutoff_Optimal!$A$2:$A$1002,0))),NA())</f>
        <v>2.3304635707594712</v>
      </c>
      <c r="E289" s="4"/>
      <c r="F289" s="4"/>
    </row>
    <row r="290" spans="1:6" x14ac:dyDescent="0.2">
      <c r="A290" s="4">
        <v>289</v>
      </c>
      <c r="B290" s="12">
        <f>A290/Parameters!$B$4</f>
        <v>0.28899999999999998</v>
      </c>
      <c r="C290" s="9">
        <f>INDEX(Workers!$E$2:$E$1001,MATCH(A290,Workers!$F$2:$F$1001,0))</f>
        <v>0.89188639097750055</v>
      </c>
      <c r="D290" s="9">
        <f>IFERROR((Parameters!$B$7/Parameters!$B$8)*(INDEX(Cutoff_Optimal!$C$2:$C$1002,MATCH(A290,Cutoff_Optimal!$A$2:$A$1002,0))/INDEX(Cutoff_Optimal!$B$2:$B$1002,MATCH(A290,Cutoff_Optimal!$A$2:$A$1002,0))),NA())</f>
        <v>2.3199753499260827</v>
      </c>
      <c r="E290" s="4"/>
      <c r="F290" s="4"/>
    </row>
    <row r="291" spans="1:6" x14ac:dyDescent="0.2">
      <c r="A291" s="4">
        <v>290</v>
      </c>
      <c r="B291" s="12">
        <f>A291/Parameters!$B$4</f>
        <v>0.28999999999999998</v>
      </c>
      <c r="C291" s="9">
        <f>INDEX(Workers!$E$2:$E$1001,MATCH(A291,Workers!$F$2:$F$1001,0))</f>
        <v>0.89249235871262433</v>
      </c>
      <c r="D291" s="9">
        <f>IFERROR((Parameters!$B$7/Parameters!$B$8)*(INDEX(Cutoff_Optimal!$C$2:$C$1002,MATCH(A291,Cutoff_Optimal!$A$2:$A$1002,0))/INDEX(Cutoff_Optimal!$B$2:$B$1002,MATCH(A291,Cutoff_Optimal!$A$2:$A$1002,0))),NA())</f>
        <v>2.3093178216406196</v>
      </c>
      <c r="E291" s="4"/>
      <c r="F291" s="4"/>
    </row>
    <row r="292" spans="1:6" x14ac:dyDescent="0.2">
      <c r="A292" s="4">
        <v>291</v>
      </c>
      <c r="B292" s="12">
        <f>A292/Parameters!$B$4</f>
        <v>0.29099999999999998</v>
      </c>
      <c r="C292" s="9">
        <f>INDEX(Workers!$E$2:$E$1001,MATCH(A292,Workers!$F$2:$F$1001,0))</f>
        <v>0.89251585804404987</v>
      </c>
      <c r="D292" s="9">
        <f>IFERROR((Parameters!$B$7/Parameters!$B$8)*(INDEX(Cutoff_Optimal!$C$2:$C$1002,MATCH(A292,Cutoff_Optimal!$A$2:$A$1002,0))/INDEX(Cutoff_Optimal!$B$2:$B$1002,MATCH(A292,Cutoff_Optimal!$A$2:$A$1002,0))),NA())</f>
        <v>2.2988519030817836</v>
      </c>
      <c r="E292" s="4"/>
      <c r="F292" s="4"/>
    </row>
    <row r="293" spans="1:6" x14ac:dyDescent="0.2">
      <c r="A293" s="4">
        <v>292</v>
      </c>
      <c r="B293" s="12">
        <f>A293/Parameters!$B$4</f>
        <v>0.29199999999999998</v>
      </c>
      <c r="C293" s="9">
        <f>INDEX(Workers!$E$2:$E$1001,MATCH(A293,Workers!$F$2:$F$1001,0))</f>
        <v>0.89337915797887324</v>
      </c>
      <c r="D293" s="9">
        <f>IFERROR((Parameters!$B$7/Parameters!$B$8)*(INDEX(Cutoff_Optimal!$C$2:$C$1002,MATCH(A293,Cutoff_Optimal!$A$2:$A$1002,0))/INDEX(Cutoff_Optimal!$B$2:$B$1002,MATCH(A293,Cutoff_Optimal!$A$2:$A$1002,0))),NA())</f>
        <v>2.2894405863270006</v>
      </c>
      <c r="E293" s="4"/>
      <c r="F293" s="4"/>
    </row>
    <row r="294" spans="1:6" x14ac:dyDescent="0.2">
      <c r="A294" s="4">
        <v>293</v>
      </c>
      <c r="B294" s="12">
        <f>A294/Parameters!$B$4</f>
        <v>0.29299999999999998</v>
      </c>
      <c r="C294" s="9">
        <f>INDEX(Workers!$E$2:$E$1001,MATCH(A294,Workers!$F$2:$F$1001,0))</f>
        <v>0.89349421590611922</v>
      </c>
      <c r="D294" s="9">
        <f>IFERROR((Parameters!$B$7/Parameters!$B$8)*(INDEX(Cutoff_Optimal!$C$2:$C$1002,MATCH(A294,Cutoff_Optimal!$A$2:$A$1002,0))/INDEX(Cutoff_Optimal!$B$2:$B$1002,MATCH(A294,Cutoff_Optimal!$A$2:$A$1002,0))),NA())</f>
        <v>2.2807273303897473</v>
      </c>
      <c r="E294" s="4"/>
      <c r="F294" s="4"/>
    </row>
    <row r="295" spans="1:6" x14ac:dyDescent="0.2">
      <c r="A295" s="4">
        <v>294</v>
      </c>
      <c r="B295" s="12">
        <f>A295/Parameters!$B$4</f>
        <v>0.29399999999999998</v>
      </c>
      <c r="C295" s="9">
        <f>INDEX(Workers!$E$2:$E$1001,MATCH(A295,Workers!$F$2:$F$1001,0))</f>
        <v>0.8935313776585927</v>
      </c>
      <c r="D295" s="9">
        <f>IFERROR((Parameters!$B$7/Parameters!$B$8)*(INDEX(Cutoff_Optimal!$C$2:$C$1002,MATCH(A295,Cutoff_Optimal!$A$2:$A$1002,0))/INDEX(Cutoff_Optimal!$B$2:$B$1002,MATCH(A295,Cutoff_Optimal!$A$2:$A$1002,0))),NA())</f>
        <v>2.268473871629328</v>
      </c>
      <c r="E295" s="4"/>
      <c r="F295" s="4"/>
    </row>
    <row r="296" spans="1:6" x14ac:dyDescent="0.2">
      <c r="A296" s="4">
        <v>295</v>
      </c>
      <c r="B296" s="12">
        <f>A296/Parameters!$B$4</f>
        <v>0.29499999999999998</v>
      </c>
      <c r="C296" s="9">
        <f>INDEX(Workers!$E$2:$E$1001,MATCH(A296,Workers!$F$2:$F$1001,0))</f>
        <v>0.89552369897058715</v>
      </c>
      <c r="D296" s="9">
        <f>IFERROR((Parameters!$B$7/Parameters!$B$8)*(INDEX(Cutoff_Optimal!$C$2:$C$1002,MATCH(A296,Cutoff_Optimal!$A$2:$A$1002,0))/INDEX(Cutoff_Optimal!$B$2:$B$1002,MATCH(A296,Cutoff_Optimal!$A$2:$A$1002,0))),NA())</f>
        <v>2.258100671203437</v>
      </c>
      <c r="E296" s="4"/>
      <c r="F296" s="4"/>
    </row>
    <row r="297" spans="1:6" x14ac:dyDescent="0.2">
      <c r="A297" s="4">
        <v>296</v>
      </c>
      <c r="B297" s="12">
        <f>A297/Parameters!$B$4</f>
        <v>0.29599999999999999</v>
      </c>
      <c r="C297" s="9">
        <f>INDEX(Workers!$E$2:$E$1001,MATCH(A297,Workers!$F$2:$F$1001,0))</f>
        <v>0.89553619161171505</v>
      </c>
      <c r="D297" s="9">
        <f>IFERROR((Parameters!$B$7/Parameters!$B$8)*(INDEX(Cutoff_Optimal!$C$2:$C$1002,MATCH(A297,Cutoff_Optimal!$A$2:$A$1002,0))/INDEX(Cutoff_Optimal!$B$2:$B$1002,MATCH(A297,Cutoff_Optimal!$A$2:$A$1002,0))),NA())</f>
        <v>2.2492061465785689</v>
      </c>
      <c r="E297" s="4"/>
      <c r="F297" s="4"/>
    </row>
    <row r="298" spans="1:6" x14ac:dyDescent="0.2">
      <c r="A298" s="4">
        <v>297</v>
      </c>
      <c r="B298" s="12">
        <f>A298/Parameters!$B$4</f>
        <v>0.29699999999999999</v>
      </c>
      <c r="C298" s="9">
        <f>INDEX(Workers!$E$2:$E$1001,MATCH(A298,Workers!$F$2:$F$1001,0))</f>
        <v>0.89568470267345146</v>
      </c>
      <c r="D298" s="9">
        <f>IFERROR((Parameters!$B$7/Parameters!$B$8)*(INDEX(Cutoff_Optimal!$C$2:$C$1002,MATCH(A298,Cutoff_Optimal!$A$2:$A$1002,0))/INDEX(Cutoff_Optimal!$B$2:$B$1002,MATCH(A298,Cutoff_Optimal!$A$2:$A$1002,0))),NA())</f>
        <v>2.2391558388897428</v>
      </c>
      <c r="E298" s="4"/>
      <c r="F298" s="4"/>
    </row>
    <row r="299" spans="1:6" x14ac:dyDescent="0.2">
      <c r="A299" s="4">
        <v>298</v>
      </c>
      <c r="B299" s="12">
        <f>A299/Parameters!$B$4</f>
        <v>0.29799999999999999</v>
      </c>
      <c r="C299" s="9">
        <f>INDEX(Workers!$E$2:$E$1001,MATCH(A299,Workers!$F$2:$F$1001,0))</f>
        <v>0.8958680112660472</v>
      </c>
      <c r="D299" s="9">
        <f>IFERROR((Parameters!$B$7/Parameters!$B$8)*(INDEX(Cutoff_Optimal!$C$2:$C$1002,MATCH(A299,Cutoff_Optimal!$A$2:$A$1002,0))/INDEX(Cutoff_Optimal!$B$2:$B$1002,MATCH(A299,Cutoff_Optimal!$A$2:$A$1002,0))),NA())</f>
        <v>2.2296573487325699</v>
      </c>
      <c r="E299" s="4"/>
      <c r="F299" s="4"/>
    </row>
    <row r="300" spans="1:6" x14ac:dyDescent="0.2">
      <c r="A300" s="4">
        <v>299</v>
      </c>
      <c r="B300" s="12">
        <f>A300/Parameters!$B$4</f>
        <v>0.29899999999999999</v>
      </c>
      <c r="C300" s="9">
        <f>INDEX(Workers!$E$2:$E$1001,MATCH(A300,Workers!$F$2:$F$1001,0))</f>
        <v>0.89656503882875815</v>
      </c>
      <c r="D300" s="9">
        <f>IFERROR((Parameters!$B$7/Parameters!$B$8)*(INDEX(Cutoff_Optimal!$C$2:$C$1002,MATCH(A300,Cutoff_Optimal!$A$2:$A$1002,0))/INDEX(Cutoff_Optimal!$B$2:$B$1002,MATCH(A300,Cutoff_Optimal!$A$2:$A$1002,0))),NA())</f>
        <v>2.2207953972727155</v>
      </c>
      <c r="E300" s="4"/>
      <c r="F300" s="4"/>
    </row>
    <row r="301" spans="1:6" x14ac:dyDescent="0.2">
      <c r="A301" s="4">
        <v>300</v>
      </c>
      <c r="B301" s="12">
        <f>A301/Parameters!$B$4</f>
        <v>0.3</v>
      </c>
      <c r="C301" s="9">
        <f>INDEX(Workers!$E$2:$E$1001,MATCH(A301,Workers!$F$2:$F$1001,0))</f>
        <v>0.89675891414475295</v>
      </c>
      <c r="D301" s="9">
        <f>IFERROR((Parameters!$B$7/Parameters!$B$8)*(INDEX(Cutoff_Optimal!$C$2:$C$1002,MATCH(A301,Cutoff_Optimal!$A$2:$A$1002,0))/INDEX(Cutoff_Optimal!$B$2:$B$1002,MATCH(A301,Cutoff_Optimal!$A$2:$A$1002,0))),NA())</f>
        <v>2.2096365442887698</v>
      </c>
      <c r="E301" s="4"/>
      <c r="F301" s="4"/>
    </row>
    <row r="302" spans="1:6" x14ac:dyDescent="0.2">
      <c r="A302" s="4">
        <v>301</v>
      </c>
      <c r="B302" s="12">
        <f>A302/Parameters!$B$4</f>
        <v>0.30099999999999999</v>
      </c>
      <c r="C302" s="9">
        <f>INDEX(Workers!$E$2:$E$1001,MATCH(A302,Workers!$F$2:$F$1001,0))</f>
        <v>0.89691419940015316</v>
      </c>
      <c r="D302" s="9">
        <f>IFERROR((Parameters!$B$7/Parameters!$B$8)*(INDEX(Cutoff_Optimal!$C$2:$C$1002,MATCH(A302,Cutoff_Optimal!$A$2:$A$1002,0))/INDEX(Cutoff_Optimal!$B$2:$B$1002,MATCH(A302,Cutoff_Optimal!$A$2:$A$1002,0))),NA())</f>
        <v>2.1993387780935616</v>
      </c>
      <c r="E302" s="4"/>
      <c r="F302" s="4"/>
    </row>
    <row r="303" spans="1:6" x14ac:dyDescent="0.2">
      <c r="A303" s="4">
        <v>302</v>
      </c>
      <c r="B303" s="12">
        <f>A303/Parameters!$B$4</f>
        <v>0.30199999999999999</v>
      </c>
      <c r="C303" s="9">
        <f>INDEX(Workers!$E$2:$E$1001,MATCH(A303,Workers!$F$2:$F$1001,0))</f>
        <v>0.89773004827095226</v>
      </c>
      <c r="D303" s="9">
        <f>IFERROR((Parameters!$B$7/Parameters!$B$8)*(INDEX(Cutoff_Optimal!$C$2:$C$1002,MATCH(A303,Cutoff_Optimal!$A$2:$A$1002,0))/INDEX(Cutoff_Optimal!$B$2:$B$1002,MATCH(A303,Cutoff_Optimal!$A$2:$A$1002,0))),NA())</f>
        <v>2.1886037612682876</v>
      </c>
      <c r="E303" s="4"/>
      <c r="F303" s="4"/>
    </row>
    <row r="304" spans="1:6" x14ac:dyDescent="0.2">
      <c r="A304" s="4">
        <v>303</v>
      </c>
      <c r="B304" s="12">
        <f>A304/Parameters!$B$4</f>
        <v>0.30299999999999999</v>
      </c>
      <c r="C304" s="9">
        <f>INDEX(Workers!$E$2:$E$1001,MATCH(A304,Workers!$F$2:$F$1001,0))</f>
        <v>0.89869344091540848</v>
      </c>
      <c r="D304" s="9">
        <f>IFERROR((Parameters!$B$7/Parameters!$B$8)*(INDEX(Cutoff_Optimal!$C$2:$C$1002,MATCH(A304,Cutoff_Optimal!$A$2:$A$1002,0))/INDEX(Cutoff_Optimal!$B$2:$B$1002,MATCH(A304,Cutoff_Optimal!$A$2:$A$1002,0))),NA())</f>
        <v>2.1799227016061509</v>
      </c>
      <c r="E304" s="4"/>
      <c r="F304" s="4"/>
    </row>
    <row r="305" spans="1:6" x14ac:dyDescent="0.2">
      <c r="A305" s="4">
        <v>304</v>
      </c>
      <c r="B305" s="12">
        <f>A305/Parameters!$B$4</f>
        <v>0.30399999999999999</v>
      </c>
      <c r="C305" s="9">
        <f>INDEX(Workers!$E$2:$E$1001,MATCH(A305,Workers!$F$2:$F$1001,0))</f>
        <v>0.8987598422080022</v>
      </c>
      <c r="D305" s="9">
        <f>IFERROR((Parameters!$B$7/Parameters!$B$8)*(INDEX(Cutoff_Optimal!$C$2:$C$1002,MATCH(A305,Cutoff_Optimal!$A$2:$A$1002,0))/INDEX(Cutoff_Optimal!$B$2:$B$1002,MATCH(A305,Cutoff_Optimal!$A$2:$A$1002,0))),NA())</f>
        <v>2.1703169670518556</v>
      </c>
      <c r="E305" s="4"/>
      <c r="F305" s="4"/>
    </row>
    <row r="306" spans="1:6" x14ac:dyDescent="0.2">
      <c r="A306" s="4">
        <v>305</v>
      </c>
      <c r="B306" s="12">
        <f>A306/Parameters!$B$4</f>
        <v>0.30499999999999999</v>
      </c>
      <c r="C306" s="9">
        <f>INDEX(Workers!$E$2:$E$1001,MATCH(A306,Workers!$F$2:$F$1001,0))</f>
        <v>0.89935051378289699</v>
      </c>
      <c r="D306" s="9">
        <f>IFERROR((Parameters!$B$7/Parameters!$B$8)*(INDEX(Cutoff_Optimal!$C$2:$C$1002,MATCH(A306,Cutoff_Optimal!$A$2:$A$1002,0))/INDEX(Cutoff_Optimal!$B$2:$B$1002,MATCH(A306,Cutoff_Optimal!$A$2:$A$1002,0))),NA())</f>
        <v>2.1623605709906881</v>
      </c>
      <c r="E306" s="4"/>
      <c r="F306" s="4"/>
    </row>
    <row r="307" spans="1:6" x14ac:dyDescent="0.2">
      <c r="A307" s="4">
        <v>306</v>
      </c>
      <c r="B307" s="12">
        <f>A307/Parameters!$B$4</f>
        <v>0.30599999999999999</v>
      </c>
      <c r="C307" s="9">
        <f>INDEX(Workers!$E$2:$E$1001,MATCH(A307,Workers!$F$2:$F$1001,0))</f>
        <v>0.90002782122800462</v>
      </c>
      <c r="D307" s="9">
        <f>IFERROR((Parameters!$B$7/Parameters!$B$8)*(INDEX(Cutoff_Optimal!$C$2:$C$1002,MATCH(A307,Cutoff_Optimal!$A$2:$A$1002,0))/INDEX(Cutoff_Optimal!$B$2:$B$1002,MATCH(A307,Cutoff_Optimal!$A$2:$A$1002,0))),NA())</f>
        <v>2.1505066839822926</v>
      </c>
      <c r="E307" s="4"/>
      <c r="F307" s="4"/>
    </row>
    <row r="308" spans="1:6" x14ac:dyDescent="0.2">
      <c r="A308" s="4">
        <v>307</v>
      </c>
      <c r="B308" s="12">
        <f>A308/Parameters!$B$4</f>
        <v>0.307</v>
      </c>
      <c r="C308" s="9">
        <f>INDEX(Workers!$E$2:$E$1001,MATCH(A308,Workers!$F$2:$F$1001,0))</f>
        <v>0.90086673811694584</v>
      </c>
      <c r="D308" s="9">
        <f>IFERROR((Parameters!$B$7/Parameters!$B$8)*(INDEX(Cutoff_Optimal!$C$2:$C$1002,MATCH(A308,Cutoff_Optimal!$A$2:$A$1002,0))/INDEX(Cutoff_Optimal!$B$2:$B$1002,MATCH(A308,Cutoff_Optimal!$A$2:$A$1002,0))),NA())</f>
        <v>2.1418406648558284</v>
      </c>
      <c r="E308" s="4"/>
      <c r="F308" s="4"/>
    </row>
    <row r="309" spans="1:6" x14ac:dyDescent="0.2">
      <c r="A309" s="4">
        <v>308</v>
      </c>
      <c r="B309" s="12">
        <f>A309/Parameters!$B$4</f>
        <v>0.308</v>
      </c>
      <c r="C309" s="9">
        <f>INDEX(Workers!$E$2:$E$1001,MATCH(A309,Workers!$F$2:$F$1001,0))</f>
        <v>0.90092751065728971</v>
      </c>
      <c r="D309" s="9">
        <f>IFERROR((Parameters!$B$7/Parameters!$B$8)*(INDEX(Cutoff_Optimal!$C$2:$C$1002,MATCH(A309,Cutoff_Optimal!$A$2:$A$1002,0))/INDEX(Cutoff_Optimal!$B$2:$B$1002,MATCH(A309,Cutoff_Optimal!$A$2:$A$1002,0))),NA())</f>
        <v>2.1311184694797909</v>
      </c>
      <c r="E309" s="4"/>
      <c r="F309" s="4"/>
    </row>
    <row r="310" spans="1:6" x14ac:dyDescent="0.2">
      <c r="A310" s="4">
        <v>309</v>
      </c>
      <c r="B310" s="12">
        <f>A310/Parameters!$B$4</f>
        <v>0.309</v>
      </c>
      <c r="C310" s="9">
        <f>INDEX(Workers!$E$2:$E$1001,MATCH(A310,Workers!$F$2:$F$1001,0))</f>
        <v>0.90129597959237784</v>
      </c>
      <c r="D310" s="9">
        <f>IFERROR((Parameters!$B$7/Parameters!$B$8)*(INDEX(Cutoff_Optimal!$C$2:$C$1002,MATCH(A310,Cutoff_Optimal!$A$2:$A$1002,0))/INDEX(Cutoff_Optimal!$B$2:$B$1002,MATCH(A310,Cutoff_Optimal!$A$2:$A$1002,0))),NA())</f>
        <v>2.1230722323168578</v>
      </c>
      <c r="E310" s="4"/>
      <c r="F310" s="4"/>
    </row>
    <row r="311" spans="1:6" x14ac:dyDescent="0.2">
      <c r="A311" s="4">
        <v>310</v>
      </c>
      <c r="B311" s="12">
        <f>A311/Parameters!$B$4</f>
        <v>0.31</v>
      </c>
      <c r="C311" s="9">
        <f>INDEX(Workers!$E$2:$E$1001,MATCH(A311,Workers!$F$2:$F$1001,0))</f>
        <v>0.90144479201833294</v>
      </c>
      <c r="D311" s="9">
        <f>IFERROR((Parameters!$B$7/Parameters!$B$8)*(INDEX(Cutoff_Optimal!$C$2:$C$1002,MATCH(A311,Cutoff_Optimal!$A$2:$A$1002,0))/INDEX(Cutoff_Optimal!$B$2:$B$1002,MATCH(A311,Cutoff_Optimal!$A$2:$A$1002,0))),NA())</f>
        <v>2.1153853368464093</v>
      </c>
      <c r="E311" s="4"/>
      <c r="F311" s="4"/>
    </row>
    <row r="312" spans="1:6" x14ac:dyDescent="0.2">
      <c r="A312" s="4">
        <v>311</v>
      </c>
      <c r="B312" s="12">
        <f>A312/Parameters!$B$4</f>
        <v>0.311</v>
      </c>
      <c r="C312" s="9">
        <f>INDEX(Workers!$E$2:$E$1001,MATCH(A312,Workers!$F$2:$F$1001,0))</f>
        <v>0.90155739881593955</v>
      </c>
      <c r="D312" s="9">
        <f>IFERROR((Parameters!$B$7/Parameters!$B$8)*(INDEX(Cutoff_Optimal!$C$2:$C$1002,MATCH(A312,Cutoff_Optimal!$A$2:$A$1002,0))/INDEX(Cutoff_Optimal!$B$2:$B$1002,MATCH(A312,Cutoff_Optimal!$A$2:$A$1002,0))),NA())</f>
        <v>2.1051571301586951</v>
      </c>
      <c r="E312" s="4"/>
      <c r="F312" s="4"/>
    </row>
    <row r="313" spans="1:6" x14ac:dyDescent="0.2">
      <c r="A313" s="4">
        <v>312</v>
      </c>
      <c r="B313" s="12">
        <f>A313/Parameters!$B$4</f>
        <v>0.312</v>
      </c>
      <c r="C313" s="9">
        <f>INDEX(Workers!$E$2:$E$1001,MATCH(A313,Workers!$F$2:$F$1001,0))</f>
        <v>0.90226938269116419</v>
      </c>
      <c r="D313" s="9">
        <f>IFERROR((Parameters!$B$7/Parameters!$B$8)*(INDEX(Cutoff_Optimal!$C$2:$C$1002,MATCH(A313,Cutoff_Optimal!$A$2:$A$1002,0))/INDEX(Cutoff_Optimal!$B$2:$B$1002,MATCH(A313,Cutoff_Optimal!$A$2:$A$1002,0))),NA())</f>
        <v>2.0958759427716953</v>
      </c>
      <c r="E313" s="4"/>
      <c r="F313" s="4"/>
    </row>
    <row r="314" spans="1:6" x14ac:dyDescent="0.2">
      <c r="A314" s="4">
        <v>313</v>
      </c>
      <c r="B314" s="12">
        <f>A314/Parameters!$B$4</f>
        <v>0.313</v>
      </c>
      <c r="C314" s="9">
        <f>INDEX(Workers!$E$2:$E$1001,MATCH(A314,Workers!$F$2:$F$1001,0))</f>
        <v>0.90228982437428251</v>
      </c>
      <c r="D314" s="9">
        <f>IFERROR((Parameters!$B$7/Parameters!$B$8)*(INDEX(Cutoff_Optimal!$C$2:$C$1002,MATCH(A314,Cutoff_Optimal!$A$2:$A$1002,0))/INDEX(Cutoff_Optimal!$B$2:$B$1002,MATCH(A314,Cutoff_Optimal!$A$2:$A$1002,0))),NA())</f>
        <v>2.0870716771356288</v>
      </c>
      <c r="E314" s="4"/>
      <c r="F314" s="4"/>
    </row>
    <row r="315" spans="1:6" x14ac:dyDescent="0.2">
      <c r="A315" s="4">
        <v>314</v>
      </c>
      <c r="B315" s="12">
        <f>A315/Parameters!$B$4</f>
        <v>0.314</v>
      </c>
      <c r="C315" s="9">
        <f>INDEX(Workers!$E$2:$E$1001,MATCH(A315,Workers!$F$2:$F$1001,0))</f>
        <v>0.90598692071958165</v>
      </c>
      <c r="D315" s="9">
        <f>IFERROR((Parameters!$B$7/Parameters!$B$8)*(INDEX(Cutoff_Optimal!$C$2:$C$1002,MATCH(A315,Cutoff_Optimal!$A$2:$A$1002,0))/INDEX(Cutoff_Optimal!$B$2:$B$1002,MATCH(A315,Cutoff_Optimal!$A$2:$A$1002,0))),NA())</f>
        <v>2.0793496313606199</v>
      </c>
      <c r="E315" s="4"/>
      <c r="F315" s="4"/>
    </row>
    <row r="316" spans="1:6" x14ac:dyDescent="0.2">
      <c r="A316" s="4">
        <v>315</v>
      </c>
      <c r="B316" s="12">
        <f>A316/Parameters!$B$4</f>
        <v>0.315</v>
      </c>
      <c r="C316" s="9">
        <f>INDEX(Workers!$E$2:$E$1001,MATCH(A316,Workers!$F$2:$F$1001,0))</f>
        <v>0.90684828819621432</v>
      </c>
      <c r="D316" s="9">
        <f>IFERROR((Parameters!$B$7/Parameters!$B$8)*(INDEX(Cutoff_Optimal!$C$2:$C$1002,MATCH(A316,Cutoff_Optimal!$A$2:$A$1002,0))/INDEX(Cutoff_Optimal!$B$2:$B$1002,MATCH(A316,Cutoff_Optimal!$A$2:$A$1002,0))),NA())</f>
        <v>2.0692985124537207</v>
      </c>
      <c r="E316" s="4"/>
      <c r="F316" s="4"/>
    </row>
    <row r="317" spans="1:6" x14ac:dyDescent="0.2">
      <c r="A317" s="4">
        <v>316</v>
      </c>
      <c r="B317" s="12">
        <f>A317/Parameters!$B$4</f>
        <v>0.316</v>
      </c>
      <c r="C317" s="9">
        <f>INDEX(Workers!$E$2:$E$1001,MATCH(A317,Workers!$F$2:$F$1001,0))</f>
        <v>0.90686769532036271</v>
      </c>
      <c r="D317" s="9">
        <f>IFERROR((Parameters!$B$7/Parameters!$B$8)*(INDEX(Cutoff_Optimal!$C$2:$C$1002,MATCH(A317,Cutoff_Optimal!$A$2:$A$1002,0))/INDEX(Cutoff_Optimal!$B$2:$B$1002,MATCH(A317,Cutoff_Optimal!$A$2:$A$1002,0))),NA())</f>
        <v>2.0603732000061719</v>
      </c>
      <c r="E317" s="4"/>
      <c r="F317" s="4"/>
    </row>
    <row r="318" spans="1:6" x14ac:dyDescent="0.2">
      <c r="A318" s="4">
        <v>317</v>
      </c>
      <c r="B318" s="12">
        <f>A318/Parameters!$B$4</f>
        <v>0.317</v>
      </c>
      <c r="C318" s="9">
        <f>INDEX(Workers!$E$2:$E$1001,MATCH(A318,Workers!$F$2:$F$1001,0))</f>
        <v>0.90775971129226374</v>
      </c>
      <c r="D318" s="9">
        <f>IFERROR((Parameters!$B$7/Parameters!$B$8)*(INDEX(Cutoff_Optimal!$C$2:$C$1002,MATCH(A318,Cutoff_Optimal!$A$2:$A$1002,0))/INDEX(Cutoff_Optimal!$B$2:$B$1002,MATCH(A318,Cutoff_Optimal!$A$2:$A$1002,0))),NA())</f>
        <v>2.0507811658332282</v>
      </c>
      <c r="E318" s="4"/>
      <c r="F318" s="4"/>
    </row>
    <row r="319" spans="1:6" x14ac:dyDescent="0.2">
      <c r="A319" s="4">
        <v>318</v>
      </c>
      <c r="B319" s="12">
        <f>A319/Parameters!$B$4</f>
        <v>0.318</v>
      </c>
      <c r="C319" s="9">
        <f>INDEX(Workers!$E$2:$E$1001,MATCH(A319,Workers!$F$2:$F$1001,0))</f>
        <v>0.90806386213982759</v>
      </c>
      <c r="D319" s="9">
        <f>IFERROR((Parameters!$B$7/Parameters!$B$8)*(INDEX(Cutoff_Optimal!$C$2:$C$1002,MATCH(A319,Cutoff_Optimal!$A$2:$A$1002,0))/INDEX(Cutoff_Optimal!$B$2:$B$1002,MATCH(A319,Cutoff_Optimal!$A$2:$A$1002,0))),NA())</f>
        <v>2.0419108395161816</v>
      </c>
      <c r="E319" s="4"/>
      <c r="F319" s="4"/>
    </row>
    <row r="320" spans="1:6" x14ac:dyDescent="0.2">
      <c r="A320" s="4">
        <v>319</v>
      </c>
      <c r="B320" s="12">
        <f>A320/Parameters!$B$4</f>
        <v>0.31900000000000001</v>
      </c>
      <c r="C320" s="9">
        <f>INDEX(Workers!$E$2:$E$1001,MATCH(A320,Workers!$F$2:$F$1001,0))</f>
        <v>0.90872565581972375</v>
      </c>
      <c r="D320" s="9">
        <f>IFERROR((Parameters!$B$7/Parameters!$B$8)*(INDEX(Cutoff_Optimal!$C$2:$C$1002,MATCH(A320,Cutoff_Optimal!$A$2:$A$1002,0))/INDEX(Cutoff_Optimal!$B$2:$B$1002,MATCH(A320,Cutoff_Optimal!$A$2:$A$1002,0))),NA())</f>
        <v>2.0328992269588166</v>
      </c>
      <c r="E320" s="4"/>
      <c r="F320" s="4"/>
    </row>
    <row r="321" spans="1:6" x14ac:dyDescent="0.2">
      <c r="A321" s="4">
        <v>320</v>
      </c>
      <c r="B321" s="12">
        <f>A321/Parameters!$B$4</f>
        <v>0.32</v>
      </c>
      <c r="C321" s="9">
        <f>INDEX(Workers!$E$2:$E$1001,MATCH(A321,Workers!$F$2:$F$1001,0))</f>
        <v>0.90924926717734122</v>
      </c>
      <c r="D321" s="9">
        <f>IFERROR((Parameters!$B$7/Parameters!$B$8)*(INDEX(Cutoff_Optimal!$C$2:$C$1002,MATCH(A321,Cutoff_Optimal!$A$2:$A$1002,0))/INDEX(Cutoff_Optimal!$B$2:$B$1002,MATCH(A321,Cutoff_Optimal!$A$2:$A$1002,0))),NA())</f>
        <v>2.0249384526613645</v>
      </c>
      <c r="E321" s="4"/>
      <c r="F321" s="4"/>
    </row>
    <row r="322" spans="1:6" x14ac:dyDescent="0.2">
      <c r="A322" s="4">
        <v>321</v>
      </c>
      <c r="B322" s="12">
        <f>A322/Parameters!$B$4</f>
        <v>0.32100000000000001</v>
      </c>
      <c r="C322" s="9">
        <f>INDEX(Workers!$E$2:$E$1001,MATCH(A322,Workers!$F$2:$F$1001,0))</f>
        <v>0.90948625958236795</v>
      </c>
      <c r="D322" s="9">
        <f>IFERROR((Parameters!$B$7/Parameters!$B$8)*(INDEX(Cutoff_Optimal!$C$2:$C$1002,MATCH(A322,Cutoff_Optimal!$A$2:$A$1002,0))/INDEX(Cutoff_Optimal!$B$2:$B$1002,MATCH(A322,Cutoff_Optimal!$A$2:$A$1002,0))),NA())</f>
        <v>2.0159066422656728</v>
      </c>
      <c r="E322" s="4"/>
      <c r="F322" s="4"/>
    </row>
    <row r="323" spans="1:6" x14ac:dyDescent="0.2">
      <c r="A323" s="4">
        <v>322</v>
      </c>
      <c r="B323" s="12">
        <f>A323/Parameters!$B$4</f>
        <v>0.32200000000000001</v>
      </c>
      <c r="C323" s="9">
        <f>INDEX(Workers!$E$2:$E$1001,MATCH(A323,Workers!$F$2:$F$1001,0))</f>
        <v>0.909602608877772</v>
      </c>
      <c r="D323" s="9">
        <f>IFERROR((Parameters!$B$7/Parameters!$B$8)*(INDEX(Cutoff_Optimal!$C$2:$C$1002,MATCH(A323,Cutoff_Optimal!$A$2:$A$1002,0))/INDEX(Cutoff_Optimal!$B$2:$B$1002,MATCH(A323,Cutoff_Optimal!$A$2:$A$1002,0))),NA())</f>
        <v>2.006585182873049</v>
      </c>
      <c r="E323" s="4"/>
      <c r="F323" s="4"/>
    </row>
    <row r="324" spans="1:6" x14ac:dyDescent="0.2">
      <c r="A324" s="4">
        <v>323</v>
      </c>
      <c r="B324" s="12">
        <f>A324/Parameters!$B$4</f>
        <v>0.32300000000000001</v>
      </c>
      <c r="C324" s="9">
        <f>INDEX(Workers!$E$2:$E$1001,MATCH(A324,Workers!$F$2:$F$1001,0))</f>
        <v>0.90968860572315124</v>
      </c>
      <c r="D324" s="9">
        <f>IFERROR((Parameters!$B$7/Parameters!$B$8)*(INDEX(Cutoff_Optimal!$C$2:$C$1002,MATCH(A324,Cutoff_Optimal!$A$2:$A$1002,0))/INDEX(Cutoff_Optimal!$B$2:$B$1002,MATCH(A324,Cutoff_Optimal!$A$2:$A$1002,0))),NA())</f>
        <v>1.998573500553932</v>
      </c>
      <c r="E324" s="4"/>
      <c r="F324" s="4"/>
    </row>
    <row r="325" spans="1:6" x14ac:dyDescent="0.2">
      <c r="A325" s="4">
        <v>324</v>
      </c>
      <c r="B325" s="12">
        <f>A325/Parameters!$B$4</f>
        <v>0.32400000000000001</v>
      </c>
      <c r="C325" s="9">
        <f>INDEX(Workers!$E$2:$E$1001,MATCH(A325,Workers!$F$2:$F$1001,0))</f>
        <v>0.90970085679755874</v>
      </c>
      <c r="D325" s="9">
        <f>IFERROR((Parameters!$B$7/Parameters!$B$8)*(INDEX(Cutoff_Optimal!$C$2:$C$1002,MATCH(A325,Cutoff_Optimal!$A$2:$A$1002,0))/INDEX(Cutoff_Optimal!$B$2:$B$1002,MATCH(A325,Cutoff_Optimal!$A$2:$A$1002,0))),NA())</f>
        <v>1.9907117871103073</v>
      </c>
      <c r="E325" s="4"/>
      <c r="F325" s="4"/>
    </row>
    <row r="326" spans="1:6" x14ac:dyDescent="0.2">
      <c r="A326" s="4">
        <v>325</v>
      </c>
      <c r="B326" s="12">
        <f>A326/Parameters!$B$4</f>
        <v>0.32500000000000001</v>
      </c>
      <c r="C326" s="9">
        <f>INDEX(Workers!$E$2:$E$1001,MATCH(A326,Workers!$F$2:$F$1001,0))</f>
        <v>0.91011937970725787</v>
      </c>
      <c r="D326" s="9">
        <f>IFERROR((Parameters!$B$7/Parameters!$B$8)*(INDEX(Cutoff_Optimal!$C$2:$C$1002,MATCH(A326,Cutoff_Optimal!$A$2:$A$1002,0))/INDEX(Cutoff_Optimal!$B$2:$B$1002,MATCH(A326,Cutoff_Optimal!$A$2:$A$1002,0))),NA())</f>
        <v>1.9826047647328338</v>
      </c>
      <c r="E326" s="4"/>
      <c r="F326" s="4"/>
    </row>
    <row r="327" spans="1:6" x14ac:dyDescent="0.2">
      <c r="A327" s="4">
        <v>326</v>
      </c>
      <c r="B327" s="12">
        <f>A327/Parameters!$B$4</f>
        <v>0.32600000000000001</v>
      </c>
      <c r="C327" s="9">
        <f>INDEX(Workers!$E$2:$E$1001,MATCH(A327,Workers!$F$2:$F$1001,0))</f>
        <v>0.91091747947235202</v>
      </c>
      <c r="D327" s="9">
        <f>IFERROR((Parameters!$B$7/Parameters!$B$8)*(INDEX(Cutoff_Optimal!$C$2:$C$1002,MATCH(A327,Cutoff_Optimal!$A$2:$A$1002,0))/INDEX(Cutoff_Optimal!$B$2:$B$1002,MATCH(A327,Cutoff_Optimal!$A$2:$A$1002,0))),NA())</f>
        <v>1.9736344810089268</v>
      </c>
      <c r="E327" s="4"/>
      <c r="F327" s="4"/>
    </row>
    <row r="328" spans="1:6" x14ac:dyDescent="0.2">
      <c r="A328" s="4">
        <v>327</v>
      </c>
      <c r="B328" s="12">
        <f>A328/Parameters!$B$4</f>
        <v>0.32700000000000001</v>
      </c>
      <c r="C328" s="9">
        <f>INDEX(Workers!$E$2:$E$1001,MATCH(A328,Workers!$F$2:$F$1001,0))</f>
        <v>0.9111093498991949</v>
      </c>
      <c r="D328" s="9">
        <f>IFERROR((Parameters!$B$7/Parameters!$B$8)*(INDEX(Cutoff_Optimal!$C$2:$C$1002,MATCH(A328,Cutoff_Optimal!$A$2:$A$1002,0))/INDEX(Cutoff_Optimal!$B$2:$B$1002,MATCH(A328,Cutoff_Optimal!$A$2:$A$1002,0))),NA())</f>
        <v>1.9657013783462058</v>
      </c>
      <c r="E328" s="4"/>
      <c r="F328" s="4"/>
    </row>
    <row r="329" spans="1:6" x14ac:dyDescent="0.2">
      <c r="A329" s="4">
        <v>328</v>
      </c>
      <c r="B329" s="12">
        <f>A329/Parameters!$B$4</f>
        <v>0.32800000000000001</v>
      </c>
      <c r="C329" s="9">
        <f>INDEX(Workers!$E$2:$E$1001,MATCH(A329,Workers!$F$2:$F$1001,0))</f>
        <v>0.91179443706144792</v>
      </c>
      <c r="D329" s="9">
        <f>IFERROR((Parameters!$B$7/Parameters!$B$8)*(INDEX(Cutoff_Optimal!$C$2:$C$1002,MATCH(A329,Cutoff_Optimal!$A$2:$A$1002,0))/INDEX(Cutoff_Optimal!$B$2:$B$1002,MATCH(A329,Cutoff_Optimal!$A$2:$A$1002,0))),NA())</f>
        <v>1.9558864391750888</v>
      </c>
      <c r="E329" s="4"/>
      <c r="F329" s="4"/>
    </row>
    <row r="330" spans="1:6" x14ac:dyDescent="0.2">
      <c r="A330" s="4">
        <v>329</v>
      </c>
      <c r="B330" s="12">
        <f>A330/Parameters!$B$4</f>
        <v>0.32900000000000001</v>
      </c>
      <c r="C330" s="9">
        <f>INDEX(Workers!$E$2:$E$1001,MATCH(A330,Workers!$F$2:$F$1001,0))</f>
        <v>0.91230805484945654</v>
      </c>
      <c r="D330" s="9">
        <f>IFERROR((Parameters!$B$7/Parameters!$B$8)*(INDEX(Cutoff_Optimal!$C$2:$C$1002,MATCH(A330,Cutoff_Optimal!$A$2:$A$1002,0))/INDEX(Cutoff_Optimal!$B$2:$B$1002,MATCH(A330,Cutoff_Optimal!$A$2:$A$1002,0))),NA())</f>
        <v>1.9461075465776823</v>
      </c>
      <c r="E330" s="4"/>
      <c r="F330" s="4"/>
    </row>
    <row r="331" spans="1:6" x14ac:dyDescent="0.2">
      <c r="A331" s="4">
        <v>330</v>
      </c>
      <c r="B331" s="12">
        <f>A331/Parameters!$B$4</f>
        <v>0.33</v>
      </c>
      <c r="C331" s="9">
        <f>INDEX(Workers!$E$2:$E$1001,MATCH(A331,Workers!$F$2:$F$1001,0))</f>
        <v>0.91296492339307111</v>
      </c>
      <c r="D331" s="9">
        <f>IFERROR((Parameters!$B$7/Parameters!$B$8)*(INDEX(Cutoff_Optimal!$C$2:$C$1002,MATCH(A331,Cutoff_Optimal!$A$2:$A$1002,0))/INDEX(Cutoff_Optimal!$B$2:$B$1002,MATCH(A331,Cutoff_Optimal!$A$2:$A$1002,0))),NA())</f>
        <v>1.9383965562889256</v>
      </c>
      <c r="E331" s="4"/>
      <c r="F331" s="4"/>
    </row>
    <row r="332" spans="1:6" x14ac:dyDescent="0.2">
      <c r="A332" s="4">
        <v>331</v>
      </c>
      <c r="B332" s="12">
        <f>A332/Parameters!$B$4</f>
        <v>0.33100000000000002</v>
      </c>
      <c r="C332" s="9">
        <f>INDEX(Workers!$E$2:$E$1001,MATCH(A332,Workers!$F$2:$F$1001,0))</f>
        <v>0.91307450397510526</v>
      </c>
      <c r="D332" s="9">
        <f>IFERROR((Parameters!$B$7/Parameters!$B$8)*(INDEX(Cutoff_Optimal!$C$2:$C$1002,MATCH(A332,Cutoff_Optimal!$A$2:$A$1002,0))/INDEX(Cutoff_Optimal!$B$2:$B$1002,MATCH(A332,Cutoff_Optimal!$A$2:$A$1002,0))),NA())</f>
        <v>1.9308946945876861</v>
      </c>
      <c r="E332" s="4"/>
      <c r="F332" s="4"/>
    </row>
    <row r="333" spans="1:6" x14ac:dyDescent="0.2">
      <c r="A333" s="4">
        <v>332</v>
      </c>
      <c r="B333" s="12">
        <f>A333/Parameters!$B$4</f>
        <v>0.33200000000000002</v>
      </c>
      <c r="C333" s="9">
        <f>INDEX(Workers!$E$2:$E$1001,MATCH(A333,Workers!$F$2:$F$1001,0))</f>
        <v>0.91382355962431283</v>
      </c>
      <c r="D333" s="9">
        <f>IFERROR((Parameters!$B$7/Parameters!$B$8)*(INDEX(Cutoff_Optimal!$C$2:$C$1002,MATCH(A333,Cutoff_Optimal!$A$2:$A$1002,0))/INDEX(Cutoff_Optimal!$B$2:$B$1002,MATCH(A333,Cutoff_Optimal!$A$2:$A$1002,0))),NA())</f>
        <v>1.9222024580622259</v>
      </c>
      <c r="E333" s="4"/>
      <c r="F333" s="4"/>
    </row>
    <row r="334" spans="1:6" x14ac:dyDescent="0.2">
      <c r="A334" s="4">
        <v>333</v>
      </c>
      <c r="B334" s="12">
        <f>A334/Parameters!$B$4</f>
        <v>0.33300000000000002</v>
      </c>
      <c r="C334" s="9">
        <f>INDEX(Workers!$E$2:$E$1001,MATCH(A334,Workers!$F$2:$F$1001,0))</f>
        <v>0.91386964918886271</v>
      </c>
      <c r="D334" s="9">
        <f>IFERROR((Parameters!$B$7/Parameters!$B$8)*(INDEX(Cutoff_Optimal!$C$2:$C$1002,MATCH(A334,Cutoff_Optimal!$A$2:$A$1002,0))/INDEX(Cutoff_Optimal!$B$2:$B$1002,MATCH(A334,Cutoff_Optimal!$A$2:$A$1002,0))),NA())</f>
        <v>1.9128922491031557</v>
      </c>
      <c r="E334" s="4"/>
      <c r="F334" s="4"/>
    </row>
    <row r="335" spans="1:6" x14ac:dyDescent="0.2">
      <c r="A335" s="4">
        <v>334</v>
      </c>
      <c r="B335" s="12">
        <f>A335/Parameters!$B$4</f>
        <v>0.33400000000000002</v>
      </c>
      <c r="C335" s="9">
        <f>INDEX(Workers!$E$2:$E$1001,MATCH(A335,Workers!$F$2:$F$1001,0))</f>
        <v>0.91398225889605667</v>
      </c>
      <c r="D335" s="9">
        <f>IFERROR((Parameters!$B$7/Parameters!$B$8)*(INDEX(Cutoff_Optimal!$C$2:$C$1002,MATCH(A335,Cutoff_Optimal!$A$2:$A$1002,0))/INDEX(Cutoff_Optimal!$B$2:$B$1002,MATCH(A335,Cutoff_Optimal!$A$2:$A$1002,0))),NA())</f>
        <v>1.9056606656354362</v>
      </c>
      <c r="E335" s="4"/>
      <c r="F335" s="4"/>
    </row>
    <row r="336" spans="1:6" x14ac:dyDescent="0.2">
      <c r="A336" s="4">
        <v>335</v>
      </c>
      <c r="B336" s="12">
        <f>A336/Parameters!$B$4</f>
        <v>0.33500000000000002</v>
      </c>
      <c r="C336" s="9">
        <f>INDEX(Workers!$E$2:$E$1001,MATCH(A336,Workers!$F$2:$F$1001,0))</f>
        <v>0.91430446284379552</v>
      </c>
      <c r="D336" s="9">
        <f>IFERROR((Parameters!$B$7/Parameters!$B$8)*(INDEX(Cutoff_Optimal!$C$2:$C$1002,MATCH(A336,Cutoff_Optimal!$A$2:$A$1002,0))/INDEX(Cutoff_Optimal!$B$2:$B$1002,MATCH(A336,Cutoff_Optimal!$A$2:$A$1002,0))),NA())</f>
        <v>1.8976295708875828</v>
      </c>
      <c r="E336" s="4"/>
      <c r="F336" s="4"/>
    </row>
    <row r="337" spans="1:6" x14ac:dyDescent="0.2">
      <c r="A337" s="4">
        <v>336</v>
      </c>
      <c r="B337" s="12">
        <f>A337/Parameters!$B$4</f>
        <v>0.33600000000000002</v>
      </c>
      <c r="C337" s="9">
        <f>INDEX(Workers!$E$2:$E$1001,MATCH(A337,Workers!$F$2:$F$1001,0))</f>
        <v>0.91479722234059146</v>
      </c>
      <c r="D337" s="9">
        <f>IFERROR((Parameters!$B$7/Parameters!$B$8)*(INDEX(Cutoff_Optimal!$C$2:$C$1002,MATCH(A337,Cutoff_Optimal!$A$2:$A$1002,0))/INDEX(Cutoff_Optimal!$B$2:$B$1002,MATCH(A337,Cutoff_Optimal!$A$2:$A$1002,0))),NA())</f>
        <v>1.8907655932158125</v>
      </c>
      <c r="E337" s="4"/>
      <c r="F337" s="4"/>
    </row>
    <row r="338" spans="1:6" x14ac:dyDescent="0.2">
      <c r="A338" s="4">
        <v>337</v>
      </c>
      <c r="B338" s="12">
        <f>A338/Parameters!$B$4</f>
        <v>0.33700000000000002</v>
      </c>
      <c r="C338" s="9">
        <f>INDEX(Workers!$E$2:$E$1001,MATCH(A338,Workers!$F$2:$F$1001,0))</f>
        <v>0.91485263821000806</v>
      </c>
      <c r="D338" s="9">
        <f>IFERROR((Parameters!$B$7/Parameters!$B$8)*(INDEX(Cutoff_Optimal!$C$2:$C$1002,MATCH(A338,Cutoff_Optimal!$A$2:$A$1002,0))/INDEX(Cutoff_Optimal!$B$2:$B$1002,MATCH(A338,Cutoff_Optimal!$A$2:$A$1002,0))),NA())</f>
        <v>1.883027103791906</v>
      </c>
      <c r="E338" s="4"/>
      <c r="F338" s="4"/>
    </row>
    <row r="339" spans="1:6" x14ac:dyDescent="0.2">
      <c r="A339" s="4">
        <v>338</v>
      </c>
      <c r="B339" s="12">
        <f>A339/Parameters!$B$4</f>
        <v>0.33800000000000002</v>
      </c>
      <c r="C339" s="9">
        <f>INDEX(Workers!$E$2:$E$1001,MATCH(A339,Workers!$F$2:$F$1001,0))</f>
        <v>0.91561558464993831</v>
      </c>
      <c r="D339" s="9">
        <f>IFERROR((Parameters!$B$7/Parameters!$B$8)*(INDEX(Cutoff_Optimal!$C$2:$C$1002,MATCH(A339,Cutoff_Optimal!$A$2:$A$1002,0))/INDEX(Cutoff_Optimal!$B$2:$B$1002,MATCH(A339,Cutoff_Optimal!$A$2:$A$1002,0))),NA())</f>
        <v>1.8760975748717463</v>
      </c>
      <c r="E339" s="4"/>
      <c r="F339" s="4"/>
    </row>
    <row r="340" spans="1:6" x14ac:dyDescent="0.2">
      <c r="A340" s="4">
        <v>339</v>
      </c>
      <c r="B340" s="12">
        <f>A340/Parameters!$B$4</f>
        <v>0.33900000000000002</v>
      </c>
      <c r="C340" s="9">
        <f>INDEX(Workers!$E$2:$E$1001,MATCH(A340,Workers!$F$2:$F$1001,0))</f>
        <v>0.91592146437053135</v>
      </c>
      <c r="D340" s="9">
        <f>IFERROR((Parameters!$B$7/Parameters!$B$8)*(INDEX(Cutoff_Optimal!$C$2:$C$1002,MATCH(A340,Cutoff_Optimal!$A$2:$A$1002,0))/INDEX(Cutoff_Optimal!$B$2:$B$1002,MATCH(A340,Cutoff_Optimal!$A$2:$A$1002,0))),NA())</f>
        <v>1.8686754793569298</v>
      </c>
      <c r="E340" s="4"/>
      <c r="F340" s="4"/>
    </row>
    <row r="341" spans="1:6" x14ac:dyDescent="0.2">
      <c r="A341" s="4">
        <v>340</v>
      </c>
      <c r="B341" s="12">
        <f>A341/Parameters!$B$4</f>
        <v>0.34</v>
      </c>
      <c r="C341" s="9">
        <f>INDEX(Workers!$E$2:$E$1001,MATCH(A341,Workers!$F$2:$F$1001,0))</f>
        <v>0.91671108520331157</v>
      </c>
      <c r="D341" s="9">
        <f>IFERROR((Parameters!$B$7/Parameters!$B$8)*(INDEX(Cutoff_Optimal!$C$2:$C$1002,MATCH(A341,Cutoff_Optimal!$A$2:$A$1002,0))/INDEX(Cutoff_Optimal!$B$2:$B$1002,MATCH(A341,Cutoff_Optimal!$A$2:$A$1002,0))),NA())</f>
        <v>1.8605269563536593</v>
      </c>
      <c r="E341" s="4"/>
      <c r="F341" s="4"/>
    </row>
    <row r="342" spans="1:6" x14ac:dyDescent="0.2">
      <c r="A342" s="4">
        <v>341</v>
      </c>
      <c r="B342" s="12">
        <f>A342/Parameters!$B$4</f>
        <v>0.34100000000000003</v>
      </c>
      <c r="C342" s="9">
        <f>INDEX(Workers!$E$2:$E$1001,MATCH(A342,Workers!$F$2:$F$1001,0))</f>
        <v>0.91707408658380984</v>
      </c>
      <c r="D342" s="9">
        <f>IFERROR((Parameters!$B$7/Parameters!$B$8)*(INDEX(Cutoff_Optimal!$C$2:$C$1002,MATCH(A342,Cutoff_Optimal!$A$2:$A$1002,0))/INDEX(Cutoff_Optimal!$B$2:$B$1002,MATCH(A342,Cutoff_Optimal!$A$2:$A$1002,0))),NA())</f>
        <v>1.8518912599320421</v>
      </c>
      <c r="E342" s="4"/>
      <c r="F342" s="4"/>
    </row>
    <row r="343" spans="1:6" x14ac:dyDescent="0.2">
      <c r="A343" s="4">
        <v>342</v>
      </c>
      <c r="B343" s="12">
        <f>A343/Parameters!$B$4</f>
        <v>0.34200000000000003</v>
      </c>
      <c r="C343" s="9">
        <f>INDEX(Workers!$E$2:$E$1001,MATCH(A343,Workers!$F$2:$F$1001,0))</f>
        <v>0.91853883242260259</v>
      </c>
      <c r="D343" s="9">
        <f>IFERROR((Parameters!$B$7/Parameters!$B$8)*(INDEX(Cutoff_Optimal!$C$2:$C$1002,MATCH(A343,Cutoff_Optimal!$A$2:$A$1002,0))/INDEX(Cutoff_Optimal!$B$2:$B$1002,MATCH(A343,Cutoff_Optimal!$A$2:$A$1002,0))),NA())</f>
        <v>1.8439179794279461</v>
      </c>
      <c r="E343" s="4"/>
      <c r="F343" s="4"/>
    </row>
    <row r="344" spans="1:6" x14ac:dyDescent="0.2">
      <c r="A344" s="4">
        <v>343</v>
      </c>
      <c r="B344" s="12">
        <f>A344/Parameters!$B$4</f>
        <v>0.34300000000000003</v>
      </c>
      <c r="C344" s="9">
        <f>INDEX(Workers!$E$2:$E$1001,MATCH(A344,Workers!$F$2:$F$1001,0))</f>
        <v>0.91885311922111057</v>
      </c>
      <c r="D344" s="9">
        <f>IFERROR((Parameters!$B$7/Parameters!$B$8)*(INDEX(Cutoff_Optimal!$C$2:$C$1002,MATCH(A344,Cutoff_Optimal!$A$2:$A$1002,0))/INDEX(Cutoff_Optimal!$B$2:$B$1002,MATCH(A344,Cutoff_Optimal!$A$2:$A$1002,0))),NA())</f>
        <v>1.8374424308582622</v>
      </c>
      <c r="E344" s="4"/>
      <c r="F344" s="4"/>
    </row>
    <row r="345" spans="1:6" x14ac:dyDescent="0.2">
      <c r="A345" s="4">
        <v>344</v>
      </c>
      <c r="B345" s="12">
        <f>A345/Parameters!$B$4</f>
        <v>0.34399999999999997</v>
      </c>
      <c r="C345" s="9">
        <f>INDEX(Workers!$E$2:$E$1001,MATCH(A345,Workers!$F$2:$F$1001,0))</f>
        <v>0.91966922529383499</v>
      </c>
      <c r="D345" s="9">
        <f>IFERROR((Parameters!$B$7/Parameters!$B$8)*(INDEX(Cutoff_Optimal!$C$2:$C$1002,MATCH(A345,Cutoff_Optimal!$A$2:$A$1002,0))/INDEX(Cutoff_Optimal!$B$2:$B$1002,MATCH(A345,Cutoff_Optimal!$A$2:$A$1002,0))),NA())</f>
        <v>1.8287604891887406</v>
      </c>
      <c r="E345" s="4"/>
      <c r="F345" s="4"/>
    </row>
    <row r="346" spans="1:6" x14ac:dyDescent="0.2">
      <c r="A346" s="4">
        <v>345</v>
      </c>
      <c r="B346" s="12">
        <f>A346/Parameters!$B$4</f>
        <v>0.34499999999999997</v>
      </c>
      <c r="C346" s="9">
        <f>INDEX(Workers!$E$2:$E$1001,MATCH(A346,Workers!$F$2:$F$1001,0))</f>
        <v>0.92046789773837057</v>
      </c>
      <c r="D346" s="9">
        <f>IFERROR((Parameters!$B$7/Parameters!$B$8)*(INDEX(Cutoff_Optimal!$C$2:$C$1002,MATCH(A346,Cutoff_Optimal!$A$2:$A$1002,0))/INDEX(Cutoff_Optimal!$B$2:$B$1002,MATCH(A346,Cutoff_Optimal!$A$2:$A$1002,0))),NA())</f>
        <v>1.820798068705304</v>
      </c>
      <c r="E346" s="4"/>
      <c r="F346" s="4"/>
    </row>
    <row r="347" spans="1:6" x14ac:dyDescent="0.2">
      <c r="A347" s="4">
        <v>346</v>
      </c>
      <c r="B347" s="12">
        <f>A347/Parameters!$B$4</f>
        <v>0.34599999999999997</v>
      </c>
      <c r="C347" s="9">
        <f>INDEX(Workers!$E$2:$E$1001,MATCH(A347,Workers!$F$2:$F$1001,0))</f>
        <v>0.92055700234637949</v>
      </c>
      <c r="D347" s="9">
        <f>IFERROR((Parameters!$B$7/Parameters!$B$8)*(INDEX(Cutoff_Optimal!$C$2:$C$1002,MATCH(A347,Cutoff_Optimal!$A$2:$A$1002,0))/INDEX(Cutoff_Optimal!$B$2:$B$1002,MATCH(A347,Cutoff_Optimal!$A$2:$A$1002,0))),NA())</f>
        <v>1.8136106900390185</v>
      </c>
      <c r="E347" s="4"/>
      <c r="F347" s="4"/>
    </row>
    <row r="348" spans="1:6" x14ac:dyDescent="0.2">
      <c r="A348" s="4">
        <v>347</v>
      </c>
      <c r="B348" s="12">
        <f>A348/Parameters!$B$4</f>
        <v>0.34699999999999998</v>
      </c>
      <c r="C348" s="9">
        <f>INDEX(Workers!$E$2:$E$1001,MATCH(A348,Workers!$F$2:$F$1001,0))</f>
        <v>0.92092896707585914</v>
      </c>
      <c r="D348" s="9">
        <f>IFERROR((Parameters!$B$7/Parameters!$B$8)*(INDEX(Cutoff_Optimal!$C$2:$C$1002,MATCH(A348,Cutoff_Optimal!$A$2:$A$1002,0))/INDEX(Cutoff_Optimal!$B$2:$B$1002,MATCH(A348,Cutoff_Optimal!$A$2:$A$1002,0))),NA())</f>
        <v>1.8073818921741605</v>
      </c>
      <c r="E348" s="4"/>
      <c r="F348" s="4"/>
    </row>
    <row r="349" spans="1:6" x14ac:dyDescent="0.2">
      <c r="A349" s="4">
        <v>348</v>
      </c>
      <c r="B349" s="12">
        <f>A349/Parameters!$B$4</f>
        <v>0.34799999999999998</v>
      </c>
      <c r="C349" s="9">
        <f>INDEX(Workers!$E$2:$E$1001,MATCH(A349,Workers!$F$2:$F$1001,0))</f>
        <v>0.9226903294773765</v>
      </c>
      <c r="D349" s="9">
        <f>IFERROR((Parameters!$B$7/Parameters!$B$8)*(INDEX(Cutoff_Optimal!$C$2:$C$1002,MATCH(A349,Cutoff_Optimal!$A$2:$A$1002,0))/INDEX(Cutoff_Optimal!$B$2:$B$1002,MATCH(A349,Cutoff_Optimal!$A$2:$A$1002,0))),NA())</f>
        <v>1.8010872822961783</v>
      </c>
      <c r="E349" s="4"/>
      <c r="F349" s="4"/>
    </row>
    <row r="350" spans="1:6" x14ac:dyDescent="0.2">
      <c r="A350" s="4">
        <v>349</v>
      </c>
      <c r="B350" s="12">
        <f>A350/Parameters!$B$4</f>
        <v>0.34899999999999998</v>
      </c>
      <c r="C350" s="9">
        <f>INDEX(Workers!$E$2:$E$1001,MATCH(A350,Workers!$F$2:$F$1001,0))</f>
        <v>0.92278034103086493</v>
      </c>
      <c r="D350" s="9">
        <f>IFERROR((Parameters!$B$7/Parameters!$B$8)*(INDEX(Cutoff_Optimal!$C$2:$C$1002,MATCH(A350,Cutoff_Optimal!$A$2:$A$1002,0))/INDEX(Cutoff_Optimal!$B$2:$B$1002,MATCH(A350,Cutoff_Optimal!$A$2:$A$1002,0))),NA())</f>
        <v>1.7909660969656089</v>
      </c>
      <c r="E350" s="4"/>
      <c r="F350" s="4"/>
    </row>
    <row r="351" spans="1:6" x14ac:dyDescent="0.2">
      <c r="A351" s="4">
        <v>350</v>
      </c>
      <c r="B351" s="12">
        <f>A351/Parameters!$B$4</f>
        <v>0.35</v>
      </c>
      <c r="C351" s="9">
        <f>INDEX(Workers!$E$2:$E$1001,MATCH(A351,Workers!$F$2:$F$1001,0))</f>
        <v>0.92278097103475398</v>
      </c>
      <c r="D351" s="9">
        <f>IFERROR((Parameters!$B$7/Parameters!$B$8)*(INDEX(Cutoff_Optimal!$C$2:$C$1002,MATCH(A351,Cutoff_Optimal!$A$2:$A$1002,0))/INDEX(Cutoff_Optimal!$B$2:$B$1002,MATCH(A351,Cutoff_Optimal!$A$2:$A$1002,0))),NA())</f>
        <v>1.7843172694103511</v>
      </c>
      <c r="E351" s="4"/>
      <c r="F351" s="4"/>
    </row>
    <row r="352" spans="1:6" x14ac:dyDescent="0.2">
      <c r="A352" s="4">
        <v>351</v>
      </c>
      <c r="B352" s="12">
        <f>A352/Parameters!$B$4</f>
        <v>0.35099999999999998</v>
      </c>
      <c r="C352" s="9">
        <f>INDEX(Workers!$E$2:$E$1001,MATCH(A352,Workers!$F$2:$F$1001,0))</f>
        <v>0.92300406704627624</v>
      </c>
      <c r="D352" s="9">
        <f>IFERROR((Parameters!$B$7/Parameters!$B$8)*(INDEX(Cutoff_Optimal!$C$2:$C$1002,MATCH(A352,Cutoff_Optimal!$A$2:$A$1002,0))/INDEX(Cutoff_Optimal!$B$2:$B$1002,MATCH(A352,Cutoff_Optimal!$A$2:$A$1002,0))),NA())</f>
        <v>1.7783922527798124</v>
      </c>
      <c r="E352" s="4"/>
      <c r="F352" s="4"/>
    </row>
    <row r="353" spans="1:6" x14ac:dyDescent="0.2">
      <c r="A353" s="4">
        <v>352</v>
      </c>
      <c r="B353" s="12">
        <f>A353/Parameters!$B$4</f>
        <v>0.35199999999999998</v>
      </c>
      <c r="C353" s="9">
        <f>INDEX(Workers!$E$2:$E$1001,MATCH(A353,Workers!$F$2:$F$1001,0))</f>
        <v>0.92367240511871962</v>
      </c>
      <c r="D353" s="9">
        <f>IFERROR((Parameters!$B$7/Parameters!$B$8)*(INDEX(Cutoff_Optimal!$C$2:$C$1002,MATCH(A353,Cutoff_Optimal!$A$2:$A$1002,0))/INDEX(Cutoff_Optimal!$B$2:$B$1002,MATCH(A353,Cutoff_Optimal!$A$2:$A$1002,0))),NA())</f>
        <v>1.7710759986472766</v>
      </c>
      <c r="E353" s="4"/>
      <c r="F353" s="4"/>
    </row>
    <row r="354" spans="1:6" x14ac:dyDescent="0.2">
      <c r="A354" s="4">
        <v>353</v>
      </c>
      <c r="B354" s="12">
        <f>A354/Parameters!$B$4</f>
        <v>0.35299999999999998</v>
      </c>
      <c r="C354" s="9">
        <f>INDEX(Workers!$E$2:$E$1001,MATCH(A354,Workers!$F$2:$F$1001,0))</f>
        <v>0.92369170938954515</v>
      </c>
      <c r="D354" s="9">
        <f>IFERROR((Parameters!$B$7/Parameters!$B$8)*(INDEX(Cutoff_Optimal!$C$2:$C$1002,MATCH(A354,Cutoff_Optimal!$A$2:$A$1002,0))/INDEX(Cutoff_Optimal!$B$2:$B$1002,MATCH(A354,Cutoff_Optimal!$A$2:$A$1002,0))),NA())</f>
        <v>1.7646310496710926</v>
      </c>
      <c r="E354" s="4"/>
      <c r="F354" s="4"/>
    </row>
    <row r="355" spans="1:6" x14ac:dyDescent="0.2">
      <c r="A355" s="4">
        <v>354</v>
      </c>
      <c r="B355" s="12">
        <f>A355/Parameters!$B$4</f>
        <v>0.35399999999999998</v>
      </c>
      <c r="C355" s="9">
        <f>INDEX(Workers!$E$2:$E$1001,MATCH(A355,Workers!$F$2:$F$1001,0))</f>
        <v>0.92419236447353925</v>
      </c>
      <c r="D355" s="9">
        <f>IFERROR((Parameters!$B$7/Parameters!$B$8)*(INDEX(Cutoff_Optimal!$C$2:$C$1002,MATCH(A355,Cutoff_Optimal!$A$2:$A$1002,0))/INDEX(Cutoff_Optimal!$B$2:$B$1002,MATCH(A355,Cutoff_Optimal!$A$2:$A$1002,0))),NA())</f>
        <v>1.7567566304163986</v>
      </c>
      <c r="E355" s="4"/>
      <c r="F355" s="4"/>
    </row>
    <row r="356" spans="1:6" x14ac:dyDescent="0.2">
      <c r="A356" s="4">
        <v>355</v>
      </c>
      <c r="B356" s="12">
        <f>A356/Parameters!$B$4</f>
        <v>0.35499999999999998</v>
      </c>
      <c r="C356" s="9">
        <f>INDEX(Workers!$E$2:$E$1001,MATCH(A356,Workers!$F$2:$F$1001,0))</f>
        <v>0.92458093476458547</v>
      </c>
      <c r="D356" s="9">
        <f>IFERROR((Parameters!$B$7/Parameters!$B$8)*(INDEX(Cutoff_Optimal!$C$2:$C$1002,MATCH(A356,Cutoff_Optimal!$A$2:$A$1002,0))/INDEX(Cutoff_Optimal!$B$2:$B$1002,MATCH(A356,Cutoff_Optimal!$A$2:$A$1002,0))),NA())</f>
        <v>1.7496134027187986</v>
      </c>
      <c r="E356" s="4"/>
      <c r="F356" s="4"/>
    </row>
    <row r="357" spans="1:6" x14ac:dyDescent="0.2">
      <c r="A357" s="4">
        <v>356</v>
      </c>
      <c r="B357" s="12">
        <f>A357/Parameters!$B$4</f>
        <v>0.35599999999999998</v>
      </c>
      <c r="C357" s="9">
        <f>INDEX(Workers!$E$2:$E$1001,MATCH(A357,Workers!$F$2:$F$1001,0))</f>
        <v>0.92659265548137071</v>
      </c>
      <c r="D357" s="9">
        <f>IFERROR((Parameters!$B$7/Parameters!$B$8)*(INDEX(Cutoff_Optimal!$C$2:$C$1002,MATCH(A357,Cutoff_Optimal!$A$2:$A$1002,0))/INDEX(Cutoff_Optimal!$B$2:$B$1002,MATCH(A357,Cutoff_Optimal!$A$2:$A$1002,0))),NA())</f>
        <v>1.7429496192534477</v>
      </c>
      <c r="E357" s="4"/>
      <c r="F357" s="4"/>
    </row>
    <row r="358" spans="1:6" x14ac:dyDescent="0.2">
      <c r="A358" s="4">
        <v>357</v>
      </c>
      <c r="B358" s="12">
        <f>A358/Parameters!$B$4</f>
        <v>0.35699999999999998</v>
      </c>
      <c r="C358" s="9">
        <f>INDEX(Workers!$E$2:$E$1001,MATCH(A358,Workers!$F$2:$F$1001,0))</f>
        <v>0.92663609770003863</v>
      </c>
      <c r="D358" s="9">
        <f>IFERROR((Parameters!$B$7/Parameters!$B$8)*(INDEX(Cutoff_Optimal!$C$2:$C$1002,MATCH(A358,Cutoff_Optimal!$A$2:$A$1002,0))/INDEX(Cutoff_Optimal!$B$2:$B$1002,MATCH(A358,Cutoff_Optimal!$A$2:$A$1002,0))),NA())</f>
        <v>1.7358620863229042</v>
      </c>
      <c r="E358" s="4"/>
      <c r="F358" s="4"/>
    </row>
    <row r="359" spans="1:6" x14ac:dyDescent="0.2">
      <c r="A359" s="4">
        <v>358</v>
      </c>
      <c r="B359" s="12">
        <f>A359/Parameters!$B$4</f>
        <v>0.35799999999999998</v>
      </c>
      <c r="C359" s="9">
        <f>INDEX(Workers!$E$2:$E$1001,MATCH(A359,Workers!$F$2:$F$1001,0))</f>
        <v>0.92797842629624583</v>
      </c>
      <c r="D359" s="9">
        <f>IFERROR((Parameters!$B$7/Parameters!$B$8)*(INDEX(Cutoff_Optimal!$C$2:$C$1002,MATCH(A359,Cutoff_Optimal!$A$2:$A$1002,0))/INDEX(Cutoff_Optimal!$B$2:$B$1002,MATCH(A359,Cutoff_Optimal!$A$2:$A$1002,0))),NA())</f>
        <v>1.7289755254090253</v>
      </c>
      <c r="E359" s="4"/>
      <c r="F359" s="4"/>
    </row>
    <row r="360" spans="1:6" x14ac:dyDescent="0.2">
      <c r="A360" s="4">
        <v>359</v>
      </c>
      <c r="B360" s="12">
        <f>A360/Parameters!$B$4</f>
        <v>0.35899999999999999</v>
      </c>
      <c r="C360" s="9">
        <f>INDEX(Workers!$E$2:$E$1001,MATCH(A360,Workers!$F$2:$F$1001,0))</f>
        <v>0.92798799061495174</v>
      </c>
      <c r="D360" s="9">
        <f>IFERROR((Parameters!$B$7/Parameters!$B$8)*(INDEX(Cutoff_Optimal!$C$2:$C$1002,MATCH(A360,Cutoff_Optimal!$A$2:$A$1002,0))/INDEX(Cutoff_Optimal!$B$2:$B$1002,MATCH(A360,Cutoff_Optimal!$A$2:$A$1002,0))),NA())</f>
        <v>1.7218466920665025</v>
      </c>
      <c r="E360" s="4"/>
      <c r="F360" s="4"/>
    </row>
    <row r="361" spans="1:6" x14ac:dyDescent="0.2">
      <c r="A361" s="4">
        <v>360</v>
      </c>
      <c r="B361" s="12">
        <f>A361/Parameters!$B$4</f>
        <v>0.36</v>
      </c>
      <c r="C361" s="9">
        <f>INDEX(Workers!$E$2:$E$1001,MATCH(A361,Workers!$F$2:$F$1001,0))</f>
        <v>0.92812681463592939</v>
      </c>
      <c r="D361" s="9">
        <f>IFERROR((Parameters!$B$7/Parameters!$B$8)*(INDEX(Cutoff_Optimal!$C$2:$C$1002,MATCH(A361,Cutoff_Optimal!$A$2:$A$1002,0))/INDEX(Cutoff_Optimal!$B$2:$B$1002,MATCH(A361,Cutoff_Optimal!$A$2:$A$1002,0))),NA())</f>
        <v>1.7153636953124982</v>
      </c>
      <c r="E361" s="4"/>
      <c r="F361" s="4"/>
    </row>
    <row r="362" spans="1:6" x14ac:dyDescent="0.2">
      <c r="A362" s="4">
        <v>361</v>
      </c>
      <c r="B362" s="12">
        <f>A362/Parameters!$B$4</f>
        <v>0.36099999999999999</v>
      </c>
      <c r="C362" s="9">
        <f>INDEX(Workers!$E$2:$E$1001,MATCH(A362,Workers!$F$2:$F$1001,0))</f>
        <v>0.92896872979334799</v>
      </c>
      <c r="D362" s="9">
        <f>IFERROR((Parameters!$B$7/Parameters!$B$8)*(INDEX(Cutoff_Optimal!$C$2:$C$1002,MATCH(A362,Cutoff_Optimal!$A$2:$A$1002,0))/INDEX(Cutoff_Optimal!$B$2:$B$1002,MATCH(A362,Cutoff_Optimal!$A$2:$A$1002,0))),NA())</f>
        <v>1.7090770098023869</v>
      </c>
      <c r="E362" s="4"/>
      <c r="F362" s="4"/>
    </row>
    <row r="363" spans="1:6" x14ac:dyDescent="0.2">
      <c r="A363" s="4">
        <v>362</v>
      </c>
      <c r="B363" s="12">
        <f>A363/Parameters!$B$4</f>
        <v>0.36199999999999999</v>
      </c>
      <c r="C363" s="9">
        <f>INDEX(Workers!$E$2:$E$1001,MATCH(A363,Workers!$F$2:$F$1001,0))</f>
        <v>0.92909132481542533</v>
      </c>
      <c r="D363" s="9">
        <f>IFERROR((Parameters!$B$7/Parameters!$B$8)*(INDEX(Cutoff_Optimal!$C$2:$C$1002,MATCH(A363,Cutoff_Optimal!$A$2:$A$1002,0))/INDEX(Cutoff_Optimal!$B$2:$B$1002,MATCH(A363,Cutoff_Optimal!$A$2:$A$1002,0))),NA())</f>
        <v>1.7022216106594148</v>
      </c>
      <c r="E363" s="4"/>
      <c r="F363" s="4"/>
    </row>
    <row r="364" spans="1:6" x14ac:dyDescent="0.2">
      <c r="A364" s="4">
        <v>363</v>
      </c>
      <c r="B364" s="12">
        <f>A364/Parameters!$B$4</f>
        <v>0.36299999999999999</v>
      </c>
      <c r="C364" s="9">
        <f>INDEX(Workers!$E$2:$E$1001,MATCH(A364,Workers!$F$2:$F$1001,0))</f>
        <v>0.92942082733536091</v>
      </c>
      <c r="D364" s="9">
        <f>IFERROR((Parameters!$B$7/Parameters!$B$8)*(INDEX(Cutoff_Optimal!$C$2:$C$1002,MATCH(A364,Cutoff_Optimal!$A$2:$A$1002,0))/INDEX(Cutoff_Optimal!$B$2:$B$1002,MATCH(A364,Cutoff_Optimal!$A$2:$A$1002,0))),NA())</f>
        <v>1.6959342465289933</v>
      </c>
      <c r="E364" s="4"/>
      <c r="F364" s="4"/>
    </row>
    <row r="365" spans="1:6" x14ac:dyDescent="0.2">
      <c r="A365" s="4">
        <v>364</v>
      </c>
      <c r="B365" s="12">
        <f>A365/Parameters!$B$4</f>
        <v>0.36399999999999999</v>
      </c>
      <c r="C365" s="9">
        <f>INDEX(Workers!$E$2:$E$1001,MATCH(A365,Workers!$F$2:$F$1001,0))</f>
        <v>0.92980598935752368</v>
      </c>
      <c r="D365" s="9">
        <f>IFERROR((Parameters!$B$7/Parameters!$B$8)*(INDEX(Cutoff_Optimal!$C$2:$C$1002,MATCH(A365,Cutoff_Optimal!$A$2:$A$1002,0))/INDEX(Cutoff_Optimal!$B$2:$B$1002,MATCH(A365,Cutoff_Optimal!$A$2:$A$1002,0))),NA())</f>
        <v>1.6884730340998158</v>
      </c>
      <c r="E365" s="4"/>
      <c r="F365" s="4"/>
    </row>
    <row r="366" spans="1:6" x14ac:dyDescent="0.2">
      <c r="A366" s="4">
        <v>365</v>
      </c>
      <c r="B366" s="12">
        <f>A366/Parameters!$B$4</f>
        <v>0.36499999999999999</v>
      </c>
      <c r="C366" s="9">
        <f>INDEX(Workers!$E$2:$E$1001,MATCH(A366,Workers!$F$2:$F$1001,0))</f>
        <v>0.93005046617722542</v>
      </c>
      <c r="D366" s="9">
        <f>IFERROR((Parameters!$B$7/Parameters!$B$8)*(INDEX(Cutoff_Optimal!$C$2:$C$1002,MATCH(A366,Cutoff_Optimal!$A$2:$A$1002,0))/INDEX(Cutoff_Optimal!$B$2:$B$1002,MATCH(A366,Cutoff_Optimal!$A$2:$A$1002,0))),NA())</f>
        <v>1.6824848169577871</v>
      </c>
      <c r="E366" s="4"/>
      <c r="F366" s="4"/>
    </row>
    <row r="367" spans="1:6" x14ac:dyDescent="0.2">
      <c r="A367" s="4">
        <v>366</v>
      </c>
      <c r="B367" s="12">
        <f>A367/Parameters!$B$4</f>
        <v>0.36599999999999999</v>
      </c>
      <c r="C367" s="9">
        <f>INDEX(Workers!$E$2:$E$1001,MATCH(A367,Workers!$F$2:$F$1001,0))</f>
        <v>0.93121531745984976</v>
      </c>
      <c r="D367" s="9">
        <f>IFERROR((Parameters!$B$7/Parameters!$B$8)*(INDEX(Cutoff_Optimal!$C$2:$C$1002,MATCH(A367,Cutoff_Optimal!$A$2:$A$1002,0))/INDEX(Cutoff_Optimal!$B$2:$B$1002,MATCH(A367,Cutoff_Optimal!$A$2:$A$1002,0))),NA())</f>
        <v>1.6753675150626821</v>
      </c>
      <c r="E367" s="4"/>
      <c r="F367" s="4"/>
    </row>
    <row r="368" spans="1:6" x14ac:dyDescent="0.2">
      <c r="A368" s="4">
        <v>367</v>
      </c>
      <c r="B368" s="12">
        <f>A368/Parameters!$B$4</f>
        <v>0.36699999999999999</v>
      </c>
      <c r="C368" s="9">
        <f>INDEX(Workers!$E$2:$E$1001,MATCH(A368,Workers!$F$2:$F$1001,0))</f>
        <v>0.93128195371670053</v>
      </c>
      <c r="D368" s="9">
        <f>IFERROR((Parameters!$B$7/Parameters!$B$8)*(INDEX(Cutoff_Optimal!$C$2:$C$1002,MATCH(A368,Cutoff_Optimal!$A$2:$A$1002,0))/INDEX(Cutoff_Optimal!$B$2:$B$1002,MATCH(A368,Cutoff_Optimal!$A$2:$A$1002,0))),NA())</f>
        <v>1.6687947441543152</v>
      </c>
      <c r="E368" s="4"/>
      <c r="F368" s="4"/>
    </row>
    <row r="369" spans="1:6" x14ac:dyDescent="0.2">
      <c r="A369" s="4">
        <v>368</v>
      </c>
      <c r="B369" s="12">
        <f>A369/Parameters!$B$4</f>
        <v>0.36799999999999999</v>
      </c>
      <c r="C369" s="9">
        <f>INDEX(Workers!$E$2:$E$1001,MATCH(A369,Workers!$F$2:$F$1001,0))</f>
        <v>0.93141080244817676</v>
      </c>
      <c r="D369" s="9">
        <f>IFERROR((Parameters!$B$7/Parameters!$B$8)*(INDEX(Cutoff_Optimal!$C$2:$C$1002,MATCH(A369,Cutoff_Optimal!$A$2:$A$1002,0))/INDEX(Cutoff_Optimal!$B$2:$B$1002,MATCH(A369,Cutoff_Optimal!$A$2:$A$1002,0))),NA())</f>
        <v>1.6616196984660909</v>
      </c>
      <c r="E369" s="4"/>
      <c r="F369" s="4"/>
    </row>
    <row r="370" spans="1:6" x14ac:dyDescent="0.2">
      <c r="A370" s="4">
        <v>369</v>
      </c>
      <c r="B370" s="12">
        <f>A370/Parameters!$B$4</f>
        <v>0.36899999999999999</v>
      </c>
      <c r="C370" s="9">
        <f>INDEX(Workers!$E$2:$E$1001,MATCH(A370,Workers!$F$2:$F$1001,0))</f>
        <v>0.93146166436619426</v>
      </c>
      <c r="D370" s="9">
        <f>IFERROR((Parameters!$B$7/Parameters!$B$8)*(INDEX(Cutoff_Optimal!$C$2:$C$1002,MATCH(A370,Cutoff_Optimal!$A$2:$A$1002,0))/INDEX(Cutoff_Optimal!$B$2:$B$1002,MATCH(A370,Cutoff_Optimal!$A$2:$A$1002,0))),NA())</f>
        <v>1.6553380935795972</v>
      </c>
      <c r="E370" s="4"/>
      <c r="F370" s="4"/>
    </row>
    <row r="371" spans="1:6" x14ac:dyDescent="0.2">
      <c r="A371" s="4">
        <v>370</v>
      </c>
      <c r="B371" s="12">
        <f>A371/Parameters!$B$4</f>
        <v>0.37</v>
      </c>
      <c r="C371" s="9">
        <f>INDEX(Workers!$E$2:$E$1001,MATCH(A371,Workers!$F$2:$F$1001,0))</f>
        <v>0.93185427566271495</v>
      </c>
      <c r="D371" s="9">
        <f>IFERROR((Parameters!$B$7/Parameters!$B$8)*(INDEX(Cutoff_Optimal!$C$2:$C$1002,MATCH(A371,Cutoff_Optimal!$A$2:$A$1002,0))/INDEX(Cutoff_Optimal!$B$2:$B$1002,MATCH(A371,Cutoff_Optimal!$A$2:$A$1002,0))),NA())</f>
        <v>1.6484946802836553</v>
      </c>
      <c r="E371" s="4"/>
      <c r="F371" s="4"/>
    </row>
    <row r="372" spans="1:6" x14ac:dyDescent="0.2">
      <c r="A372" s="4">
        <v>371</v>
      </c>
      <c r="B372" s="12">
        <f>A372/Parameters!$B$4</f>
        <v>0.371</v>
      </c>
      <c r="C372" s="9">
        <f>INDEX(Workers!$E$2:$E$1001,MATCH(A372,Workers!$F$2:$F$1001,0))</f>
        <v>0.93192269295100616</v>
      </c>
      <c r="D372" s="9">
        <f>IFERROR((Parameters!$B$7/Parameters!$B$8)*(INDEX(Cutoff_Optimal!$C$2:$C$1002,MATCH(A372,Cutoff_Optimal!$A$2:$A$1002,0))/INDEX(Cutoff_Optimal!$B$2:$B$1002,MATCH(A372,Cutoff_Optimal!$A$2:$A$1002,0))),NA())</f>
        <v>1.6423509188673091</v>
      </c>
      <c r="E372" s="4"/>
      <c r="F372" s="4"/>
    </row>
    <row r="373" spans="1:6" x14ac:dyDescent="0.2">
      <c r="A373" s="4">
        <v>372</v>
      </c>
      <c r="B373" s="12">
        <f>A373/Parameters!$B$4</f>
        <v>0.372</v>
      </c>
      <c r="C373" s="9">
        <f>INDEX(Workers!$E$2:$E$1001,MATCH(A373,Workers!$F$2:$F$1001,0))</f>
        <v>0.9320355698686047</v>
      </c>
      <c r="D373" s="9">
        <f>IFERROR((Parameters!$B$7/Parameters!$B$8)*(INDEX(Cutoff_Optimal!$C$2:$C$1002,MATCH(A373,Cutoff_Optimal!$A$2:$A$1002,0))/INDEX(Cutoff_Optimal!$B$2:$B$1002,MATCH(A373,Cutoff_Optimal!$A$2:$A$1002,0))),NA())</f>
        <v>1.6362746858814921</v>
      </c>
      <c r="E373" s="4"/>
      <c r="F373" s="4"/>
    </row>
    <row r="374" spans="1:6" x14ac:dyDescent="0.2">
      <c r="A374" s="4">
        <v>373</v>
      </c>
      <c r="B374" s="12">
        <f>A374/Parameters!$B$4</f>
        <v>0.373</v>
      </c>
      <c r="C374" s="9">
        <f>INDEX(Workers!$E$2:$E$1001,MATCH(A374,Workers!$F$2:$F$1001,0))</f>
        <v>0.93283792932872456</v>
      </c>
      <c r="D374" s="9">
        <f>IFERROR((Parameters!$B$7/Parameters!$B$8)*(INDEX(Cutoff_Optimal!$C$2:$C$1002,MATCH(A374,Cutoff_Optimal!$A$2:$A$1002,0))/INDEX(Cutoff_Optimal!$B$2:$B$1002,MATCH(A374,Cutoff_Optimal!$A$2:$A$1002,0))),NA())</f>
        <v>1.6292023606972832</v>
      </c>
      <c r="E374" s="4"/>
      <c r="F374" s="4"/>
    </row>
    <row r="375" spans="1:6" x14ac:dyDescent="0.2">
      <c r="A375" s="4">
        <v>374</v>
      </c>
      <c r="B375" s="12">
        <f>A375/Parameters!$B$4</f>
        <v>0.374</v>
      </c>
      <c r="C375" s="9">
        <f>INDEX(Workers!$E$2:$E$1001,MATCH(A375,Workers!$F$2:$F$1001,0))</f>
        <v>0.93307576127128788</v>
      </c>
      <c r="D375" s="9">
        <f>IFERROR((Parameters!$B$7/Parameters!$B$8)*(INDEX(Cutoff_Optimal!$C$2:$C$1002,MATCH(A375,Cutoff_Optimal!$A$2:$A$1002,0))/INDEX(Cutoff_Optimal!$B$2:$B$1002,MATCH(A375,Cutoff_Optimal!$A$2:$A$1002,0))),NA())</f>
        <v>1.6234802682913814</v>
      </c>
      <c r="E375" s="4"/>
      <c r="F375" s="4"/>
    </row>
    <row r="376" spans="1:6" x14ac:dyDescent="0.2">
      <c r="A376" s="4">
        <v>375</v>
      </c>
      <c r="B376" s="12">
        <f>A376/Parameters!$B$4</f>
        <v>0.375</v>
      </c>
      <c r="C376" s="9">
        <f>INDEX(Workers!$E$2:$E$1001,MATCH(A376,Workers!$F$2:$F$1001,0))</f>
        <v>0.93310935753044877</v>
      </c>
      <c r="D376" s="9">
        <f>IFERROR((Parameters!$B$7/Parameters!$B$8)*(INDEX(Cutoff_Optimal!$C$2:$C$1002,MATCH(A376,Cutoff_Optimal!$A$2:$A$1002,0))/INDEX(Cutoff_Optimal!$B$2:$B$1002,MATCH(A376,Cutoff_Optimal!$A$2:$A$1002,0))),NA())</f>
        <v>1.6163920796509306</v>
      </c>
      <c r="E376" s="4"/>
      <c r="F376" s="4"/>
    </row>
    <row r="377" spans="1:6" x14ac:dyDescent="0.2">
      <c r="A377" s="4">
        <v>376</v>
      </c>
      <c r="B377" s="12">
        <f>A377/Parameters!$B$4</f>
        <v>0.376</v>
      </c>
      <c r="C377" s="9">
        <f>INDEX(Workers!$E$2:$E$1001,MATCH(A377,Workers!$F$2:$F$1001,0))</f>
        <v>0.93688197942284757</v>
      </c>
      <c r="D377" s="9">
        <f>IFERROR((Parameters!$B$7/Parameters!$B$8)*(INDEX(Cutoff_Optimal!$C$2:$C$1002,MATCH(A377,Cutoff_Optimal!$A$2:$A$1002,0))/INDEX(Cutoff_Optimal!$B$2:$B$1002,MATCH(A377,Cutoff_Optimal!$A$2:$A$1002,0))),NA())</f>
        <v>1.6097746756464628</v>
      </c>
      <c r="E377" s="4"/>
      <c r="F377" s="4"/>
    </row>
    <row r="378" spans="1:6" x14ac:dyDescent="0.2">
      <c r="A378" s="4">
        <v>377</v>
      </c>
      <c r="B378" s="12">
        <f>A378/Parameters!$B$4</f>
        <v>0.377</v>
      </c>
      <c r="C378" s="9">
        <f>INDEX(Workers!$E$2:$E$1001,MATCH(A378,Workers!$F$2:$F$1001,0))</f>
        <v>0.93755878384516023</v>
      </c>
      <c r="D378" s="9">
        <f>IFERROR((Parameters!$B$7/Parameters!$B$8)*(INDEX(Cutoff_Optimal!$C$2:$C$1002,MATCH(A378,Cutoff_Optimal!$A$2:$A$1002,0))/INDEX(Cutoff_Optimal!$B$2:$B$1002,MATCH(A378,Cutoff_Optimal!$A$2:$A$1002,0))),NA())</f>
        <v>1.6028753103896727</v>
      </c>
      <c r="E378" s="4"/>
      <c r="F378" s="4"/>
    </row>
    <row r="379" spans="1:6" x14ac:dyDescent="0.2">
      <c r="A379" s="4">
        <v>378</v>
      </c>
      <c r="B379" s="12">
        <f>A379/Parameters!$B$4</f>
        <v>0.378</v>
      </c>
      <c r="C379" s="9">
        <f>INDEX(Workers!$E$2:$E$1001,MATCH(A379,Workers!$F$2:$F$1001,0))</f>
        <v>0.93794708114898939</v>
      </c>
      <c r="D379" s="9">
        <f>IFERROR((Parameters!$B$7/Parameters!$B$8)*(INDEX(Cutoff_Optimal!$C$2:$C$1002,MATCH(A379,Cutoff_Optimal!$A$2:$A$1002,0))/INDEX(Cutoff_Optimal!$B$2:$B$1002,MATCH(A379,Cutoff_Optimal!$A$2:$A$1002,0))),NA())</f>
        <v>1.5962439647493978</v>
      </c>
      <c r="E379" s="4"/>
      <c r="F379" s="4"/>
    </row>
    <row r="380" spans="1:6" x14ac:dyDescent="0.2">
      <c r="A380" s="4">
        <v>379</v>
      </c>
      <c r="B380" s="12">
        <f>A380/Parameters!$B$4</f>
        <v>0.379</v>
      </c>
      <c r="C380" s="9">
        <f>INDEX(Workers!$E$2:$E$1001,MATCH(A380,Workers!$F$2:$F$1001,0))</f>
        <v>0.93797436373092724</v>
      </c>
      <c r="D380" s="9">
        <f>IFERROR((Parameters!$B$7/Parameters!$B$8)*(INDEX(Cutoff_Optimal!$C$2:$C$1002,MATCH(A380,Cutoff_Optimal!$A$2:$A$1002,0))/INDEX(Cutoff_Optimal!$B$2:$B$1002,MATCH(A380,Cutoff_Optimal!$A$2:$A$1002,0))),NA())</f>
        <v>1.5898629783335456</v>
      </c>
      <c r="E380" s="4"/>
      <c r="F380" s="4"/>
    </row>
    <row r="381" spans="1:6" x14ac:dyDescent="0.2">
      <c r="A381" s="4">
        <v>380</v>
      </c>
      <c r="B381" s="12">
        <f>A381/Parameters!$B$4</f>
        <v>0.38</v>
      </c>
      <c r="C381" s="9">
        <f>INDEX(Workers!$E$2:$E$1001,MATCH(A381,Workers!$F$2:$F$1001,0))</f>
        <v>0.93864462965289686</v>
      </c>
      <c r="D381" s="9">
        <f>IFERROR((Parameters!$B$7/Parameters!$B$8)*(INDEX(Cutoff_Optimal!$C$2:$C$1002,MATCH(A381,Cutoff_Optimal!$A$2:$A$1002,0))/INDEX(Cutoff_Optimal!$B$2:$B$1002,MATCH(A381,Cutoff_Optimal!$A$2:$A$1002,0))),NA())</f>
        <v>1.5840183310138995</v>
      </c>
      <c r="E381" s="4"/>
      <c r="F381" s="4"/>
    </row>
    <row r="382" spans="1:6" x14ac:dyDescent="0.2">
      <c r="A382" s="4">
        <v>381</v>
      </c>
      <c r="B382" s="12">
        <f>A382/Parameters!$B$4</f>
        <v>0.38100000000000001</v>
      </c>
      <c r="C382" s="9">
        <f>INDEX(Workers!$E$2:$E$1001,MATCH(A382,Workers!$F$2:$F$1001,0))</f>
        <v>0.93987630989582494</v>
      </c>
      <c r="D382" s="9">
        <f>IFERROR((Parameters!$B$7/Parameters!$B$8)*(INDEX(Cutoff_Optimal!$C$2:$C$1002,MATCH(A382,Cutoff_Optimal!$A$2:$A$1002,0))/INDEX(Cutoff_Optimal!$B$2:$B$1002,MATCH(A382,Cutoff_Optimal!$A$2:$A$1002,0))),NA())</f>
        <v>1.5786655026842378</v>
      </c>
      <c r="E382" s="4"/>
      <c r="F382" s="4"/>
    </row>
    <row r="383" spans="1:6" x14ac:dyDescent="0.2">
      <c r="A383" s="4">
        <v>382</v>
      </c>
      <c r="B383" s="12">
        <f>A383/Parameters!$B$4</f>
        <v>0.38200000000000001</v>
      </c>
      <c r="C383" s="9">
        <f>INDEX(Workers!$E$2:$E$1001,MATCH(A383,Workers!$F$2:$F$1001,0))</f>
        <v>0.94094167664975181</v>
      </c>
      <c r="D383" s="9">
        <f>IFERROR((Parameters!$B$7/Parameters!$B$8)*(INDEX(Cutoff_Optimal!$C$2:$C$1002,MATCH(A383,Cutoff_Optimal!$A$2:$A$1002,0))/INDEX(Cutoff_Optimal!$B$2:$B$1002,MATCH(A383,Cutoff_Optimal!$A$2:$A$1002,0))),NA())</f>
        <v>1.5720162433403655</v>
      </c>
      <c r="E383" s="4"/>
      <c r="F383" s="4"/>
    </row>
    <row r="384" spans="1:6" x14ac:dyDescent="0.2">
      <c r="A384" s="4">
        <v>383</v>
      </c>
      <c r="B384" s="12">
        <f>A384/Parameters!$B$4</f>
        <v>0.38300000000000001</v>
      </c>
      <c r="C384" s="9">
        <f>INDEX(Workers!$E$2:$E$1001,MATCH(A384,Workers!$F$2:$F$1001,0))</f>
        <v>0.94136306628605959</v>
      </c>
      <c r="D384" s="9">
        <f>IFERROR((Parameters!$B$7/Parameters!$B$8)*(INDEX(Cutoff_Optimal!$C$2:$C$1002,MATCH(A384,Cutoff_Optimal!$A$2:$A$1002,0))/INDEX(Cutoff_Optimal!$B$2:$B$1002,MATCH(A384,Cutoff_Optimal!$A$2:$A$1002,0))),NA())</f>
        <v>1.566410223499523</v>
      </c>
      <c r="E384" s="4"/>
      <c r="F384" s="4"/>
    </row>
    <row r="385" spans="1:6" x14ac:dyDescent="0.2">
      <c r="A385" s="4">
        <v>384</v>
      </c>
      <c r="B385" s="12">
        <f>A385/Parameters!$B$4</f>
        <v>0.38400000000000001</v>
      </c>
      <c r="C385" s="9">
        <f>INDEX(Workers!$E$2:$E$1001,MATCH(A385,Workers!$F$2:$F$1001,0))</f>
        <v>0.94168830145441151</v>
      </c>
      <c r="D385" s="9">
        <f>IFERROR((Parameters!$B$7/Parameters!$B$8)*(INDEX(Cutoff_Optimal!$C$2:$C$1002,MATCH(A385,Cutoff_Optimal!$A$2:$A$1002,0))/INDEX(Cutoff_Optimal!$B$2:$B$1002,MATCH(A385,Cutoff_Optimal!$A$2:$A$1002,0))),NA())</f>
        <v>1.5608502923455247</v>
      </c>
      <c r="E385" s="4"/>
      <c r="F385" s="4"/>
    </row>
    <row r="386" spans="1:6" x14ac:dyDescent="0.2">
      <c r="A386" s="4">
        <v>385</v>
      </c>
      <c r="B386" s="12">
        <f>A386/Parameters!$B$4</f>
        <v>0.38500000000000001</v>
      </c>
      <c r="C386" s="9">
        <f>INDEX(Workers!$E$2:$E$1001,MATCH(A386,Workers!$F$2:$F$1001,0))</f>
        <v>0.94328163920467067</v>
      </c>
      <c r="D386" s="9">
        <f>IFERROR((Parameters!$B$7/Parameters!$B$8)*(INDEX(Cutoff_Optimal!$C$2:$C$1002,MATCH(A386,Cutoff_Optimal!$A$2:$A$1002,0))/INDEX(Cutoff_Optimal!$B$2:$B$1002,MATCH(A386,Cutoff_Optimal!$A$2:$A$1002,0))),NA())</f>
        <v>1.5556669422213367</v>
      </c>
      <c r="E386" s="4"/>
      <c r="F386" s="4"/>
    </row>
    <row r="387" spans="1:6" x14ac:dyDescent="0.2">
      <c r="A387" s="4">
        <v>386</v>
      </c>
      <c r="B387" s="12">
        <f>A387/Parameters!$B$4</f>
        <v>0.38600000000000001</v>
      </c>
      <c r="C387" s="9">
        <f>INDEX(Workers!$E$2:$E$1001,MATCH(A387,Workers!$F$2:$F$1001,0))</f>
        <v>0.94353464623085925</v>
      </c>
      <c r="D387" s="9">
        <f>IFERROR((Parameters!$B$7/Parameters!$B$8)*(INDEX(Cutoff_Optimal!$C$2:$C$1002,MATCH(A387,Cutoff_Optimal!$A$2:$A$1002,0))/INDEX(Cutoff_Optimal!$B$2:$B$1002,MATCH(A387,Cutoff_Optimal!$A$2:$A$1002,0))),NA())</f>
        <v>1.5482840260264132</v>
      </c>
      <c r="E387" s="4"/>
      <c r="F387" s="4"/>
    </row>
    <row r="388" spans="1:6" x14ac:dyDescent="0.2">
      <c r="A388" s="4">
        <v>387</v>
      </c>
      <c r="B388" s="12">
        <f>A388/Parameters!$B$4</f>
        <v>0.38700000000000001</v>
      </c>
      <c r="C388" s="9">
        <f>INDEX(Workers!$E$2:$E$1001,MATCH(A388,Workers!$F$2:$F$1001,0))</f>
        <v>0.94414993593834584</v>
      </c>
      <c r="D388" s="9">
        <f>IFERROR((Parameters!$B$7/Parameters!$B$8)*(INDEX(Cutoff_Optimal!$C$2:$C$1002,MATCH(A388,Cutoff_Optimal!$A$2:$A$1002,0))/INDEX(Cutoff_Optimal!$B$2:$B$1002,MATCH(A388,Cutoff_Optimal!$A$2:$A$1002,0))),NA())</f>
        <v>1.5420145082188934</v>
      </c>
      <c r="E388" s="4"/>
      <c r="F388" s="4"/>
    </row>
    <row r="389" spans="1:6" x14ac:dyDescent="0.2">
      <c r="A389" s="4">
        <v>388</v>
      </c>
      <c r="B389" s="12">
        <f>A389/Parameters!$B$4</f>
        <v>0.38800000000000001</v>
      </c>
      <c r="C389" s="9">
        <f>INDEX(Workers!$E$2:$E$1001,MATCH(A389,Workers!$F$2:$F$1001,0))</f>
        <v>0.94467535845185391</v>
      </c>
      <c r="D389" s="9">
        <f>IFERROR((Parameters!$B$7/Parameters!$B$8)*(INDEX(Cutoff_Optimal!$C$2:$C$1002,MATCH(A389,Cutoff_Optimal!$A$2:$A$1002,0))/INDEX(Cutoff_Optimal!$B$2:$B$1002,MATCH(A389,Cutoff_Optimal!$A$2:$A$1002,0))),NA())</f>
        <v>1.5365830183545466</v>
      </c>
      <c r="E389" s="4"/>
      <c r="F389" s="4"/>
    </row>
    <row r="390" spans="1:6" x14ac:dyDescent="0.2">
      <c r="A390" s="4">
        <v>389</v>
      </c>
      <c r="B390" s="12">
        <f>A390/Parameters!$B$4</f>
        <v>0.38900000000000001</v>
      </c>
      <c r="C390" s="9">
        <f>INDEX(Workers!$E$2:$E$1001,MATCH(A390,Workers!$F$2:$F$1001,0))</f>
        <v>0.94483718676659179</v>
      </c>
      <c r="D390" s="9">
        <f>IFERROR((Parameters!$B$7/Parameters!$B$8)*(INDEX(Cutoff_Optimal!$C$2:$C$1002,MATCH(A390,Cutoff_Optimal!$A$2:$A$1002,0))/INDEX(Cutoff_Optimal!$B$2:$B$1002,MATCH(A390,Cutoff_Optimal!$A$2:$A$1002,0))),NA())</f>
        <v>1.5313286367516519</v>
      </c>
      <c r="E390" s="4"/>
      <c r="F390" s="4"/>
    </row>
    <row r="391" spans="1:6" x14ac:dyDescent="0.2">
      <c r="A391" s="4">
        <v>390</v>
      </c>
      <c r="B391" s="12">
        <f>A391/Parameters!$B$4</f>
        <v>0.39</v>
      </c>
      <c r="C391" s="9">
        <f>INDEX(Workers!$E$2:$E$1001,MATCH(A391,Workers!$F$2:$F$1001,0))</f>
        <v>0.9450713033214776</v>
      </c>
      <c r="D391" s="9">
        <f>IFERROR((Parameters!$B$7/Parameters!$B$8)*(INDEX(Cutoff_Optimal!$C$2:$C$1002,MATCH(A391,Cutoff_Optimal!$A$2:$A$1002,0))/INDEX(Cutoff_Optimal!$B$2:$B$1002,MATCH(A391,Cutoff_Optimal!$A$2:$A$1002,0))),NA())</f>
        <v>1.5251418788364342</v>
      </c>
      <c r="E391" s="4"/>
      <c r="F391" s="4"/>
    </row>
    <row r="392" spans="1:6" x14ac:dyDescent="0.2">
      <c r="A392" s="4">
        <v>391</v>
      </c>
      <c r="B392" s="12">
        <f>A392/Parameters!$B$4</f>
        <v>0.39100000000000001</v>
      </c>
      <c r="C392" s="9">
        <f>INDEX(Workers!$E$2:$E$1001,MATCH(A392,Workers!$F$2:$F$1001,0))</f>
        <v>0.94555586365058364</v>
      </c>
      <c r="D392" s="9">
        <f>IFERROR((Parameters!$B$7/Parameters!$B$8)*(INDEX(Cutoff_Optimal!$C$2:$C$1002,MATCH(A392,Cutoff_Optimal!$A$2:$A$1002,0))/INDEX(Cutoff_Optimal!$B$2:$B$1002,MATCH(A392,Cutoff_Optimal!$A$2:$A$1002,0))),NA())</f>
        <v>1.5204937917810053</v>
      </c>
      <c r="E392" s="4"/>
      <c r="F392" s="4"/>
    </row>
    <row r="393" spans="1:6" x14ac:dyDescent="0.2">
      <c r="A393" s="4">
        <v>392</v>
      </c>
      <c r="B393" s="12">
        <f>A393/Parameters!$B$4</f>
        <v>0.39200000000000002</v>
      </c>
      <c r="C393" s="9">
        <f>INDEX(Workers!$E$2:$E$1001,MATCH(A393,Workers!$F$2:$F$1001,0))</f>
        <v>0.94626165705864129</v>
      </c>
      <c r="D393" s="9">
        <f>IFERROR((Parameters!$B$7/Parameters!$B$8)*(INDEX(Cutoff_Optimal!$C$2:$C$1002,MATCH(A393,Cutoff_Optimal!$A$2:$A$1002,0))/INDEX(Cutoff_Optimal!$B$2:$B$1002,MATCH(A393,Cutoff_Optimal!$A$2:$A$1002,0))),NA())</f>
        <v>1.5138675769413004</v>
      </c>
      <c r="E393" s="4"/>
      <c r="F393" s="4"/>
    </row>
    <row r="394" spans="1:6" x14ac:dyDescent="0.2">
      <c r="A394" s="4">
        <v>393</v>
      </c>
      <c r="B394" s="12">
        <f>A394/Parameters!$B$4</f>
        <v>0.39300000000000002</v>
      </c>
      <c r="C394" s="9">
        <f>INDEX(Workers!$E$2:$E$1001,MATCH(A394,Workers!$F$2:$F$1001,0))</f>
        <v>0.94635731482222252</v>
      </c>
      <c r="D394" s="9">
        <f>IFERROR((Parameters!$B$7/Parameters!$B$8)*(INDEX(Cutoff_Optimal!$C$2:$C$1002,MATCH(A394,Cutoff_Optimal!$A$2:$A$1002,0))/INDEX(Cutoff_Optimal!$B$2:$B$1002,MATCH(A394,Cutoff_Optimal!$A$2:$A$1002,0))),NA())</f>
        <v>1.5079127574740503</v>
      </c>
      <c r="E394" s="4"/>
      <c r="F394" s="4"/>
    </row>
    <row r="395" spans="1:6" x14ac:dyDescent="0.2">
      <c r="A395" s="4">
        <v>394</v>
      </c>
      <c r="B395" s="12">
        <f>A395/Parameters!$B$4</f>
        <v>0.39400000000000002</v>
      </c>
      <c r="C395" s="9">
        <f>INDEX(Workers!$E$2:$E$1001,MATCH(A395,Workers!$F$2:$F$1001,0))</f>
        <v>0.94664485487268946</v>
      </c>
      <c r="D395" s="9">
        <f>IFERROR((Parameters!$B$7/Parameters!$B$8)*(INDEX(Cutoff_Optimal!$C$2:$C$1002,MATCH(A395,Cutoff_Optimal!$A$2:$A$1002,0))/INDEX(Cutoff_Optimal!$B$2:$B$1002,MATCH(A395,Cutoff_Optimal!$A$2:$A$1002,0))),NA())</f>
        <v>1.502064130805203</v>
      </c>
      <c r="E395" s="4"/>
      <c r="F395" s="4"/>
    </row>
    <row r="396" spans="1:6" x14ac:dyDescent="0.2">
      <c r="A396" s="4">
        <v>395</v>
      </c>
      <c r="B396" s="12">
        <f>A396/Parameters!$B$4</f>
        <v>0.39500000000000002</v>
      </c>
      <c r="C396" s="9">
        <f>INDEX(Workers!$E$2:$E$1001,MATCH(A396,Workers!$F$2:$F$1001,0))</f>
        <v>0.94687175456998052</v>
      </c>
      <c r="D396" s="9">
        <f>IFERROR((Parameters!$B$7/Parameters!$B$8)*(INDEX(Cutoff_Optimal!$C$2:$C$1002,MATCH(A396,Cutoff_Optimal!$A$2:$A$1002,0))/INDEX(Cutoff_Optimal!$B$2:$B$1002,MATCH(A396,Cutoff_Optimal!$A$2:$A$1002,0))),NA())</f>
        <v>1.4968399941524613</v>
      </c>
      <c r="E396" s="4"/>
      <c r="F396" s="4"/>
    </row>
    <row r="397" spans="1:6" x14ac:dyDescent="0.2">
      <c r="A397" s="4">
        <v>396</v>
      </c>
      <c r="B397" s="12">
        <f>A397/Parameters!$B$4</f>
        <v>0.39600000000000002</v>
      </c>
      <c r="C397" s="9">
        <f>INDEX(Workers!$E$2:$E$1001,MATCH(A397,Workers!$F$2:$F$1001,0))</f>
        <v>0.94723757419530263</v>
      </c>
      <c r="D397" s="9">
        <f>IFERROR((Parameters!$B$7/Parameters!$B$8)*(INDEX(Cutoff_Optimal!$C$2:$C$1002,MATCH(A397,Cutoff_Optimal!$A$2:$A$1002,0))/INDEX(Cutoff_Optimal!$B$2:$B$1002,MATCH(A397,Cutoff_Optimal!$A$2:$A$1002,0))),NA())</f>
        <v>1.4915580691990242</v>
      </c>
      <c r="E397" s="4"/>
      <c r="F397" s="4"/>
    </row>
    <row r="398" spans="1:6" x14ac:dyDescent="0.2">
      <c r="A398" s="4">
        <v>397</v>
      </c>
      <c r="B398" s="12">
        <f>A398/Parameters!$B$4</f>
        <v>0.39700000000000002</v>
      </c>
      <c r="C398" s="9">
        <f>INDEX(Workers!$E$2:$E$1001,MATCH(A398,Workers!$F$2:$F$1001,0))</f>
        <v>0.94785343776639275</v>
      </c>
      <c r="D398" s="9">
        <f>IFERROR((Parameters!$B$7/Parameters!$B$8)*(INDEX(Cutoff_Optimal!$C$2:$C$1002,MATCH(A398,Cutoff_Optimal!$A$2:$A$1002,0))/INDEX(Cutoff_Optimal!$B$2:$B$1002,MATCH(A398,Cutoff_Optimal!$A$2:$A$1002,0))),NA())</f>
        <v>1.4852549151507666</v>
      </c>
      <c r="E398" s="4"/>
      <c r="F398" s="4"/>
    </row>
    <row r="399" spans="1:6" x14ac:dyDescent="0.2">
      <c r="A399" s="4">
        <v>398</v>
      </c>
      <c r="B399" s="12">
        <f>A399/Parameters!$B$4</f>
        <v>0.39800000000000002</v>
      </c>
      <c r="C399" s="9">
        <f>INDEX(Workers!$E$2:$E$1001,MATCH(A399,Workers!$F$2:$F$1001,0))</f>
        <v>0.94787984886347976</v>
      </c>
      <c r="D399" s="9">
        <f>IFERROR((Parameters!$B$7/Parameters!$B$8)*(INDEX(Cutoff_Optimal!$C$2:$C$1002,MATCH(A399,Cutoff_Optimal!$A$2:$A$1002,0))/INDEX(Cutoff_Optimal!$B$2:$B$1002,MATCH(A399,Cutoff_Optimal!$A$2:$A$1002,0))),NA())</f>
        <v>1.4778412786870236</v>
      </c>
      <c r="E399" s="4"/>
      <c r="F399" s="4"/>
    </row>
    <row r="400" spans="1:6" x14ac:dyDescent="0.2">
      <c r="A400" s="4">
        <v>399</v>
      </c>
      <c r="B400" s="12">
        <f>A400/Parameters!$B$4</f>
        <v>0.39900000000000002</v>
      </c>
      <c r="C400" s="9">
        <f>INDEX(Workers!$E$2:$E$1001,MATCH(A400,Workers!$F$2:$F$1001,0))</f>
        <v>0.94830329680278647</v>
      </c>
      <c r="D400" s="9">
        <f>IFERROR((Parameters!$B$7/Parameters!$B$8)*(INDEX(Cutoff_Optimal!$C$2:$C$1002,MATCH(A400,Cutoff_Optimal!$A$2:$A$1002,0))/INDEX(Cutoff_Optimal!$B$2:$B$1002,MATCH(A400,Cutoff_Optimal!$A$2:$A$1002,0))),NA())</f>
        <v>1.472105455262428</v>
      </c>
      <c r="E400" s="4"/>
      <c r="F400" s="4"/>
    </row>
    <row r="401" spans="1:6" x14ac:dyDescent="0.2">
      <c r="A401" s="4">
        <v>400</v>
      </c>
      <c r="B401" s="12">
        <f>A401/Parameters!$B$4</f>
        <v>0.4</v>
      </c>
      <c r="C401" s="9">
        <f>INDEX(Workers!$E$2:$E$1001,MATCH(A401,Workers!$F$2:$F$1001,0))</f>
        <v>0.94920129475449744</v>
      </c>
      <c r="D401" s="9">
        <f>IFERROR((Parameters!$B$7/Parameters!$B$8)*(INDEX(Cutoff_Optimal!$C$2:$C$1002,MATCH(A401,Cutoff_Optimal!$A$2:$A$1002,0))/INDEX(Cutoff_Optimal!$B$2:$B$1002,MATCH(A401,Cutoff_Optimal!$A$2:$A$1002,0))),NA())</f>
        <v>1.4659347966468488</v>
      </c>
      <c r="E401" s="4"/>
      <c r="F401" s="4"/>
    </row>
    <row r="402" spans="1:6" x14ac:dyDescent="0.2">
      <c r="A402" s="4">
        <v>401</v>
      </c>
      <c r="B402" s="12">
        <f>A402/Parameters!$B$4</f>
        <v>0.40100000000000002</v>
      </c>
      <c r="C402" s="9">
        <f>INDEX(Workers!$E$2:$E$1001,MATCH(A402,Workers!$F$2:$F$1001,0))</f>
        <v>0.94939523177353646</v>
      </c>
      <c r="D402" s="9">
        <f>IFERROR((Parameters!$B$7/Parameters!$B$8)*(INDEX(Cutoff_Optimal!$C$2:$C$1002,MATCH(A402,Cutoff_Optimal!$A$2:$A$1002,0))/INDEX(Cutoff_Optimal!$B$2:$B$1002,MATCH(A402,Cutoff_Optimal!$A$2:$A$1002,0))),NA())</f>
        <v>1.4601630600315101</v>
      </c>
      <c r="E402" s="4"/>
      <c r="F402" s="4"/>
    </row>
    <row r="403" spans="1:6" x14ac:dyDescent="0.2">
      <c r="A403" s="4">
        <v>402</v>
      </c>
      <c r="B403" s="12">
        <f>A403/Parameters!$B$4</f>
        <v>0.40200000000000002</v>
      </c>
      <c r="C403" s="9">
        <f>INDEX(Workers!$E$2:$E$1001,MATCH(A403,Workers!$F$2:$F$1001,0))</f>
        <v>0.94963421218819388</v>
      </c>
      <c r="D403" s="9">
        <f>IFERROR((Parameters!$B$7/Parameters!$B$8)*(INDEX(Cutoff_Optimal!$C$2:$C$1002,MATCH(A403,Cutoff_Optimal!$A$2:$A$1002,0))/INDEX(Cutoff_Optimal!$B$2:$B$1002,MATCH(A403,Cutoff_Optimal!$A$2:$A$1002,0))),NA())</f>
        <v>1.4547609874860155</v>
      </c>
      <c r="E403" s="4"/>
      <c r="F403" s="4"/>
    </row>
    <row r="404" spans="1:6" x14ac:dyDescent="0.2">
      <c r="A404" s="4">
        <v>403</v>
      </c>
      <c r="B404" s="12">
        <f>A404/Parameters!$B$4</f>
        <v>0.40300000000000002</v>
      </c>
      <c r="C404" s="9">
        <f>INDEX(Workers!$E$2:$E$1001,MATCH(A404,Workers!$F$2:$F$1001,0))</f>
        <v>0.95040960428696231</v>
      </c>
      <c r="D404" s="9">
        <f>IFERROR((Parameters!$B$7/Parameters!$B$8)*(INDEX(Cutoff_Optimal!$C$2:$C$1002,MATCH(A404,Cutoff_Optimal!$A$2:$A$1002,0))/INDEX(Cutoff_Optimal!$B$2:$B$1002,MATCH(A404,Cutoff_Optimal!$A$2:$A$1002,0))),NA())</f>
        <v>1.4499872058689132</v>
      </c>
      <c r="E404" s="4"/>
      <c r="F404" s="4"/>
    </row>
    <row r="405" spans="1:6" x14ac:dyDescent="0.2">
      <c r="A405" s="4">
        <v>404</v>
      </c>
      <c r="B405" s="12">
        <f>A405/Parameters!$B$4</f>
        <v>0.40400000000000003</v>
      </c>
      <c r="C405" s="9">
        <f>INDEX(Workers!$E$2:$E$1001,MATCH(A405,Workers!$F$2:$F$1001,0))</f>
        <v>0.95049061082028719</v>
      </c>
      <c r="D405" s="9">
        <f>IFERROR((Parameters!$B$7/Parameters!$B$8)*(INDEX(Cutoff_Optimal!$C$2:$C$1002,MATCH(A405,Cutoff_Optimal!$A$2:$A$1002,0))/INDEX(Cutoff_Optimal!$B$2:$B$1002,MATCH(A405,Cutoff_Optimal!$A$2:$A$1002,0))),NA())</f>
        <v>1.4447157144777445</v>
      </c>
      <c r="E405" s="4"/>
      <c r="F405" s="4"/>
    </row>
    <row r="406" spans="1:6" x14ac:dyDescent="0.2">
      <c r="A406" s="4">
        <v>405</v>
      </c>
      <c r="B406" s="12">
        <f>A406/Parameters!$B$4</f>
        <v>0.40500000000000003</v>
      </c>
      <c r="C406" s="9">
        <f>INDEX(Workers!$E$2:$E$1001,MATCH(A406,Workers!$F$2:$F$1001,0))</f>
        <v>0.95052650151446405</v>
      </c>
      <c r="D406" s="9">
        <f>IFERROR((Parameters!$B$7/Parameters!$B$8)*(INDEX(Cutoff_Optimal!$C$2:$C$1002,MATCH(A406,Cutoff_Optimal!$A$2:$A$1002,0))/INDEX(Cutoff_Optimal!$B$2:$B$1002,MATCH(A406,Cutoff_Optimal!$A$2:$A$1002,0))),NA())</f>
        <v>1.4390202329876716</v>
      </c>
      <c r="E406" s="4"/>
      <c r="F406" s="4"/>
    </row>
    <row r="407" spans="1:6" x14ac:dyDescent="0.2">
      <c r="A407" s="4">
        <v>406</v>
      </c>
      <c r="B407" s="12">
        <f>A407/Parameters!$B$4</f>
        <v>0.40600000000000003</v>
      </c>
      <c r="C407" s="9">
        <f>INDEX(Workers!$E$2:$E$1001,MATCH(A407,Workers!$F$2:$F$1001,0))</f>
        <v>0.95124482409858779</v>
      </c>
      <c r="D407" s="9">
        <f>IFERROR((Parameters!$B$7/Parameters!$B$8)*(INDEX(Cutoff_Optimal!$C$2:$C$1002,MATCH(A407,Cutoff_Optimal!$A$2:$A$1002,0))/INDEX(Cutoff_Optimal!$B$2:$B$1002,MATCH(A407,Cutoff_Optimal!$A$2:$A$1002,0))),NA())</f>
        <v>1.4336797747284988</v>
      </c>
      <c r="E407" s="4"/>
      <c r="F407" s="4"/>
    </row>
    <row r="408" spans="1:6" x14ac:dyDescent="0.2">
      <c r="A408" s="4">
        <v>407</v>
      </c>
      <c r="B408" s="12">
        <f>A408/Parameters!$B$4</f>
        <v>0.40699999999999997</v>
      </c>
      <c r="C408" s="9">
        <f>INDEX(Workers!$E$2:$E$1001,MATCH(A408,Workers!$F$2:$F$1001,0))</f>
        <v>0.95125921974895644</v>
      </c>
      <c r="D408" s="9">
        <f>IFERROR((Parameters!$B$7/Parameters!$B$8)*(INDEX(Cutoff_Optimal!$C$2:$C$1002,MATCH(A408,Cutoff_Optimal!$A$2:$A$1002,0))/INDEX(Cutoff_Optimal!$B$2:$B$1002,MATCH(A408,Cutoff_Optimal!$A$2:$A$1002,0))),NA())</f>
        <v>1.4295407697583942</v>
      </c>
      <c r="E408" s="4"/>
      <c r="F408" s="4"/>
    </row>
    <row r="409" spans="1:6" x14ac:dyDescent="0.2">
      <c r="A409" s="4">
        <v>408</v>
      </c>
      <c r="B409" s="12">
        <f>A409/Parameters!$B$4</f>
        <v>0.40799999999999997</v>
      </c>
      <c r="C409" s="9">
        <f>INDEX(Workers!$E$2:$E$1001,MATCH(A409,Workers!$F$2:$F$1001,0))</f>
        <v>0.95151820934332354</v>
      </c>
      <c r="D409" s="9">
        <f>IFERROR((Parameters!$B$7/Parameters!$B$8)*(INDEX(Cutoff_Optimal!$C$2:$C$1002,MATCH(A409,Cutoff_Optimal!$A$2:$A$1002,0))/INDEX(Cutoff_Optimal!$B$2:$B$1002,MATCH(A409,Cutoff_Optimal!$A$2:$A$1002,0))),NA())</f>
        <v>1.4243874045239695</v>
      </c>
      <c r="E409" s="4"/>
      <c r="F409" s="4"/>
    </row>
    <row r="410" spans="1:6" x14ac:dyDescent="0.2">
      <c r="A410" s="4">
        <v>409</v>
      </c>
      <c r="B410" s="12">
        <f>A410/Parameters!$B$4</f>
        <v>0.40899999999999997</v>
      </c>
      <c r="C410" s="9">
        <f>INDEX(Workers!$E$2:$E$1001,MATCH(A410,Workers!$F$2:$F$1001,0))</f>
        <v>0.95312683778301477</v>
      </c>
      <c r="D410" s="9">
        <f>IFERROR((Parameters!$B$7/Parameters!$B$8)*(INDEX(Cutoff_Optimal!$C$2:$C$1002,MATCH(A410,Cutoff_Optimal!$A$2:$A$1002,0))/INDEX(Cutoff_Optimal!$B$2:$B$1002,MATCH(A410,Cutoff_Optimal!$A$2:$A$1002,0))),NA())</f>
        <v>1.419191801436809</v>
      </c>
      <c r="E410" s="4"/>
      <c r="F410" s="4"/>
    </row>
    <row r="411" spans="1:6" x14ac:dyDescent="0.2">
      <c r="A411" s="4">
        <v>410</v>
      </c>
      <c r="B411" s="12">
        <f>A411/Parameters!$B$4</f>
        <v>0.41</v>
      </c>
      <c r="C411" s="9">
        <f>INDEX(Workers!$E$2:$E$1001,MATCH(A411,Workers!$F$2:$F$1001,0))</f>
        <v>0.95342386542570745</v>
      </c>
      <c r="D411" s="9">
        <f>IFERROR((Parameters!$B$7/Parameters!$B$8)*(INDEX(Cutoff_Optimal!$C$2:$C$1002,MATCH(A411,Cutoff_Optimal!$A$2:$A$1002,0))/INDEX(Cutoff_Optimal!$B$2:$B$1002,MATCH(A411,Cutoff_Optimal!$A$2:$A$1002,0))),NA())</f>
        <v>1.4137446671798091</v>
      </c>
      <c r="E411" s="4"/>
      <c r="F411" s="4"/>
    </row>
    <row r="412" spans="1:6" x14ac:dyDescent="0.2">
      <c r="A412" s="4">
        <v>411</v>
      </c>
      <c r="B412" s="12">
        <f>A412/Parameters!$B$4</f>
        <v>0.41099999999999998</v>
      </c>
      <c r="C412" s="9">
        <f>INDEX(Workers!$E$2:$E$1001,MATCH(A412,Workers!$F$2:$F$1001,0))</f>
        <v>0.95476971268667377</v>
      </c>
      <c r="D412" s="9">
        <f>IFERROR((Parameters!$B$7/Parameters!$B$8)*(INDEX(Cutoff_Optimal!$C$2:$C$1002,MATCH(A412,Cutoff_Optimal!$A$2:$A$1002,0))/INDEX(Cutoff_Optimal!$B$2:$B$1002,MATCH(A412,Cutoff_Optimal!$A$2:$A$1002,0))),NA())</f>
        <v>1.4084168548031664</v>
      </c>
      <c r="E412" s="4"/>
      <c r="F412" s="4"/>
    </row>
    <row r="413" spans="1:6" x14ac:dyDescent="0.2">
      <c r="A413" s="4">
        <v>412</v>
      </c>
      <c r="B413" s="12">
        <f>A413/Parameters!$B$4</f>
        <v>0.41199999999999998</v>
      </c>
      <c r="C413" s="9">
        <f>INDEX(Workers!$E$2:$E$1001,MATCH(A413,Workers!$F$2:$F$1001,0))</f>
        <v>0.95555584155935758</v>
      </c>
      <c r="D413" s="9">
        <f>IFERROR((Parameters!$B$7/Parameters!$B$8)*(INDEX(Cutoff_Optimal!$C$2:$C$1002,MATCH(A413,Cutoff_Optimal!$A$2:$A$1002,0))/INDEX(Cutoff_Optimal!$B$2:$B$1002,MATCH(A413,Cutoff_Optimal!$A$2:$A$1002,0))),NA())</f>
        <v>1.4029722478023621</v>
      </c>
      <c r="E413" s="4"/>
      <c r="F413" s="4"/>
    </row>
    <row r="414" spans="1:6" x14ac:dyDescent="0.2">
      <c r="A414" s="4">
        <v>413</v>
      </c>
      <c r="B414" s="12">
        <f>A414/Parameters!$B$4</f>
        <v>0.41299999999999998</v>
      </c>
      <c r="C414" s="9">
        <f>INDEX(Workers!$E$2:$E$1001,MATCH(A414,Workers!$F$2:$F$1001,0))</f>
        <v>0.95622112558858918</v>
      </c>
      <c r="D414" s="9">
        <f>IFERROR((Parameters!$B$7/Parameters!$B$8)*(INDEX(Cutoff_Optimal!$C$2:$C$1002,MATCH(A414,Cutoff_Optimal!$A$2:$A$1002,0))/INDEX(Cutoff_Optimal!$B$2:$B$1002,MATCH(A414,Cutoff_Optimal!$A$2:$A$1002,0))),NA())</f>
        <v>1.398292141241487</v>
      </c>
      <c r="E414" s="4"/>
      <c r="F414" s="4"/>
    </row>
    <row r="415" spans="1:6" x14ac:dyDescent="0.2">
      <c r="A415" s="4">
        <v>414</v>
      </c>
      <c r="B415" s="12">
        <f>A415/Parameters!$B$4</f>
        <v>0.41399999999999998</v>
      </c>
      <c r="C415" s="9">
        <f>INDEX(Workers!$E$2:$E$1001,MATCH(A415,Workers!$F$2:$F$1001,0))</f>
        <v>0.95624074157951167</v>
      </c>
      <c r="D415" s="9">
        <f>IFERROR((Parameters!$B$7/Parameters!$B$8)*(INDEX(Cutoff_Optimal!$C$2:$C$1002,MATCH(A415,Cutoff_Optimal!$A$2:$A$1002,0))/INDEX(Cutoff_Optimal!$B$2:$B$1002,MATCH(A415,Cutoff_Optimal!$A$2:$A$1002,0))),NA())</f>
        <v>1.3923851316097848</v>
      </c>
      <c r="E415" s="4"/>
      <c r="F415" s="4"/>
    </row>
    <row r="416" spans="1:6" x14ac:dyDescent="0.2">
      <c r="A416" s="4">
        <v>415</v>
      </c>
      <c r="B416" s="12">
        <f>A416/Parameters!$B$4</f>
        <v>0.41499999999999998</v>
      </c>
      <c r="C416" s="9">
        <f>INDEX(Workers!$E$2:$E$1001,MATCH(A416,Workers!$F$2:$F$1001,0))</f>
        <v>0.9566679929768267</v>
      </c>
      <c r="D416" s="9">
        <f>IFERROR((Parameters!$B$7/Parameters!$B$8)*(INDEX(Cutoff_Optimal!$C$2:$C$1002,MATCH(A416,Cutoff_Optimal!$A$2:$A$1002,0))/INDEX(Cutoff_Optimal!$B$2:$B$1002,MATCH(A416,Cutoff_Optimal!$A$2:$A$1002,0))),NA())</f>
        <v>1.3873088337563368</v>
      </c>
      <c r="E416" s="4"/>
      <c r="F416" s="4"/>
    </row>
    <row r="417" spans="1:6" x14ac:dyDescent="0.2">
      <c r="A417" s="4">
        <v>416</v>
      </c>
      <c r="B417" s="12">
        <f>A417/Parameters!$B$4</f>
        <v>0.41599999999999998</v>
      </c>
      <c r="C417" s="9">
        <f>INDEX(Workers!$E$2:$E$1001,MATCH(A417,Workers!$F$2:$F$1001,0))</f>
        <v>0.95732669101465806</v>
      </c>
      <c r="D417" s="9">
        <f>IFERROR((Parameters!$B$7/Parameters!$B$8)*(INDEX(Cutoff_Optimal!$C$2:$C$1002,MATCH(A417,Cutoff_Optimal!$A$2:$A$1002,0))/INDEX(Cutoff_Optimal!$B$2:$B$1002,MATCH(A417,Cutoff_Optimal!$A$2:$A$1002,0))),NA())</f>
        <v>1.3815799455192161</v>
      </c>
      <c r="E417" s="4"/>
      <c r="F417" s="4"/>
    </row>
    <row r="418" spans="1:6" x14ac:dyDescent="0.2">
      <c r="A418" s="4">
        <v>417</v>
      </c>
      <c r="B418" s="12">
        <f>A418/Parameters!$B$4</f>
        <v>0.41699999999999998</v>
      </c>
      <c r="C418" s="9">
        <f>INDEX(Workers!$E$2:$E$1001,MATCH(A418,Workers!$F$2:$F$1001,0))</f>
        <v>0.95851708348717968</v>
      </c>
      <c r="D418" s="9">
        <f>IFERROR((Parameters!$B$7/Parameters!$B$8)*(INDEX(Cutoff_Optimal!$C$2:$C$1002,MATCH(A418,Cutoff_Optimal!$A$2:$A$1002,0))/INDEX(Cutoff_Optimal!$B$2:$B$1002,MATCH(A418,Cutoff_Optimal!$A$2:$A$1002,0))),NA())</f>
        <v>1.3769960489648456</v>
      </c>
      <c r="E418" s="4"/>
      <c r="F418" s="4"/>
    </row>
    <row r="419" spans="1:6" x14ac:dyDescent="0.2">
      <c r="A419" s="4">
        <v>418</v>
      </c>
      <c r="B419" s="12">
        <f>A419/Parameters!$B$4</f>
        <v>0.41799999999999998</v>
      </c>
      <c r="C419" s="9">
        <f>INDEX(Workers!$E$2:$E$1001,MATCH(A419,Workers!$F$2:$F$1001,0))</f>
        <v>0.95921783978513309</v>
      </c>
      <c r="D419" s="9">
        <f>IFERROR((Parameters!$B$7/Parameters!$B$8)*(INDEX(Cutoff_Optimal!$C$2:$C$1002,MATCH(A419,Cutoff_Optimal!$A$2:$A$1002,0))/INDEX(Cutoff_Optimal!$B$2:$B$1002,MATCH(A419,Cutoff_Optimal!$A$2:$A$1002,0))),NA())</f>
        <v>1.3715978647869376</v>
      </c>
      <c r="E419" s="4"/>
      <c r="F419" s="4"/>
    </row>
    <row r="420" spans="1:6" x14ac:dyDescent="0.2">
      <c r="A420" s="4">
        <v>419</v>
      </c>
      <c r="B420" s="12">
        <f>A420/Parameters!$B$4</f>
        <v>0.41899999999999998</v>
      </c>
      <c r="C420" s="9">
        <f>INDEX(Workers!$E$2:$E$1001,MATCH(A420,Workers!$F$2:$F$1001,0))</f>
        <v>0.95995051231157147</v>
      </c>
      <c r="D420" s="9">
        <f>IFERROR((Parameters!$B$7/Parameters!$B$8)*(INDEX(Cutoff_Optimal!$C$2:$C$1002,MATCH(A420,Cutoff_Optimal!$A$2:$A$1002,0))/INDEX(Cutoff_Optimal!$B$2:$B$1002,MATCH(A420,Cutoff_Optimal!$A$2:$A$1002,0))),NA())</f>
        <v>1.3665997335605444</v>
      </c>
      <c r="E420" s="4"/>
      <c r="F420" s="4"/>
    </row>
    <row r="421" spans="1:6" x14ac:dyDescent="0.2">
      <c r="A421" s="4">
        <v>420</v>
      </c>
      <c r="B421" s="12">
        <f>A421/Parameters!$B$4</f>
        <v>0.42</v>
      </c>
      <c r="C421" s="9">
        <f>INDEX(Workers!$E$2:$E$1001,MATCH(A421,Workers!$F$2:$F$1001,0))</f>
        <v>0.96097614750555804</v>
      </c>
      <c r="D421" s="9">
        <f>IFERROR((Parameters!$B$7/Parameters!$B$8)*(INDEX(Cutoff_Optimal!$C$2:$C$1002,MATCH(A421,Cutoff_Optimal!$A$2:$A$1002,0))/INDEX(Cutoff_Optimal!$B$2:$B$1002,MATCH(A421,Cutoff_Optimal!$A$2:$A$1002,0))),NA())</f>
        <v>1.3609433807453877</v>
      </c>
      <c r="E421" s="4"/>
      <c r="F421" s="4"/>
    </row>
    <row r="422" spans="1:6" x14ac:dyDescent="0.2">
      <c r="A422" s="4">
        <v>421</v>
      </c>
      <c r="B422" s="12">
        <f>A422/Parameters!$B$4</f>
        <v>0.42099999999999999</v>
      </c>
      <c r="C422" s="9">
        <f>INDEX(Workers!$E$2:$E$1001,MATCH(A422,Workers!$F$2:$F$1001,0))</f>
        <v>0.96110804778723236</v>
      </c>
      <c r="D422" s="9">
        <f>IFERROR((Parameters!$B$7/Parameters!$B$8)*(INDEX(Cutoff_Optimal!$C$2:$C$1002,MATCH(A422,Cutoff_Optimal!$A$2:$A$1002,0))/INDEX(Cutoff_Optimal!$B$2:$B$1002,MATCH(A422,Cutoff_Optimal!$A$2:$A$1002,0))),NA())</f>
        <v>1.3566126554298636</v>
      </c>
      <c r="E422" s="4"/>
      <c r="F422" s="4"/>
    </row>
    <row r="423" spans="1:6" x14ac:dyDescent="0.2">
      <c r="A423" s="4">
        <v>422</v>
      </c>
      <c r="B423" s="12">
        <f>A423/Parameters!$B$4</f>
        <v>0.42199999999999999</v>
      </c>
      <c r="C423" s="9">
        <f>INDEX(Workers!$E$2:$E$1001,MATCH(A423,Workers!$F$2:$F$1001,0))</f>
        <v>0.96172073780101353</v>
      </c>
      <c r="D423" s="9">
        <f>IFERROR((Parameters!$B$7/Parameters!$B$8)*(INDEX(Cutoff_Optimal!$C$2:$C$1002,MATCH(A423,Cutoff_Optimal!$A$2:$A$1002,0))/INDEX(Cutoff_Optimal!$B$2:$B$1002,MATCH(A423,Cutoff_Optimal!$A$2:$A$1002,0))),NA())</f>
        <v>1.3520009846399446</v>
      </c>
      <c r="E423" s="4"/>
      <c r="F423" s="4"/>
    </row>
    <row r="424" spans="1:6" x14ac:dyDescent="0.2">
      <c r="A424" s="4">
        <v>423</v>
      </c>
      <c r="B424" s="12">
        <f>A424/Parameters!$B$4</f>
        <v>0.42299999999999999</v>
      </c>
      <c r="C424" s="9">
        <f>INDEX(Workers!$E$2:$E$1001,MATCH(A424,Workers!$F$2:$F$1001,0))</f>
        <v>0.96205680777365465</v>
      </c>
      <c r="D424" s="9">
        <f>IFERROR((Parameters!$B$7/Parameters!$B$8)*(INDEX(Cutoff_Optimal!$C$2:$C$1002,MATCH(A424,Cutoff_Optimal!$A$2:$A$1002,0))/INDEX(Cutoff_Optimal!$B$2:$B$1002,MATCH(A424,Cutoff_Optimal!$A$2:$A$1002,0))),NA())</f>
        <v>1.3468199964778018</v>
      </c>
      <c r="E424" s="4"/>
      <c r="F424" s="4"/>
    </row>
    <row r="425" spans="1:6" x14ac:dyDescent="0.2">
      <c r="A425" s="4">
        <v>424</v>
      </c>
      <c r="B425" s="12">
        <f>A425/Parameters!$B$4</f>
        <v>0.42399999999999999</v>
      </c>
      <c r="C425" s="9">
        <f>INDEX(Workers!$E$2:$E$1001,MATCH(A425,Workers!$F$2:$F$1001,0))</f>
        <v>0.96264853258790439</v>
      </c>
      <c r="D425" s="9">
        <f>IFERROR((Parameters!$B$7/Parameters!$B$8)*(INDEX(Cutoff_Optimal!$C$2:$C$1002,MATCH(A425,Cutoff_Optimal!$A$2:$A$1002,0))/INDEX(Cutoff_Optimal!$B$2:$B$1002,MATCH(A425,Cutoff_Optimal!$A$2:$A$1002,0))),NA())</f>
        <v>1.341706577707338</v>
      </c>
      <c r="E425" s="4"/>
      <c r="F425" s="4"/>
    </row>
    <row r="426" spans="1:6" x14ac:dyDescent="0.2">
      <c r="A426" s="4">
        <v>425</v>
      </c>
      <c r="B426" s="12">
        <f>A426/Parameters!$B$4</f>
        <v>0.42499999999999999</v>
      </c>
      <c r="C426" s="9">
        <f>INDEX(Workers!$E$2:$E$1001,MATCH(A426,Workers!$F$2:$F$1001,0))</f>
        <v>0.96278182049779348</v>
      </c>
      <c r="D426" s="9">
        <f>IFERROR((Parameters!$B$7/Parameters!$B$8)*(INDEX(Cutoff_Optimal!$C$2:$C$1002,MATCH(A426,Cutoff_Optimal!$A$2:$A$1002,0))/INDEX(Cutoff_Optimal!$B$2:$B$1002,MATCH(A426,Cutoff_Optimal!$A$2:$A$1002,0))),NA())</f>
        <v>1.3364830939870562</v>
      </c>
      <c r="E426" s="4"/>
      <c r="F426" s="4"/>
    </row>
    <row r="427" spans="1:6" x14ac:dyDescent="0.2">
      <c r="A427" s="4">
        <v>426</v>
      </c>
      <c r="B427" s="12">
        <f>A427/Parameters!$B$4</f>
        <v>0.42599999999999999</v>
      </c>
      <c r="C427" s="9">
        <f>INDEX(Workers!$E$2:$E$1001,MATCH(A427,Workers!$F$2:$F$1001,0))</f>
        <v>0.96281900413687405</v>
      </c>
      <c r="D427" s="9">
        <f>IFERROR((Parameters!$B$7/Parameters!$B$8)*(INDEX(Cutoff_Optimal!$C$2:$C$1002,MATCH(A427,Cutoff_Optimal!$A$2:$A$1002,0))/INDEX(Cutoff_Optimal!$B$2:$B$1002,MATCH(A427,Cutoff_Optimal!$A$2:$A$1002,0))),NA())</f>
        <v>1.3324090390833432</v>
      </c>
      <c r="E427" s="4"/>
      <c r="F427" s="4"/>
    </row>
    <row r="428" spans="1:6" x14ac:dyDescent="0.2">
      <c r="A428" s="4">
        <v>427</v>
      </c>
      <c r="B428" s="12">
        <f>A428/Parameters!$B$4</f>
        <v>0.42699999999999999</v>
      </c>
      <c r="C428" s="9">
        <f>INDEX(Workers!$E$2:$E$1001,MATCH(A428,Workers!$F$2:$F$1001,0))</f>
        <v>0.96288699073096962</v>
      </c>
      <c r="D428" s="9">
        <f>IFERROR((Parameters!$B$7/Parameters!$B$8)*(INDEX(Cutoff_Optimal!$C$2:$C$1002,MATCH(A428,Cutoff_Optimal!$A$2:$A$1002,0))/INDEX(Cutoff_Optimal!$B$2:$B$1002,MATCH(A428,Cutoff_Optimal!$A$2:$A$1002,0))),NA())</f>
        <v>1.3265751669776029</v>
      </c>
      <c r="E428" s="4"/>
      <c r="F428" s="4"/>
    </row>
    <row r="429" spans="1:6" x14ac:dyDescent="0.2">
      <c r="A429" s="4">
        <v>428</v>
      </c>
      <c r="B429" s="12">
        <f>A429/Parameters!$B$4</f>
        <v>0.42799999999999999</v>
      </c>
      <c r="C429" s="9">
        <f>INDEX(Workers!$E$2:$E$1001,MATCH(A429,Workers!$F$2:$F$1001,0))</f>
        <v>0.96303790231033903</v>
      </c>
      <c r="D429" s="9">
        <f>IFERROR((Parameters!$B$7/Parameters!$B$8)*(INDEX(Cutoff_Optimal!$C$2:$C$1002,MATCH(A429,Cutoff_Optimal!$A$2:$A$1002,0))/INDEX(Cutoff_Optimal!$B$2:$B$1002,MATCH(A429,Cutoff_Optimal!$A$2:$A$1002,0))),NA())</f>
        <v>1.3215185239110636</v>
      </c>
      <c r="E429" s="4"/>
      <c r="F429" s="4"/>
    </row>
    <row r="430" spans="1:6" x14ac:dyDescent="0.2">
      <c r="A430" s="4">
        <v>429</v>
      </c>
      <c r="B430" s="12">
        <f>A430/Parameters!$B$4</f>
        <v>0.42899999999999999</v>
      </c>
      <c r="C430" s="9">
        <f>INDEX(Workers!$E$2:$E$1001,MATCH(A430,Workers!$F$2:$F$1001,0))</f>
        <v>0.96312592996046698</v>
      </c>
      <c r="D430" s="9">
        <f>IFERROR((Parameters!$B$7/Parameters!$B$8)*(INDEX(Cutoff_Optimal!$C$2:$C$1002,MATCH(A430,Cutoff_Optimal!$A$2:$A$1002,0))/INDEX(Cutoff_Optimal!$B$2:$B$1002,MATCH(A430,Cutoff_Optimal!$A$2:$A$1002,0))),NA())</f>
        <v>1.3171834236319639</v>
      </c>
      <c r="E430" s="4"/>
      <c r="F430" s="4"/>
    </row>
    <row r="431" spans="1:6" x14ac:dyDescent="0.2">
      <c r="A431" s="4">
        <v>430</v>
      </c>
      <c r="B431" s="12">
        <f>A431/Parameters!$B$4</f>
        <v>0.43</v>
      </c>
      <c r="C431" s="9">
        <f>INDEX(Workers!$E$2:$E$1001,MATCH(A431,Workers!$F$2:$F$1001,0))</f>
        <v>0.96370086759532336</v>
      </c>
      <c r="D431" s="9">
        <f>IFERROR((Parameters!$B$7/Parameters!$B$8)*(INDEX(Cutoff_Optimal!$C$2:$C$1002,MATCH(A431,Cutoff_Optimal!$A$2:$A$1002,0))/INDEX(Cutoff_Optimal!$B$2:$B$1002,MATCH(A431,Cutoff_Optimal!$A$2:$A$1002,0))),NA())</f>
        <v>1.3124300844630492</v>
      </c>
      <c r="E431" s="4"/>
      <c r="F431" s="4"/>
    </row>
    <row r="432" spans="1:6" x14ac:dyDescent="0.2">
      <c r="A432" s="4">
        <v>431</v>
      </c>
      <c r="B432" s="12">
        <f>A432/Parameters!$B$4</f>
        <v>0.43099999999999999</v>
      </c>
      <c r="C432" s="9">
        <f>INDEX(Workers!$E$2:$E$1001,MATCH(A432,Workers!$F$2:$F$1001,0))</f>
        <v>0.96371019648322209</v>
      </c>
      <c r="D432" s="9">
        <f>IFERROR((Parameters!$B$7/Parameters!$B$8)*(INDEX(Cutoff_Optimal!$C$2:$C$1002,MATCH(A432,Cutoff_Optimal!$A$2:$A$1002,0))/INDEX(Cutoff_Optimal!$B$2:$B$1002,MATCH(A432,Cutoff_Optimal!$A$2:$A$1002,0))),NA())</f>
        <v>1.3077865448811268</v>
      </c>
      <c r="E432" s="4"/>
      <c r="F432" s="4"/>
    </row>
    <row r="433" spans="1:6" x14ac:dyDescent="0.2">
      <c r="A433" s="4">
        <v>432</v>
      </c>
      <c r="B433" s="12">
        <f>A433/Parameters!$B$4</f>
        <v>0.432</v>
      </c>
      <c r="C433" s="9">
        <f>INDEX(Workers!$E$2:$E$1001,MATCH(A433,Workers!$F$2:$F$1001,0))</f>
        <v>0.96377791027584514</v>
      </c>
      <c r="D433" s="9">
        <f>IFERROR((Parameters!$B$7/Parameters!$B$8)*(INDEX(Cutoff_Optimal!$C$2:$C$1002,MATCH(A433,Cutoff_Optimal!$A$2:$A$1002,0))/INDEX(Cutoff_Optimal!$B$2:$B$1002,MATCH(A433,Cutoff_Optimal!$A$2:$A$1002,0))),NA())</f>
        <v>1.3021999963035193</v>
      </c>
      <c r="E433" s="4"/>
      <c r="F433" s="4"/>
    </row>
    <row r="434" spans="1:6" x14ac:dyDescent="0.2">
      <c r="A434" s="4">
        <v>433</v>
      </c>
      <c r="B434" s="12">
        <f>A434/Parameters!$B$4</f>
        <v>0.433</v>
      </c>
      <c r="C434" s="9">
        <f>INDEX(Workers!$E$2:$E$1001,MATCH(A434,Workers!$F$2:$F$1001,0))</f>
        <v>0.9642849439529203</v>
      </c>
      <c r="D434" s="9">
        <f>IFERROR((Parameters!$B$7/Parameters!$B$8)*(INDEX(Cutoff_Optimal!$C$2:$C$1002,MATCH(A434,Cutoff_Optimal!$A$2:$A$1002,0))/INDEX(Cutoff_Optimal!$B$2:$B$1002,MATCH(A434,Cutoff_Optimal!$A$2:$A$1002,0))),NA())</f>
        <v>1.2970710516569388</v>
      </c>
      <c r="E434" s="4"/>
      <c r="F434" s="4"/>
    </row>
    <row r="435" spans="1:6" x14ac:dyDescent="0.2">
      <c r="A435" s="4">
        <v>434</v>
      </c>
      <c r="B435" s="12">
        <f>A435/Parameters!$B$4</f>
        <v>0.434</v>
      </c>
      <c r="C435" s="9">
        <f>INDEX(Workers!$E$2:$E$1001,MATCH(A435,Workers!$F$2:$F$1001,0))</f>
        <v>0.96446920883000353</v>
      </c>
      <c r="D435" s="9">
        <f>IFERROR((Parameters!$B$7/Parameters!$B$8)*(INDEX(Cutoff_Optimal!$C$2:$C$1002,MATCH(A435,Cutoff_Optimal!$A$2:$A$1002,0))/INDEX(Cutoff_Optimal!$B$2:$B$1002,MATCH(A435,Cutoff_Optimal!$A$2:$A$1002,0))),NA())</f>
        <v>1.291072700432067</v>
      </c>
      <c r="E435" s="4"/>
      <c r="F435" s="4"/>
    </row>
    <row r="436" spans="1:6" x14ac:dyDescent="0.2">
      <c r="A436" s="4">
        <v>435</v>
      </c>
      <c r="B436" s="12">
        <f>A436/Parameters!$B$4</f>
        <v>0.435</v>
      </c>
      <c r="C436" s="9">
        <f>INDEX(Workers!$E$2:$E$1001,MATCH(A436,Workers!$F$2:$F$1001,0))</f>
        <v>0.96479602100285422</v>
      </c>
      <c r="D436" s="9">
        <f>IFERROR((Parameters!$B$7/Parameters!$B$8)*(INDEX(Cutoff_Optimal!$C$2:$C$1002,MATCH(A436,Cutoff_Optimal!$A$2:$A$1002,0))/INDEX(Cutoff_Optimal!$B$2:$B$1002,MATCH(A436,Cutoff_Optimal!$A$2:$A$1002,0))),NA())</f>
        <v>1.287653567777346</v>
      </c>
      <c r="E436" s="4"/>
      <c r="F436" s="4"/>
    </row>
    <row r="437" spans="1:6" x14ac:dyDescent="0.2">
      <c r="A437" s="4">
        <v>436</v>
      </c>
      <c r="B437" s="12">
        <f>A437/Parameters!$B$4</f>
        <v>0.436</v>
      </c>
      <c r="C437" s="9">
        <f>INDEX(Workers!$E$2:$E$1001,MATCH(A437,Workers!$F$2:$F$1001,0))</f>
        <v>0.9648928829439446</v>
      </c>
      <c r="D437" s="9">
        <f>IFERROR((Parameters!$B$7/Parameters!$B$8)*(INDEX(Cutoff_Optimal!$C$2:$C$1002,MATCH(A437,Cutoff_Optimal!$A$2:$A$1002,0))/INDEX(Cutoff_Optimal!$B$2:$B$1002,MATCH(A437,Cutoff_Optimal!$A$2:$A$1002,0))),NA())</f>
        <v>1.2828651072515398</v>
      </c>
      <c r="E437" s="4"/>
      <c r="F437" s="4"/>
    </row>
    <row r="438" spans="1:6" x14ac:dyDescent="0.2">
      <c r="A438" s="4">
        <v>437</v>
      </c>
      <c r="B438" s="12">
        <f>A438/Parameters!$B$4</f>
        <v>0.437</v>
      </c>
      <c r="C438" s="9">
        <f>INDEX(Workers!$E$2:$E$1001,MATCH(A438,Workers!$F$2:$F$1001,0))</f>
        <v>0.96653954458547553</v>
      </c>
      <c r="D438" s="9">
        <f>IFERROR((Parameters!$B$7/Parameters!$B$8)*(INDEX(Cutoff_Optimal!$C$2:$C$1002,MATCH(A438,Cutoff_Optimal!$A$2:$A$1002,0))/INDEX(Cutoff_Optimal!$B$2:$B$1002,MATCH(A438,Cutoff_Optimal!$A$2:$A$1002,0))),NA())</f>
        <v>1.2789532512509707</v>
      </c>
      <c r="E438" s="4"/>
      <c r="F438" s="4"/>
    </row>
    <row r="439" spans="1:6" x14ac:dyDescent="0.2">
      <c r="A439" s="4">
        <v>438</v>
      </c>
      <c r="B439" s="12">
        <f>A439/Parameters!$B$4</f>
        <v>0.438</v>
      </c>
      <c r="C439" s="9">
        <f>INDEX(Workers!$E$2:$E$1001,MATCH(A439,Workers!$F$2:$F$1001,0))</f>
        <v>0.96672996427327917</v>
      </c>
      <c r="D439" s="9">
        <f>IFERROR((Parameters!$B$7/Parameters!$B$8)*(INDEX(Cutoff_Optimal!$C$2:$C$1002,MATCH(A439,Cutoff_Optimal!$A$2:$A$1002,0))/INDEX(Cutoff_Optimal!$B$2:$B$1002,MATCH(A439,Cutoff_Optimal!$A$2:$A$1002,0))),NA())</f>
        <v>1.2739892305683265</v>
      </c>
      <c r="E439" s="4"/>
      <c r="F439" s="4"/>
    </row>
    <row r="440" spans="1:6" x14ac:dyDescent="0.2">
      <c r="A440" s="4">
        <v>439</v>
      </c>
      <c r="B440" s="12">
        <f>A440/Parameters!$B$4</f>
        <v>0.439</v>
      </c>
      <c r="C440" s="9">
        <f>INDEX(Workers!$E$2:$E$1001,MATCH(A440,Workers!$F$2:$F$1001,0))</f>
        <v>0.96735505172822955</v>
      </c>
      <c r="D440" s="9">
        <f>IFERROR((Parameters!$B$7/Parameters!$B$8)*(INDEX(Cutoff_Optimal!$C$2:$C$1002,MATCH(A440,Cutoff_Optimal!$A$2:$A$1002,0))/INDEX(Cutoff_Optimal!$B$2:$B$1002,MATCH(A440,Cutoff_Optimal!$A$2:$A$1002,0))),NA())</f>
        <v>1.2698212862514409</v>
      </c>
      <c r="E440" s="4"/>
      <c r="F440" s="4"/>
    </row>
    <row r="441" spans="1:6" x14ac:dyDescent="0.2">
      <c r="A441" s="4">
        <v>440</v>
      </c>
      <c r="B441" s="12">
        <f>A441/Parameters!$B$4</f>
        <v>0.44</v>
      </c>
      <c r="C441" s="9">
        <f>INDEX(Workers!$E$2:$E$1001,MATCH(A441,Workers!$F$2:$F$1001,0))</f>
        <v>0.96776553056957737</v>
      </c>
      <c r="D441" s="9">
        <f>IFERROR((Parameters!$B$7/Parameters!$B$8)*(INDEX(Cutoff_Optimal!$C$2:$C$1002,MATCH(A441,Cutoff_Optimal!$A$2:$A$1002,0))/INDEX(Cutoff_Optimal!$B$2:$B$1002,MATCH(A441,Cutoff_Optimal!$A$2:$A$1002,0))),NA())</f>
        <v>1.2649192355965837</v>
      </c>
      <c r="E441" s="4"/>
      <c r="F441" s="4"/>
    </row>
    <row r="442" spans="1:6" x14ac:dyDescent="0.2">
      <c r="A442" s="4">
        <v>441</v>
      </c>
      <c r="B442" s="12">
        <f>A442/Parameters!$B$4</f>
        <v>0.441</v>
      </c>
      <c r="C442" s="9">
        <f>INDEX(Workers!$E$2:$E$1001,MATCH(A442,Workers!$F$2:$F$1001,0))</f>
        <v>0.96791840493673298</v>
      </c>
      <c r="D442" s="9">
        <f>IFERROR((Parameters!$B$7/Parameters!$B$8)*(INDEX(Cutoff_Optimal!$C$2:$C$1002,MATCH(A442,Cutoff_Optimal!$A$2:$A$1002,0))/INDEX(Cutoff_Optimal!$B$2:$B$1002,MATCH(A442,Cutoff_Optimal!$A$2:$A$1002,0))),NA())</f>
        <v>1.2605422594887414</v>
      </c>
      <c r="E442" s="4"/>
      <c r="F442" s="4"/>
    </row>
    <row r="443" spans="1:6" x14ac:dyDescent="0.2">
      <c r="A443" s="4">
        <v>442</v>
      </c>
      <c r="B443" s="12">
        <f>A443/Parameters!$B$4</f>
        <v>0.442</v>
      </c>
      <c r="C443" s="9">
        <f>INDEX(Workers!$E$2:$E$1001,MATCH(A443,Workers!$F$2:$F$1001,0))</f>
        <v>0.9680855806284181</v>
      </c>
      <c r="D443" s="9">
        <f>IFERROR((Parameters!$B$7/Parameters!$B$8)*(INDEX(Cutoff_Optimal!$C$2:$C$1002,MATCH(A443,Cutoff_Optimal!$A$2:$A$1002,0))/INDEX(Cutoff_Optimal!$B$2:$B$1002,MATCH(A443,Cutoff_Optimal!$A$2:$A$1002,0))),NA())</f>
        <v>1.2552544196887123</v>
      </c>
      <c r="E443" s="4"/>
      <c r="F443" s="4"/>
    </row>
    <row r="444" spans="1:6" x14ac:dyDescent="0.2">
      <c r="A444" s="4">
        <v>443</v>
      </c>
      <c r="B444" s="12">
        <f>A444/Parameters!$B$4</f>
        <v>0.443</v>
      </c>
      <c r="C444" s="9">
        <f>INDEX(Workers!$E$2:$E$1001,MATCH(A444,Workers!$F$2:$F$1001,0))</f>
        <v>0.96888648172561886</v>
      </c>
      <c r="D444" s="9">
        <f>IFERROR((Parameters!$B$7/Parameters!$B$8)*(INDEX(Cutoff_Optimal!$C$2:$C$1002,MATCH(A444,Cutoff_Optimal!$A$2:$A$1002,0))/INDEX(Cutoff_Optimal!$B$2:$B$1002,MATCH(A444,Cutoff_Optimal!$A$2:$A$1002,0))),NA())</f>
        <v>1.250321390097366</v>
      </c>
      <c r="E444" s="4"/>
      <c r="F444" s="4"/>
    </row>
    <row r="445" spans="1:6" x14ac:dyDescent="0.2">
      <c r="A445" s="4">
        <v>444</v>
      </c>
      <c r="B445" s="12">
        <f>A445/Parameters!$B$4</f>
        <v>0.44400000000000001</v>
      </c>
      <c r="C445" s="9">
        <f>INDEX(Workers!$E$2:$E$1001,MATCH(A445,Workers!$F$2:$F$1001,0))</f>
        <v>0.96920238923521029</v>
      </c>
      <c r="D445" s="9">
        <f>IFERROR((Parameters!$B$7/Parameters!$B$8)*(INDEX(Cutoff_Optimal!$C$2:$C$1002,MATCH(A445,Cutoff_Optimal!$A$2:$A$1002,0))/INDEX(Cutoff_Optimal!$B$2:$B$1002,MATCH(A445,Cutoff_Optimal!$A$2:$A$1002,0))),NA())</f>
        <v>1.2451887798792238</v>
      </c>
      <c r="E445" s="4"/>
      <c r="F445" s="4"/>
    </row>
    <row r="446" spans="1:6" x14ac:dyDescent="0.2">
      <c r="A446" s="4">
        <v>445</v>
      </c>
      <c r="B446" s="12">
        <f>A446/Parameters!$B$4</f>
        <v>0.44500000000000001</v>
      </c>
      <c r="C446" s="9">
        <f>INDEX(Workers!$E$2:$E$1001,MATCH(A446,Workers!$F$2:$F$1001,0))</f>
        <v>0.96944482883138128</v>
      </c>
      <c r="D446" s="9">
        <f>IFERROR((Parameters!$B$7/Parameters!$B$8)*(INDEX(Cutoff_Optimal!$C$2:$C$1002,MATCH(A446,Cutoff_Optimal!$A$2:$A$1002,0))/INDEX(Cutoff_Optimal!$B$2:$B$1002,MATCH(A446,Cutoff_Optimal!$A$2:$A$1002,0))),NA())</f>
        <v>1.2401909602268824</v>
      </c>
      <c r="E446" s="4"/>
      <c r="F446" s="4"/>
    </row>
    <row r="447" spans="1:6" x14ac:dyDescent="0.2">
      <c r="A447" s="4">
        <v>446</v>
      </c>
      <c r="B447" s="12">
        <f>A447/Parameters!$B$4</f>
        <v>0.44600000000000001</v>
      </c>
      <c r="C447" s="9">
        <f>INDEX(Workers!$E$2:$E$1001,MATCH(A447,Workers!$F$2:$F$1001,0))</f>
        <v>0.96961111901325692</v>
      </c>
      <c r="D447" s="9">
        <f>IFERROR((Parameters!$B$7/Parameters!$B$8)*(INDEX(Cutoff_Optimal!$C$2:$C$1002,MATCH(A447,Cutoff_Optimal!$A$2:$A$1002,0))/INDEX(Cutoff_Optimal!$B$2:$B$1002,MATCH(A447,Cutoff_Optimal!$A$2:$A$1002,0))),NA())</f>
        <v>1.2340221098347133</v>
      </c>
      <c r="E447" s="4"/>
      <c r="F447" s="4"/>
    </row>
    <row r="448" spans="1:6" x14ac:dyDescent="0.2">
      <c r="A448" s="4">
        <v>447</v>
      </c>
      <c r="B448" s="12">
        <f>A448/Parameters!$B$4</f>
        <v>0.44700000000000001</v>
      </c>
      <c r="C448" s="9">
        <f>INDEX(Workers!$E$2:$E$1001,MATCH(A448,Workers!$F$2:$F$1001,0))</f>
        <v>0.96971852470181863</v>
      </c>
      <c r="D448" s="9">
        <f>IFERROR((Parameters!$B$7/Parameters!$B$8)*(INDEX(Cutoff_Optimal!$C$2:$C$1002,MATCH(A448,Cutoff_Optimal!$A$2:$A$1002,0))/INDEX(Cutoff_Optimal!$B$2:$B$1002,MATCH(A448,Cutoff_Optimal!$A$2:$A$1002,0))),NA())</f>
        <v>1.2297613453501639</v>
      </c>
      <c r="E448" s="4"/>
      <c r="F448" s="4"/>
    </row>
    <row r="449" spans="1:6" x14ac:dyDescent="0.2">
      <c r="A449" s="4">
        <v>448</v>
      </c>
      <c r="B449" s="12">
        <f>A449/Parameters!$B$4</f>
        <v>0.44800000000000001</v>
      </c>
      <c r="C449" s="9">
        <f>INDEX(Workers!$E$2:$E$1001,MATCH(A449,Workers!$F$2:$F$1001,0))</f>
        <v>0.97016497725469286</v>
      </c>
      <c r="D449" s="9">
        <f>IFERROR((Parameters!$B$7/Parameters!$B$8)*(INDEX(Cutoff_Optimal!$C$2:$C$1002,MATCH(A449,Cutoff_Optimal!$A$2:$A$1002,0))/INDEX(Cutoff_Optimal!$B$2:$B$1002,MATCH(A449,Cutoff_Optimal!$A$2:$A$1002,0))),NA())</f>
        <v>1.2246152552414193</v>
      </c>
      <c r="E449" s="4"/>
      <c r="F449" s="4"/>
    </row>
    <row r="450" spans="1:6" x14ac:dyDescent="0.2">
      <c r="A450" s="4">
        <v>449</v>
      </c>
      <c r="B450" s="12">
        <f>A450/Parameters!$B$4</f>
        <v>0.44900000000000001</v>
      </c>
      <c r="C450" s="9">
        <f>INDEX(Workers!$E$2:$E$1001,MATCH(A450,Workers!$F$2:$F$1001,0))</f>
        <v>0.97046116867024967</v>
      </c>
      <c r="D450" s="9">
        <f>IFERROR((Parameters!$B$7/Parameters!$B$8)*(INDEX(Cutoff_Optimal!$C$2:$C$1002,MATCH(A450,Cutoff_Optimal!$A$2:$A$1002,0))/INDEX(Cutoff_Optimal!$B$2:$B$1002,MATCH(A450,Cutoff_Optimal!$A$2:$A$1002,0))),NA())</f>
        <v>1.2199732215485612</v>
      </c>
      <c r="E450" s="4"/>
      <c r="F450" s="4"/>
    </row>
    <row r="451" spans="1:6" x14ac:dyDescent="0.2">
      <c r="A451" s="4">
        <v>450</v>
      </c>
      <c r="B451" s="12">
        <f>A451/Parameters!$B$4</f>
        <v>0.45</v>
      </c>
      <c r="C451" s="9">
        <f>INDEX(Workers!$E$2:$E$1001,MATCH(A451,Workers!$F$2:$F$1001,0))</f>
        <v>0.97087140133255923</v>
      </c>
      <c r="D451" s="9">
        <f>IFERROR((Parameters!$B$7/Parameters!$B$8)*(INDEX(Cutoff_Optimal!$C$2:$C$1002,MATCH(A451,Cutoff_Optimal!$A$2:$A$1002,0))/INDEX(Cutoff_Optimal!$B$2:$B$1002,MATCH(A451,Cutoff_Optimal!$A$2:$A$1002,0))),NA())</f>
        <v>1.2159578345312874</v>
      </c>
      <c r="E451" s="4"/>
      <c r="F451" s="4"/>
    </row>
    <row r="452" spans="1:6" x14ac:dyDescent="0.2">
      <c r="A452" s="4">
        <v>451</v>
      </c>
      <c r="B452" s="12">
        <f>A452/Parameters!$B$4</f>
        <v>0.45100000000000001</v>
      </c>
      <c r="C452" s="9">
        <f>INDEX(Workers!$E$2:$E$1001,MATCH(A452,Workers!$F$2:$F$1001,0))</f>
        <v>0.97155963037623061</v>
      </c>
      <c r="D452" s="9">
        <f>IFERROR((Parameters!$B$7/Parameters!$B$8)*(INDEX(Cutoff_Optimal!$C$2:$C$1002,MATCH(A452,Cutoff_Optimal!$A$2:$A$1002,0))/INDEX(Cutoff_Optimal!$B$2:$B$1002,MATCH(A452,Cutoff_Optimal!$A$2:$A$1002,0))),NA())</f>
        <v>1.2119555468588199</v>
      </c>
      <c r="E452" s="4"/>
      <c r="F452" s="4"/>
    </row>
    <row r="453" spans="1:6" x14ac:dyDescent="0.2">
      <c r="A453" s="4">
        <v>452</v>
      </c>
      <c r="B453" s="12">
        <f>A453/Parameters!$B$4</f>
        <v>0.45200000000000001</v>
      </c>
      <c r="C453" s="9">
        <f>INDEX(Workers!$E$2:$E$1001,MATCH(A453,Workers!$F$2:$F$1001,0))</f>
        <v>0.97224531998330366</v>
      </c>
      <c r="D453" s="9">
        <f>IFERROR((Parameters!$B$7/Parameters!$B$8)*(INDEX(Cutoff_Optimal!$C$2:$C$1002,MATCH(A453,Cutoff_Optimal!$A$2:$A$1002,0))/INDEX(Cutoff_Optimal!$B$2:$B$1002,MATCH(A453,Cutoff_Optimal!$A$2:$A$1002,0))),NA())</f>
        <v>1.2079214046306885</v>
      </c>
      <c r="E453" s="4"/>
      <c r="F453" s="4"/>
    </row>
    <row r="454" spans="1:6" x14ac:dyDescent="0.2">
      <c r="A454" s="4">
        <v>453</v>
      </c>
      <c r="B454" s="12">
        <f>A454/Parameters!$B$4</f>
        <v>0.45300000000000001</v>
      </c>
      <c r="C454" s="9">
        <f>INDEX(Workers!$E$2:$E$1001,MATCH(A454,Workers!$F$2:$F$1001,0))</f>
        <v>0.97246131169468919</v>
      </c>
      <c r="D454" s="9">
        <f>IFERROR((Parameters!$B$7/Parameters!$B$8)*(INDEX(Cutoff_Optimal!$C$2:$C$1002,MATCH(A454,Cutoff_Optimal!$A$2:$A$1002,0))/INDEX(Cutoff_Optimal!$B$2:$B$1002,MATCH(A454,Cutoff_Optimal!$A$2:$A$1002,0))),NA())</f>
        <v>1.2034036916236563</v>
      </c>
      <c r="E454" s="4"/>
      <c r="F454" s="4"/>
    </row>
    <row r="455" spans="1:6" x14ac:dyDescent="0.2">
      <c r="A455" s="4">
        <v>454</v>
      </c>
      <c r="B455" s="12">
        <f>A455/Parameters!$B$4</f>
        <v>0.45400000000000001</v>
      </c>
      <c r="C455" s="9">
        <f>INDEX(Workers!$E$2:$E$1001,MATCH(A455,Workers!$F$2:$F$1001,0))</f>
        <v>0.97293158722197493</v>
      </c>
      <c r="D455" s="9">
        <f>IFERROR((Parameters!$B$7/Parameters!$B$8)*(INDEX(Cutoff_Optimal!$C$2:$C$1002,MATCH(A455,Cutoff_Optimal!$A$2:$A$1002,0))/INDEX(Cutoff_Optimal!$B$2:$B$1002,MATCH(A455,Cutoff_Optimal!$A$2:$A$1002,0))),NA())</f>
        <v>1.1986072696605441</v>
      </c>
      <c r="E455" s="4"/>
      <c r="F455" s="4"/>
    </row>
    <row r="456" spans="1:6" x14ac:dyDescent="0.2">
      <c r="A456" s="4">
        <v>455</v>
      </c>
      <c r="B456" s="12">
        <f>A456/Parameters!$B$4</f>
        <v>0.45500000000000002</v>
      </c>
      <c r="C456" s="9">
        <f>INDEX(Workers!$E$2:$E$1001,MATCH(A456,Workers!$F$2:$F$1001,0))</f>
        <v>0.97408158412293422</v>
      </c>
      <c r="D456" s="9">
        <f>IFERROR((Parameters!$B$7/Parameters!$B$8)*(INDEX(Cutoff_Optimal!$C$2:$C$1002,MATCH(A456,Cutoff_Optimal!$A$2:$A$1002,0))/INDEX(Cutoff_Optimal!$B$2:$B$1002,MATCH(A456,Cutoff_Optimal!$A$2:$A$1002,0))),NA())</f>
        <v>1.1940095099980266</v>
      </c>
      <c r="E456" s="4"/>
      <c r="F456" s="4"/>
    </row>
    <row r="457" spans="1:6" x14ac:dyDescent="0.2">
      <c r="A457" s="4">
        <v>456</v>
      </c>
      <c r="B457" s="12">
        <f>A457/Parameters!$B$4</f>
        <v>0.45600000000000002</v>
      </c>
      <c r="C457" s="9">
        <f>INDEX(Workers!$E$2:$E$1001,MATCH(A457,Workers!$F$2:$F$1001,0))</f>
        <v>0.97467589685028799</v>
      </c>
      <c r="D457" s="9">
        <f>IFERROR((Parameters!$B$7/Parameters!$B$8)*(INDEX(Cutoff_Optimal!$C$2:$C$1002,MATCH(A457,Cutoff_Optimal!$A$2:$A$1002,0))/INDEX(Cutoff_Optimal!$B$2:$B$1002,MATCH(A457,Cutoff_Optimal!$A$2:$A$1002,0))),NA())</f>
        <v>1.189969891064204</v>
      </c>
      <c r="E457" s="4"/>
      <c r="F457" s="4"/>
    </row>
    <row r="458" spans="1:6" x14ac:dyDescent="0.2">
      <c r="A458" s="4">
        <v>457</v>
      </c>
      <c r="B458" s="12">
        <f>A458/Parameters!$B$4</f>
        <v>0.45700000000000002</v>
      </c>
      <c r="C458" s="9">
        <f>INDEX(Workers!$E$2:$E$1001,MATCH(A458,Workers!$F$2:$F$1001,0))</f>
        <v>0.97489402195464125</v>
      </c>
      <c r="D458" s="9">
        <f>IFERROR((Parameters!$B$7/Parameters!$B$8)*(INDEX(Cutoff_Optimal!$C$2:$C$1002,MATCH(A458,Cutoff_Optimal!$A$2:$A$1002,0))/INDEX(Cutoff_Optimal!$B$2:$B$1002,MATCH(A458,Cutoff_Optimal!$A$2:$A$1002,0))),NA())</f>
        <v>1.1857413096082645</v>
      </c>
      <c r="E458" s="4"/>
      <c r="F458" s="4"/>
    </row>
    <row r="459" spans="1:6" x14ac:dyDescent="0.2">
      <c r="A459" s="4">
        <v>458</v>
      </c>
      <c r="B459" s="12">
        <f>A459/Parameters!$B$4</f>
        <v>0.45800000000000002</v>
      </c>
      <c r="C459" s="9">
        <f>INDEX(Workers!$E$2:$E$1001,MATCH(A459,Workers!$F$2:$F$1001,0))</f>
        <v>0.9751721692397084</v>
      </c>
      <c r="D459" s="9">
        <f>IFERROR((Parameters!$B$7/Parameters!$B$8)*(INDEX(Cutoff_Optimal!$C$2:$C$1002,MATCH(A459,Cutoff_Optimal!$A$2:$A$1002,0))/INDEX(Cutoff_Optimal!$B$2:$B$1002,MATCH(A459,Cutoff_Optimal!$A$2:$A$1002,0))),NA())</f>
        <v>1.1804623900389413</v>
      </c>
      <c r="E459" s="4"/>
      <c r="F459" s="4"/>
    </row>
    <row r="460" spans="1:6" x14ac:dyDescent="0.2">
      <c r="A460" s="4">
        <v>459</v>
      </c>
      <c r="B460" s="12">
        <f>A460/Parameters!$B$4</f>
        <v>0.45900000000000002</v>
      </c>
      <c r="C460" s="9">
        <f>INDEX(Workers!$E$2:$E$1001,MATCH(A460,Workers!$F$2:$F$1001,0))</f>
        <v>0.97597774576389196</v>
      </c>
      <c r="D460" s="9">
        <f>IFERROR((Parameters!$B$7/Parameters!$B$8)*(INDEX(Cutoff_Optimal!$C$2:$C$1002,MATCH(A460,Cutoff_Optimal!$A$2:$A$1002,0))/INDEX(Cutoff_Optimal!$B$2:$B$1002,MATCH(A460,Cutoff_Optimal!$A$2:$A$1002,0))),NA())</f>
        <v>1.1749883439130246</v>
      </c>
      <c r="E460" s="4"/>
      <c r="F460" s="4"/>
    </row>
    <row r="461" spans="1:6" x14ac:dyDescent="0.2">
      <c r="A461" s="4">
        <v>460</v>
      </c>
      <c r="B461" s="12">
        <f>A461/Parameters!$B$4</f>
        <v>0.46</v>
      </c>
      <c r="C461" s="9">
        <f>INDEX(Workers!$E$2:$E$1001,MATCH(A461,Workers!$F$2:$F$1001,0))</f>
        <v>0.97624686708353969</v>
      </c>
      <c r="D461" s="9">
        <f>IFERROR((Parameters!$B$7/Parameters!$B$8)*(INDEX(Cutoff_Optimal!$C$2:$C$1002,MATCH(A461,Cutoff_Optimal!$A$2:$A$1002,0))/INDEX(Cutoff_Optimal!$B$2:$B$1002,MATCH(A461,Cutoff_Optimal!$A$2:$A$1002,0))),NA())</f>
        <v>1.1697000561807216</v>
      </c>
      <c r="E461" s="4"/>
      <c r="F461" s="4"/>
    </row>
    <row r="462" spans="1:6" x14ac:dyDescent="0.2">
      <c r="A462" s="4">
        <v>461</v>
      </c>
      <c r="B462" s="12">
        <f>A462/Parameters!$B$4</f>
        <v>0.46100000000000002</v>
      </c>
      <c r="C462" s="9">
        <f>INDEX(Workers!$E$2:$E$1001,MATCH(A462,Workers!$F$2:$F$1001,0))</f>
        <v>0.97645456446522128</v>
      </c>
      <c r="D462" s="9">
        <f>IFERROR((Parameters!$B$7/Parameters!$B$8)*(INDEX(Cutoff_Optimal!$C$2:$C$1002,MATCH(A462,Cutoff_Optimal!$A$2:$A$1002,0))/INDEX(Cutoff_Optimal!$B$2:$B$1002,MATCH(A462,Cutoff_Optimal!$A$2:$A$1002,0))),NA())</f>
        <v>1.165671461983818</v>
      </c>
      <c r="E462" s="4"/>
      <c r="F462" s="4"/>
    </row>
    <row r="463" spans="1:6" x14ac:dyDescent="0.2">
      <c r="A463" s="4">
        <v>462</v>
      </c>
      <c r="B463" s="12">
        <f>A463/Parameters!$B$4</f>
        <v>0.46200000000000002</v>
      </c>
      <c r="C463" s="9">
        <f>INDEX(Workers!$E$2:$E$1001,MATCH(A463,Workers!$F$2:$F$1001,0))</f>
        <v>0.97684979569650554</v>
      </c>
      <c r="D463" s="9">
        <f>IFERROR((Parameters!$B$7/Parameters!$B$8)*(INDEX(Cutoff_Optimal!$C$2:$C$1002,MATCH(A463,Cutoff_Optimal!$A$2:$A$1002,0))/INDEX(Cutoff_Optimal!$B$2:$B$1002,MATCH(A463,Cutoff_Optimal!$A$2:$A$1002,0))),NA())</f>
        <v>1.1613054078527674</v>
      </c>
      <c r="E463" s="4"/>
      <c r="F463" s="4"/>
    </row>
    <row r="464" spans="1:6" x14ac:dyDescent="0.2">
      <c r="A464" s="4">
        <v>463</v>
      </c>
      <c r="B464" s="12">
        <f>A464/Parameters!$B$4</f>
        <v>0.46300000000000002</v>
      </c>
      <c r="C464" s="9">
        <f>INDEX(Workers!$E$2:$E$1001,MATCH(A464,Workers!$F$2:$F$1001,0))</f>
        <v>0.97722846738843172</v>
      </c>
      <c r="D464" s="9">
        <f>IFERROR((Parameters!$B$7/Parameters!$B$8)*(INDEX(Cutoff_Optimal!$C$2:$C$1002,MATCH(A464,Cutoff_Optimal!$A$2:$A$1002,0))/INDEX(Cutoff_Optimal!$B$2:$B$1002,MATCH(A464,Cutoff_Optimal!$A$2:$A$1002,0))),NA())</f>
        <v>1.1575392529543223</v>
      </c>
      <c r="E464" s="4"/>
      <c r="F464" s="4"/>
    </row>
    <row r="465" spans="1:6" x14ac:dyDescent="0.2">
      <c r="A465" s="4">
        <v>464</v>
      </c>
      <c r="B465" s="12">
        <f>A465/Parameters!$B$4</f>
        <v>0.46400000000000002</v>
      </c>
      <c r="C465" s="9">
        <f>INDEX(Workers!$E$2:$E$1001,MATCH(A465,Workers!$F$2:$F$1001,0))</f>
        <v>0.97888794960545333</v>
      </c>
      <c r="D465" s="9">
        <f>IFERROR((Parameters!$B$7/Parameters!$B$8)*(INDEX(Cutoff_Optimal!$C$2:$C$1002,MATCH(A465,Cutoff_Optimal!$A$2:$A$1002,0))/INDEX(Cutoff_Optimal!$B$2:$B$1002,MATCH(A465,Cutoff_Optimal!$A$2:$A$1002,0))),NA())</f>
        <v>1.1529490211790452</v>
      </c>
      <c r="E465" s="4"/>
      <c r="F465" s="4"/>
    </row>
    <row r="466" spans="1:6" x14ac:dyDescent="0.2">
      <c r="A466" s="4">
        <v>465</v>
      </c>
      <c r="B466" s="12">
        <f>A466/Parameters!$B$4</f>
        <v>0.46500000000000002</v>
      </c>
      <c r="C466" s="9">
        <f>INDEX(Workers!$E$2:$E$1001,MATCH(A466,Workers!$F$2:$F$1001,0))</f>
        <v>0.97921713948001332</v>
      </c>
      <c r="D466" s="9">
        <f>IFERROR((Parameters!$B$7/Parameters!$B$8)*(INDEX(Cutoff_Optimal!$C$2:$C$1002,MATCH(A466,Cutoff_Optimal!$A$2:$A$1002,0))/INDEX(Cutoff_Optimal!$B$2:$B$1002,MATCH(A466,Cutoff_Optimal!$A$2:$A$1002,0))),NA())</f>
        <v>1.1487959163656389</v>
      </c>
      <c r="E466" s="4"/>
      <c r="F466" s="4"/>
    </row>
    <row r="467" spans="1:6" x14ac:dyDescent="0.2">
      <c r="A467" s="4">
        <v>466</v>
      </c>
      <c r="B467" s="12">
        <f>A467/Parameters!$B$4</f>
        <v>0.46600000000000003</v>
      </c>
      <c r="C467" s="9">
        <f>INDEX(Workers!$E$2:$E$1001,MATCH(A467,Workers!$F$2:$F$1001,0))</f>
        <v>0.9802775683393985</v>
      </c>
      <c r="D467" s="9">
        <f>IFERROR((Parameters!$B$7/Parameters!$B$8)*(INDEX(Cutoff_Optimal!$C$2:$C$1002,MATCH(A467,Cutoff_Optimal!$A$2:$A$1002,0))/INDEX(Cutoff_Optimal!$B$2:$B$1002,MATCH(A467,Cutoff_Optimal!$A$2:$A$1002,0))),NA())</f>
        <v>1.144807156929347</v>
      </c>
      <c r="E467" s="4"/>
      <c r="F467" s="4"/>
    </row>
    <row r="468" spans="1:6" x14ac:dyDescent="0.2">
      <c r="A468" s="4">
        <v>467</v>
      </c>
      <c r="B468" s="12">
        <f>A468/Parameters!$B$4</f>
        <v>0.46700000000000003</v>
      </c>
      <c r="C468" s="9">
        <f>INDEX(Workers!$E$2:$E$1001,MATCH(A468,Workers!$F$2:$F$1001,0))</f>
        <v>0.9803315666844542</v>
      </c>
      <c r="D468" s="9">
        <f>IFERROR((Parameters!$B$7/Parameters!$B$8)*(INDEX(Cutoff_Optimal!$C$2:$C$1002,MATCH(A468,Cutoff_Optimal!$A$2:$A$1002,0))/INDEX(Cutoff_Optimal!$B$2:$B$1002,MATCH(A468,Cutoff_Optimal!$A$2:$A$1002,0))),NA())</f>
        <v>1.1408384931827442</v>
      </c>
      <c r="E468" s="4"/>
      <c r="F468" s="4"/>
    </row>
    <row r="469" spans="1:6" x14ac:dyDescent="0.2">
      <c r="A469" s="4">
        <v>468</v>
      </c>
      <c r="B469" s="12">
        <f>A469/Parameters!$B$4</f>
        <v>0.46800000000000003</v>
      </c>
      <c r="C469" s="9">
        <f>INDEX(Workers!$E$2:$E$1001,MATCH(A469,Workers!$F$2:$F$1001,0))</f>
        <v>0.98037112899597922</v>
      </c>
      <c r="D469" s="9">
        <f>IFERROR((Parameters!$B$7/Parameters!$B$8)*(INDEX(Cutoff_Optimal!$C$2:$C$1002,MATCH(A469,Cutoff_Optimal!$A$2:$A$1002,0))/INDEX(Cutoff_Optimal!$B$2:$B$1002,MATCH(A469,Cutoff_Optimal!$A$2:$A$1002,0))),NA())</f>
        <v>1.1362450102725865</v>
      </c>
      <c r="E469" s="4"/>
      <c r="F469" s="4"/>
    </row>
    <row r="470" spans="1:6" x14ac:dyDescent="0.2">
      <c r="A470" s="4">
        <v>469</v>
      </c>
      <c r="B470" s="12">
        <f>A470/Parameters!$B$4</f>
        <v>0.46899999999999997</v>
      </c>
      <c r="C470" s="9">
        <f>INDEX(Workers!$E$2:$E$1001,MATCH(A470,Workers!$F$2:$F$1001,0))</f>
        <v>0.98193737076380427</v>
      </c>
      <c r="D470" s="9">
        <f>IFERROR((Parameters!$B$7/Parameters!$B$8)*(INDEX(Cutoff_Optimal!$C$2:$C$1002,MATCH(A470,Cutoff_Optimal!$A$2:$A$1002,0))/INDEX(Cutoff_Optimal!$B$2:$B$1002,MATCH(A470,Cutoff_Optimal!$A$2:$A$1002,0))),NA())</f>
        <v>1.1321270454143735</v>
      </c>
      <c r="E470" s="4"/>
      <c r="F470" s="4"/>
    </row>
    <row r="471" spans="1:6" x14ac:dyDescent="0.2">
      <c r="A471" s="4">
        <v>470</v>
      </c>
      <c r="B471" s="12">
        <f>A471/Parameters!$B$4</f>
        <v>0.47</v>
      </c>
      <c r="C471" s="9">
        <f>INDEX(Workers!$E$2:$E$1001,MATCH(A471,Workers!$F$2:$F$1001,0))</f>
        <v>0.98226671791848363</v>
      </c>
      <c r="D471" s="9">
        <f>IFERROR((Parameters!$B$7/Parameters!$B$8)*(INDEX(Cutoff_Optimal!$C$2:$C$1002,MATCH(A471,Cutoff_Optimal!$A$2:$A$1002,0))/INDEX(Cutoff_Optimal!$B$2:$B$1002,MATCH(A471,Cutoff_Optimal!$A$2:$A$1002,0))),NA())</f>
        <v>1.1283538773417436</v>
      </c>
      <c r="E471" s="4"/>
      <c r="F471" s="4"/>
    </row>
    <row r="472" spans="1:6" x14ac:dyDescent="0.2">
      <c r="A472" s="4">
        <v>471</v>
      </c>
      <c r="B472" s="12">
        <f>A472/Parameters!$B$4</f>
        <v>0.47099999999999997</v>
      </c>
      <c r="C472" s="9">
        <f>INDEX(Workers!$E$2:$E$1001,MATCH(A472,Workers!$F$2:$F$1001,0))</f>
        <v>0.98264362579358522</v>
      </c>
      <c r="D472" s="9">
        <f>IFERROR((Parameters!$B$7/Parameters!$B$8)*(INDEX(Cutoff_Optimal!$C$2:$C$1002,MATCH(A472,Cutoff_Optimal!$A$2:$A$1002,0))/INDEX(Cutoff_Optimal!$B$2:$B$1002,MATCH(A472,Cutoff_Optimal!$A$2:$A$1002,0))),NA())</f>
        <v>1.1248099328635091</v>
      </c>
      <c r="E472" s="4"/>
      <c r="F472" s="4"/>
    </row>
    <row r="473" spans="1:6" x14ac:dyDescent="0.2">
      <c r="A473" s="4">
        <v>472</v>
      </c>
      <c r="B473" s="12">
        <f>A473/Parameters!$B$4</f>
        <v>0.47199999999999998</v>
      </c>
      <c r="C473" s="9">
        <f>INDEX(Workers!$E$2:$E$1001,MATCH(A473,Workers!$F$2:$F$1001,0))</f>
        <v>0.98267495681092532</v>
      </c>
      <c r="D473" s="9">
        <f>IFERROR((Parameters!$B$7/Parameters!$B$8)*(INDEX(Cutoff_Optimal!$C$2:$C$1002,MATCH(A473,Cutoff_Optimal!$A$2:$A$1002,0))/INDEX(Cutoff_Optimal!$B$2:$B$1002,MATCH(A473,Cutoff_Optimal!$A$2:$A$1002,0))),NA())</f>
        <v>1.1204964994347015</v>
      </c>
      <c r="E473" s="4"/>
      <c r="F473" s="4"/>
    </row>
    <row r="474" spans="1:6" x14ac:dyDescent="0.2">
      <c r="A474" s="4">
        <v>473</v>
      </c>
      <c r="B474" s="12">
        <f>A474/Parameters!$B$4</f>
        <v>0.47299999999999998</v>
      </c>
      <c r="C474" s="9">
        <f>INDEX(Workers!$E$2:$E$1001,MATCH(A474,Workers!$F$2:$F$1001,0))</f>
        <v>0.98270664967959087</v>
      </c>
      <c r="D474" s="9">
        <f>IFERROR((Parameters!$B$7/Parameters!$B$8)*(INDEX(Cutoff_Optimal!$C$2:$C$1002,MATCH(A474,Cutoff_Optimal!$A$2:$A$1002,0))/INDEX(Cutoff_Optimal!$B$2:$B$1002,MATCH(A474,Cutoff_Optimal!$A$2:$A$1002,0))),NA())</f>
        <v>1.116194677020411</v>
      </c>
      <c r="E474" s="4"/>
      <c r="F474" s="4"/>
    </row>
    <row r="475" spans="1:6" x14ac:dyDescent="0.2">
      <c r="A475" s="4">
        <v>474</v>
      </c>
      <c r="B475" s="12">
        <f>A475/Parameters!$B$4</f>
        <v>0.47399999999999998</v>
      </c>
      <c r="C475" s="9">
        <f>INDEX(Workers!$E$2:$E$1001,MATCH(A475,Workers!$F$2:$F$1001,0))</f>
        <v>0.98286670556808597</v>
      </c>
      <c r="D475" s="9">
        <f>IFERROR((Parameters!$B$7/Parameters!$B$8)*(INDEX(Cutoff_Optimal!$C$2:$C$1002,MATCH(A475,Cutoff_Optimal!$A$2:$A$1002,0))/INDEX(Cutoff_Optimal!$B$2:$B$1002,MATCH(A475,Cutoff_Optimal!$A$2:$A$1002,0))),NA())</f>
        <v>1.1124629621526343</v>
      </c>
      <c r="E475" s="4"/>
      <c r="F475" s="4"/>
    </row>
    <row r="476" spans="1:6" x14ac:dyDescent="0.2">
      <c r="A476" s="4">
        <v>475</v>
      </c>
      <c r="B476" s="12">
        <f>A476/Parameters!$B$4</f>
        <v>0.47499999999999998</v>
      </c>
      <c r="C476" s="9">
        <f>INDEX(Workers!$E$2:$E$1001,MATCH(A476,Workers!$F$2:$F$1001,0))</f>
        <v>0.98399128049422757</v>
      </c>
      <c r="D476" s="9">
        <f>IFERROR((Parameters!$B$7/Parameters!$B$8)*(INDEX(Cutoff_Optimal!$C$2:$C$1002,MATCH(A476,Cutoff_Optimal!$A$2:$A$1002,0))/INDEX(Cutoff_Optimal!$B$2:$B$1002,MATCH(A476,Cutoff_Optimal!$A$2:$A$1002,0))),NA())</f>
        <v>1.1080290758251776</v>
      </c>
      <c r="E476" s="4"/>
      <c r="F476" s="4"/>
    </row>
    <row r="477" spans="1:6" x14ac:dyDescent="0.2">
      <c r="A477" s="4">
        <v>476</v>
      </c>
      <c r="B477" s="12">
        <f>A477/Parameters!$B$4</f>
        <v>0.47599999999999998</v>
      </c>
      <c r="C477" s="9">
        <f>INDEX(Workers!$E$2:$E$1001,MATCH(A477,Workers!$F$2:$F$1001,0))</f>
        <v>0.98633340652551749</v>
      </c>
      <c r="D477" s="9">
        <f>IFERROR((Parameters!$B$7/Parameters!$B$8)*(INDEX(Cutoff_Optimal!$C$2:$C$1002,MATCH(A477,Cutoff_Optimal!$A$2:$A$1002,0))/INDEX(Cutoff_Optimal!$B$2:$B$1002,MATCH(A477,Cutoff_Optimal!$A$2:$A$1002,0))),NA())</f>
        <v>1.1031350251034531</v>
      </c>
      <c r="E477" s="4"/>
      <c r="F477" s="4"/>
    </row>
    <row r="478" spans="1:6" x14ac:dyDescent="0.2">
      <c r="A478" s="4">
        <v>477</v>
      </c>
      <c r="B478" s="12">
        <f>A478/Parameters!$B$4</f>
        <v>0.47699999999999998</v>
      </c>
      <c r="C478" s="9">
        <f>INDEX(Workers!$E$2:$E$1001,MATCH(A478,Workers!$F$2:$F$1001,0))</f>
        <v>0.98642519151000385</v>
      </c>
      <c r="D478" s="9">
        <f>IFERROR((Parameters!$B$7/Parameters!$B$8)*(INDEX(Cutoff_Optimal!$C$2:$C$1002,MATCH(A478,Cutoff_Optimal!$A$2:$A$1002,0))/INDEX(Cutoff_Optimal!$B$2:$B$1002,MATCH(A478,Cutoff_Optimal!$A$2:$A$1002,0))),NA())</f>
        <v>1.0995449263575867</v>
      </c>
      <c r="E478" s="4"/>
      <c r="F478" s="4"/>
    </row>
    <row r="479" spans="1:6" x14ac:dyDescent="0.2">
      <c r="A479" s="4">
        <v>478</v>
      </c>
      <c r="B479" s="12">
        <f>A479/Parameters!$B$4</f>
        <v>0.47799999999999998</v>
      </c>
      <c r="C479" s="9">
        <f>INDEX(Workers!$E$2:$E$1001,MATCH(A479,Workers!$F$2:$F$1001,0))</f>
        <v>0.98653143515167308</v>
      </c>
      <c r="D479" s="9">
        <f>IFERROR((Parameters!$B$7/Parameters!$B$8)*(INDEX(Cutoff_Optimal!$C$2:$C$1002,MATCH(A479,Cutoff_Optimal!$A$2:$A$1002,0))/INDEX(Cutoff_Optimal!$B$2:$B$1002,MATCH(A479,Cutoff_Optimal!$A$2:$A$1002,0))),NA())</f>
        <v>1.0956225898016374</v>
      </c>
      <c r="E479" s="4"/>
      <c r="F479" s="4"/>
    </row>
    <row r="480" spans="1:6" x14ac:dyDescent="0.2">
      <c r="A480" s="4">
        <v>479</v>
      </c>
      <c r="B480" s="12">
        <f>A480/Parameters!$B$4</f>
        <v>0.47899999999999998</v>
      </c>
      <c r="C480" s="9">
        <f>INDEX(Workers!$E$2:$E$1001,MATCH(A480,Workers!$F$2:$F$1001,0))</f>
        <v>0.98667930658454572</v>
      </c>
      <c r="D480" s="9">
        <f>IFERROR((Parameters!$B$7/Parameters!$B$8)*(INDEX(Cutoff_Optimal!$C$2:$C$1002,MATCH(A480,Cutoff_Optimal!$A$2:$A$1002,0))/INDEX(Cutoff_Optimal!$B$2:$B$1002,MATCH(A480,Cutoff_Optimal!$A$2:$A$1002,0))),NA())</f>
        <v>1.0912586425810009</v>
      </c>
      <c r="E480" s="4"/>
      <c r="F480" s="4"/>
    </row>
    <row r="481" spans="1:6" x14ac:dyDescent="0.2">
      <c r="A481" s="4">
        <v>480</v>
      </c>
      <c r="B481" s="12">
        <f>A481/Parameters!$B$4</f>
        <v>0.48</v>
      </c>
      <c r="C481" s="9">
        <f>INDEX(Workers!$E$2:$E$1001,MATCH(A481,Workers!$F$2:$F$1001,0))</f>
        <v>0.98671728609625409</v>
      </c>
      <c r="D481" s="9">
        <f>IFERROR((Parameters!$B$7/Parameters!$B$8)*(INDEX(Cutoff_Optimal!$C$2:$C$1002,MATCH(A481,Cutoff_Optimal!$A$2:$A$1002,0))/INDEX(Cutoff_Optimal!$B$2:$B$1002,MATCH(A481,Cutoff_Optimal!$A$2:$A$1002,0))),NA())</f>
        <v>1.0872214619753631</v>
      </c>
      <c r="E481" s="4"/>
      <c r="F481" s="4"/>
    </row>
    <row r="482" spans="1:6" x14ac:dyDescent="0.2">
      <c r="A482" s="4">
        <v>481</v>
      </c>
      <c r="B482" s="12">
        <f>A482/Parameters!$B$4</f>
        <v>0.48099999999999998</v>
      </c>
      <c r="C482" s="9">
        <f>INDEX(Workers!$E$2:$E$1001,MATCH(A482,Workers!$F$2:$F$1001,0))</f>
        <v>0.98675480463256304</v>
      </c>
      <c r="D482" s="9">
        <f>IFERROR((Parameters!$B$7/Parameters!$B$8)*(INDEX(Cutoff_Optimal!$C$2:$C$1002,MATCH(A482,Cutoff_Optimal!$A$2:$A$1002,0))/INDEX(Cutoff_Optimal!$B$2:$B$1002,MATCH(A482,Cutoff_Optimal!$A$2:$A$1002,0))),NA())</f>
        <v>1.0831545143075727</v>
      </c>
      <c r="E482" s="4"/>
      <c r="F482" s="4"/>
    </row>
    <row r="483" spans="1:6" x14ac:dyDescent="0.2">
      <c r="A483" s="4">
        <v>482</v>
      </c>
      <c r="B483" s="12">
        <f>A483/Parameters!$B$4</f>
        <v>0.48199999999999998</v>
      </c>
      <c r="C483" s="9">
        <f>INDEX(Workers!$E$2:$E$1001,MATCH(A483,Workers!$F$2:$F$1001,0))</f>
        <v>0.9880513406165935</v>
      </c>
      <c r="D483" s="9">
        <f>IFERROR((Parameters!$B$7/Parameters!$B$8)*(INDEX(Cutoff_Optimal!$C$2:$C$1002,MATCH(A483,Cutoff_Optimal!$A$2:$A$1002,0))/INDEX(Cutoff_Optimal!$B$2:$B$1002,MATCH(A483,Cutoff_Optimal!$A$2:$A$1002,0))),NA())</f>
        <v>1.079326318511971</v>
      </c>
      <c r="E483" s="4"/>
      <c r="F483" s="4"/>
    </row>
    <row r="484" spans="1:6" x14ac:dyDescent="0.2">
      <c r="A484" s="4">
        <v>483</v>
      </c>
      <c r="B484" s="12">
        <f>A484/Parameters!$B$4</f>
        <v>0.48299999999999998</v>
      </c>
      <c r="C484" s="9">
        <f>INDEX(Workers!$E$2:$E$1001,MATCH(A484,Workers!$F$2:$F$1001,0))</f>
        <v>0.98864883833383899</v>
      </c>
      <c r="D484" s="9">
        <f>IFERROR((Parameters!$B$7/Parameters!$B$8)*(INDEX(Cutoff_Optimal!$C$2:$C$1002,MATCH(A484,Cutoff_Optimal!$A$2:$A$1002,0))/INDEX(Cutoff_Optimal!$B$2:$B$1002,MATCH(A484,Cutoff_Optimal!$A$2:$A$1002,0))),NA())</f>
        <v>1.0751049214945252</v>
      </c>
      <c r="E484" s="4"/>
      <c r="F484" s="4"/>
    </row>
    <row r="485" spans="1:6" x14ac:dyDescent="0.2">
      <c r="A485" s="4">
        <v>484</v>
      </c>
      <c r="B485" s="12">
        <f>A485/Parameters!$B$4</f>
        <v>0.48399999999999999</v>
      </c>
      <c r="C485" s="9">
        <f>INDEX(Workers!$E$2:$E$1001,MATCH(A485,Workers!$F$2:$F$1001,0))</f>
        <v>0.99023273621453678</v>
      </c>
      <c r="D485" s="9">
        <f>IFERROR((Parameters!$B$7/Parameters!$B$8)*(INDEX(Cutoff_Optimal!$C$2:$C$1002,MATCH(A485,Cutoff_Optimal!$A$2:$A$1002,0))/INDEX(Cutoff_Optimal!$B$2:$B$1002,MATCH(A485,Cutoff_Optimal!$A$2:$A$1002,0))),NA())</f>
        <v>1.0712673535489179</v>
      </c>
      <c r="E485" s="4"/>
      <c r="F485" s="4"/>
    </row>
    <row r="486" spans="1:6" x14ac:dyDescent="0.2">
      <c r="A486" s="4">
        <v>485</v>
      </c>
      <c r="B486" s="12">
        <f>A486/Parameters!$B$4</f>
        <v>0.48499999999999999</v>
      </c>
      <c r="C486" s="9">
        <f>INDEX(Workers!$E$2:$E$1001,MATCH(A486,Workers!$F$2:$F$1001,0))</f>
        <v>0.99053662538205767</v>
      </c>
      <c r="D486" s="9">
        <f>IFERROR((Parameters!$B$7/Parameters!$B$8)*(INDEX(Cutoff_Optimal!$C$2:$C$1002,MATCH(A486,Cutoff_Optimal!$A$2:$A$1002,0))/INDEX(Cutoff_Optimal!$B$2:$B$1002,MATCH(A486,Cutoff_Optimal!$A$2:$A$1002,0))),NA())</f>
        <v>1.0672391171544824</v>
      </c>
      <c r="E486" s="4"/>
      <c r="F486" s="4"/>
    </row>
    <row r="487" spans="1:6" x14ac:dyDescent="0.2">
      <c r="A487" s="4">
        <v>486</v>
      </c>
      <c r="B487" s="12">
        <f>A487/Parameters!$B$4</f>
        <v>0.48599999999999999</v>
      </c>
      <c r="C487" s="9">
        <f>INDEX(Workers!$E$2:$E$1001,MATCH(A487,Workers!$F$2:$F$1001,0))</f>
        <v>0.9917403259045463</v>
      </c>
      <c r="D487" s="9">
        <f>IFERROR((Parameters!$B$7/Parameters!$B$8)*(INDEX(Cutoff_Optimal!$C$2:$C$1002,MATCH(A487,Cutoff_Optimal!$A$2:$A$1002,0))/INDEX(Cutoff_Optimal!$B$2:$B$1002,MATCH(A487,Cutoff_Optimal!$A$2:$A$1002,0))),NA())</f>
        <v>1.0633829930368599</v>
      </c>
      <c r="E487" s="4"/>
      <c r="F487" s="4"/>
    </row>
    <row r="488" spans="1:6" x14ac:dyDescent="0.2">
      <c r="A488" s="4">
        <v>487</v>
      </c>
      <c r="B488" s="12">
        <f>A488/Parameters!$B$4</f>
        <v>0.48699999999999999</v>
      </c>
      <c r="C488" s="9">
        <f>INDEX(Workers!$E$2:$E$1001,MATCH(A488,Workers!$F$2:$F$1001,0))</f>
        <v>0.9922089610560153</v>
      </c>
      <c r="D488" s="9">
        <f>IFERROR((Parameters!$B$7/Parameters!$B$8)*(INDEX(Cutoff_Optimal!$C$2:$C$1002,MATCH(A488,Cutoff_Optimal!$A$2:$A$1002,0))/INDEX(Cutoff_Optimal!$B$2:$B$1002,MATCH(A488,Cutoff_Optimal!$A$2:$A$1002,0))),NA())</f>
        <v>1.0590120403067913</v>
      </c>
      <c r="E488" s="4"/>
      <c r="F488" s="4"/>
    </row>
    <row r="489" spans="1:6" x14ac:dyDescent="0.2">
      <c r="A489" s="4">
        <v>488</v>
      </c>
      <c r="B489" s="12">
        <f>A489/Parameters!$B$4</f>
        <v>0.48799999999999999</v>
      </c>
      <c r="C489" s="9">
        <f>INDEX(Workers!$E$2:$E$1001,MATCH(A489,Workers!$F$2:$F$1001,0))</f>
        <v>0.99258352870846911</v>
      </c>
      <c r="D489" s="9">
        <f>IFERROR((Parameters!$B$7/Parameters!$B$8)*(INDEX(Cutoff_Optimal!$C$2:$C$1002,MATCH(A489,Cutoff_Optimal!$A$2:$A$1002,0))/INDEX(Cutoff_Optimal!$B$2:$B$1002,MATCH(A489,Cutoff_Optimal!$A$2:$A$1002,0))),NA())</f>
        <v>1.0547410721018815</v>
      </c>
      <c r="E489" s="4"/>
      <c r="F489" s="4"/>
    </row>
    <row r="490" spans="1:6" x14ac:dyDescent="0.2">
      <c r="A490" s="4">
        <v>489</v>
      </c>
      <c r="B490" s="12">
        <f>A490/Parameters!$B$4</f>
        <v>0.48899999999999999</v>
      </c>
      <c r="C490" s="9">
        <f>INDEX(Workers!$E$2:$E$1001,MATCH(A490,Workers!$F$2:$F$1001,0))</f>
        <v>0.99317160048617392</v>
      </c>
      <c r="D490" s="9">
        <f>IFERROR((Parameters!$B$7/Parameters!$B$8)*(INDEX(Cutoff_Optimal!$C$2:$C$1002,MATCH(A490,Cutoff_Optimal!$A$2:$A$1002,0))/INDEX(Cutoff_Optimal!$B$2:$B$1002,MATCH(A490,Cutoff_Optimal!$A$2:$A$1002,0))),NA())</f>
        <v>1.0505080702459648</v>
      </c>
      <c r="E490" s="4"/>
      <c r="F490" s="4"/>
    </row>
    <row r="491" spans="1:6" x14ac:dyDescent="0.2">
      <c r="A491" s="4">
        <v>490</v>
      </c>
      <c r="B491" s="12">
        <f>A491/Parameters!$B$4</f>
        <v>0.49</v>
      </c>
      <c r="C491" s="9">
        <f>INDEX(Workers!$E$2:$E$1001,MATCH(A491,Workers!$F$2:$F$1001,0))</f>
        <v>0.99360037873645068</v>
      </c>
      <c r="D491" s="9">
        <f>IFERROR((Parameters!$B$7/Parameters!$B$8)*(INDEX(Cutoff_Optimal!$C$2:$C$1002,MATCH(A491,Cutoff_Optimal!$A$2:$A$1002,0))/INDEX(Cutoff_Optimal!$B$2:$B$1002,MATCH(A491,Cutoff_Optimal!$A$2:$A$1002,0))),NA())</f>
        <v>1.0465023590334508</v>
      </c>
      <c r="E491" s="4"/>
      <c r="F491" s="4"/>
    </row>
    <row r="492" spans="1:6" x14ac:dyDescent="0.2">
      <c r="A492" s="4">
        <v>491</v>
      </c>
      <c r="B492" s="12">
        <f>A492/Parameters!$B$4</f>
        <v>0.49099999999999999</v>
      </c>
      <c r="C492" s="9">
        <f>INDEX(Workers!$E$2:$E$1001,MATCH(A492,Workers!$F$2:$F$1001,0))</f>
        <v>0.99361130386246277</v>
      </c>
      <c r="D492" s="9">
        <f>IFERROR((Parameters!$B$7/Parameters!$B$8)*(INDEX(Cutoff_Optimal!$C$2:$C$1002,MATCH(A492,Cutoff_Optimal!$A$2:$A$1002,0))/INDEX(Cutoff_Optimal!$B$2:$B$1002,MATCH(A492,Cutoff_Optimal!$A$2:$A$1002,0))),NA())</f>
        <v>1.0427787867303246</v>
      </c>
      <c r="E492" s="4"/>
      <c r="F492" s="4"/>
    </row>
    <row r="493" spans="1:6" x14ac:dyDescent="0.2">
      <c r="A493" s="4">
        <v>492</v>
      </c>
      <c r="B493" s="12">
        <f>A493/Parameters!$B$4</f>
        <v>0.49199999999999999</v>
      </c>
      <c r="C493" s="9">
        <f>INDEX(Workers!$E$2:$E$1001,MATCH(A493,Workers!$F$2:$F$1001,0))</f>
        <v>0.9940503339415383</v>
      </c>
      <c r="D493" s="9">
        <f>IFERROR((Parameters!$B$7/Parameters!$B$8)*(INDEX(Cutoff_Optimal!$C$2:$C$1002,MATCH(A493,Cutoff_Optimal!$A$2:$A$1002,0))/INDEX(Cutoff_Optimal!$B$2:$B$1002,MATCH(A493,Cutoff_Optimal!$A$2:$A$1002,0))),NA())</f>
        <v>1.039082551380877</v>
      </c>
      <c r="E493" s="4"/>
      <c r="F493" s="4"/>
    </row>
    <row r="494" spans="1:6" x14ac:dyDescent="0.2">
      <c r="A494" s="4">
        <v>493</v>
      </c>
      <c r="B494" s="12">
        <f>A494/Parameters!$B$4</f>
        <v>0.49299999999999999</v>
      </c>
      <c r="C494" s="9">
        <f>INDEX(Workers!$E$2:$E$1001,MATCH(A494,Workers!$F$2:$F$1001,0))</f>
        <v>0.99492650703601448</v>
      </c>
      <c r="D494" s="9">
        <f>IFERROR((Parameters!$B$7/Parameters!$B$8)*(INDEX(Cutoff_Optimal!$C$2:$C$1002,MATCH(A494,Cutoff_Optimal!$A$2:$A$1002,0))/INDEX(Cutoff_Optimal!$B$2:$B$1002,MATCH(A494,Cutoff_Optimal!$A$2:$A$1002,0))),NA())</f>
        <v>1.0355394216232998</v>
      </c>
      <c r="E494" s="4"/>
      <c r="F494" s="4"/>
    </row>
    <row r="495" spans="1:6" x14ac:dyDescent="0.2">
      <c r="A495" s="4">
        <v>494</v>
      </c>
      <c r="B495" s="12">
        <f>A495/Parameters!$B$4</f>
        <v>0.49399999999999999</v>
      </c>
      <c r="C495" s="9">
        <f>INDEX(Workers!$E$2:$E$1001,MATCH(A495,Workers!$F$2:$F$1001,0))</f>
        <v>0.99549182455320717</v>
      </c>
      <c r="D495" s="9">
        <f>IFERROR((Parameters!$B$7/Parameters!$B$8)*(INDEX(Cutoff_Optimal!$C$2:$C$1002,MATCH(A495,Cutoff_Optimal!$A$2:$A$1002,0))/INDEX(Cutoff_Optimal!$B$2:$B$1002,MATCH(A495,Cutoff_Optimal!$A$2:$A$1002,0))),NA())</f>
        <v>1.0312167949335234</v>
      </c>
      <c r="E495" s="4"/>
      <c r="F495" s="4"/>
    </row>
    <row r="496" spans="1:6" x14ac:dyDescent="0.2">
      <c r="A496" s="4">
        <v>495</v>
      </c>
      <c r="B496" s="12">
        <f>A496/Parameters!$B$4</f>
        <v>0.495</v>
      </c>
      <c r="C496" s="9">
        <f>INDEX(Workers!$E$2:$E$1001,MATCH(A496,Workers!$F$2:$F$1001,0))</f>
        <v>0.99622196485416048</v>
      </c>
      <c r="D496" s="9">
        <f>IFERROR((Parameters!$B$7/Parameters!$B$8)*(INDEX(Cutoff_Optimal!$C$2:$C$1002,MATCH(A496,Cutoff_Optimal!$A$2:$A$1002,0))/INDEX(Cutoff_Optimal!$B$2:$B$1002,MATCH(A496,Cutoff_Optimal!$A$2:$A$1002,0))),NA())</f>
        <v>1.0271654221042406</v>
      </c>
      <c r="E496" s="4"/>
      <c r="F496" s="4"/>
    </row>
    <row r="497" spans="1:6" x14ac:dyDescent="0.2">
      <c r="A497" s="4">
        <v>496</v>
      </c>
      <c r="B497" s="12">
        <f>A497/Parameters!$B$4</f>
        <v>0.496</v>
      </c>
      <c r="C497" s="9">
        <f>INDEX(Workers!$E$2:$E$1001,MATCH(A497,Workers!$F$2:$F$1001,0))</f>
        <v>0.99717987923660079</v>
      </c>
      <c r="D497" s="9">
        <f>IFERROR((Parameters!$B$7/Parameters!$B$8)*(INDEX(Cutoff_Optimal!$C$2:$C$1002,MATCH(A497,Cutoff_Optimal!$A$2:$A$1002,0))/INDEX(Cutoff_Optimal!$B$2:$B$1002,MATCH(A497,Cutoff_Optimal!$A$2:$A$1002,0))),NA())</f>
        <v>1.0229163857879329</v>
      </c>
      <c r="E497" s="4"/>
      <c r="F497" s="4"/>
    </row>
    <row r="498" spans="1:6" x14ac:dyDescent="0.2">
      <c r="A498" s="4">
        <v>497</v>
      </c>
      <c r="B498" s="12">
        <f>A498/Parameters!$B$4</f>
        <v>0.497</v>
      </c>
      <c r="C498" s="9">
        <f>INDEX(Workers!$E$2:$E$1001,MATCH(A498,Workers!$F$2:$F$1001,0))</f>
        <v>0.99772952654209934</v>
      </c>
      <c r="D498" s="9">
        <f>IFERROR((Parameters!$B$7/Parameters!$B$8)*(INDEX(Cutoff_Optimal!$C$2:$C$1002,MATCH(A498,Cutoff_Optimal!$A$2:$A$1002,0))/INDEX(Cutoff_Optimal!$B$2:$B$1002,MATCH(A498,Cutoff_Optimal!$A$2:$A$1002,0))),NA())</f>
        <v>1.018709457306483</v>
      </c>
      <c r="E498" s="4"/>
      <c r="F498" s="4"/>
    </row>
    <row r="499" spans="1:6" x14ac:dyDescent="0.2">
      <c r="A499" s="4">
        <v>498</v>
      </c>
      <c r="B499" s="12">
        <f>A499/Parameters!$B$4</f>
        <v>0.498</v>
      </c>
      <c r="C499" s="9">
        <f>INDEX(Workers!$E$2:$E$1001,MATCH(A499,Workers!$F$2:$F$1001,0))</f>
        <v>0.99839001696656315</v>
      </c>
      <c r="D499" s="9">
        <f>IFERROR((Parameters!$B$7/Parameters!$B$8)*(INDEX(Cutoff_Optimal!$C$2:$C$1002,MATCH(A499,Cutoff_Optimal!$A$2:$A$1002,0))/INDEX(Cutoff_Optimal!$B$2:$B$1002,MATCH(A499,Cutoff_Optimal!$A$2:$A$1002,0))),NA())</f>
        <v>1.0149053249426103</v>
      </c>
      <c r="E499" s="4"/>
      <c r="F499" s="4"/>
    </row>
    <row r="500" spans="1:6" x14ac:dyDescent="0.2">
      <c r="A500" s="4">
        <v>499</v>
      </c>
      <c r="B500" s="12">
        <f>A500/Parameters!$B$4</f>
        <v>0.499</v>
      </c>
      <c r="C500" s="9">
        <f>INDEX(Workers!$E$2:$E$1001,MATCH(A500,Workers!$F$2:$F$1001,0))</f>
        <v>0.99850949955032975</v>
      </c>
      <c r="D500" s="9">
        <f>IFERROR((Parameters!$B$7/Parameters!$B$8)*(INDEX(Cutoff_Optimal!$C$2:$C$1002,MATCH(A500,Cutoff_Optimal!$A$2:$A$1002,0))/INDEX(Cutoff_Optimal!$B$2:$B$1002,MATCH(A500,Cutoff_Optimal!$A$2:$A$1002,0))),NA())</f>
        <v>1.0111112408962628</v>
      </c>
      <c r="E500" s="4"/>
      <c r="F500" s="4"/>
    </row>
    <row r="501" spans="1:6" x14ac:dyDescent="0.2">
      <c r="A501" s="4">
        <v>500</v>
      </c>
      <c r="B501" s="12">
        <f>A501/Parameters!$B$4</f>
        <v>0.5</v>
      </c>
      <c r="C501" s="9">
        <f>INDEX(Workers!$E$2:$E$1001,MATCH(A501,Workers!$F$2:$F$1001,0))</f>
        <v>0.99973773127632226</v>
      </c>
      <c r="D501" s="9">
        <f>IFERROR((Parameters!$B$7/Parameters!$B$8)*(INDEX(Cutoff_Optimal!$C$2:$C$1002,MATCH(A501,Cutoff_Optimal!$A$2:$A$1002,0))/INDEX(Cutoff_Optimal!$B$2:$B$1002,MATCH(A501,Cutoff_Optimal!$A$2:$A$1002,0))),NA())</f>
        <v>1.0068885542549955</v>
      </c>
      <c r="E501" s="4"/>
      <c r="F501" s="4"/>
    </row>
    <row r="502" spans="1:6" x14ac:dyDescent="0.2">
      <c r="A502" s="4">
        <v>501</v>
      </c>
      <c r="B502" s="12">
        <f>A502/Parameters!$B$4</f>
        <v>0.501</v>
      </c>
      <c r="C502" s="9">
        <f>INDEX(Workers!$E$2:$E$1001,MATCH(A502,Workers!$F$2:$F$1001,0))</f>
        <v>1.000534055735111</v>
      </c>
      <c r="D502" s="9">
        <f>IFERROR((Parameters!$B$7/Parameters!$B$8)*(INDEX(Cutoff_Optimal!$C$2:$C$1002,MATCH(A502,Cutoff_Optimal!$A$2:$A$1002,0))/INDEX(Cutoff_Optimal!$B$2:$B$1002,MATCH(A502,Cutoff_Optimal!$A$2:$A$1002,0))),NA())</f>
        <v>1.0034823929149039</v>
      </c>
      <c r="E502" s="4"/>
      <c r="F502" s="4"/>
    </row>
    <row r="503" spans="1:6" x14ac:dyDescent="0.2">
      <c r="A503" s="4">
        <v>502</v>
      </c>
      <c r="B503" s="12">
        <f>A503/Parameters!$B$4</f>
        <v>0.502</v>
      </c>
      <c r="C503" s="9">
        <f>INDEX(Workers!$E$2:$E$1001,MATCH(A503,Workers!$F$2:$F$1001,0))</f>
        <v>1.0015639289326943</v>
      </c>
      <c r="D503" s="9">
        <f>IFERROR((Parameters!$B$7/Parameters!$B$8)*(INDEX(Cutoff_Optimal!$C$2:$C$1002,MATCH(A503,Cutoff_Optimal!$A$2:$A$1002,0))/INDEX(Cutoff_Optimal!$B$2:$B$1002,MATCH(A503,Cutoff_Optimal!$A$2:$A$1002,0))),NA())</f>
        <v>0.99941302619605576</v>
      </c>
      <c r="E503" s="4"/>
      <c r="F503" s="4"/>
    </row>
    <row r="504" spans="1:6" x14ac:dyDescent="0.2">
      <c r="A504" s="4">
        <v>503</v>
      </c>
      <c r="B504" s="12">
        <f>A504/Parameters!$B$4</f>
        <v>0.503</v>
      </c>
      <c r="C504" s="9">
        <f>INDEX(Workers!$E$2:$E$1001,MATCH(A504,Workers!$F$2:$F$1001,0))</f>
        <v>1.0016817377684994</v>
      </c>
      <c r="D504" s="9">
        <f>IFERROR((Parameters!$B$7/Parameters!$B$8)*(INDEX(Cutoff_Optimal!$C$2:$C$1002,MATCH(A504,Cutoff_Optimal!$A$2:$A$1002,0))/INDEX(Cutoff_Optimal!$B$2:$B$1002,MATCH(A504,Cutoff_Optimal!$A$2:$A$1002,0))),NA())</f>
        <v>0.99572517922666992</v>
      </c>
      <c r="E504" s="4"/>
      <c r="F504" s="4"/>
    </row>
    <row r="505" spans="1:6" x14ac:dyDescent="0.2">
      <c r="A505" s="4">
        <v>504</v>
      </c>
      <c r="B505" s="12">
        <f>A505/Parameters!$B$4</f>
        <v>0.504</v>
      </c>
      <c r="C505" s="9">
        <f>INDEX(Workers!$E$2:$E$1001,MATCH(A505,Workers!$F$2:$F$1001,0))</f>
        <v>1.0017528377976508</v>
      </c>
      <c r="D505" s="9">
        <f>IFERROR((Parameters!$B$7/Parameters!$B$8)*(INDEX(Cutoff_Optimal!$C$2:$C$1002,MATCH(A505,Cutoff_Optimal!$A$2:$A$1002,0))/INDEX(Cutoff_Optimal!$B$2:$B$1002,MATCH(A505,Cutoff_Optimal!$A$2:$A$1002,0))),NA())</f>
        <v>0.99218206092161609</v>
      </c>
      <c r="E505" s="4"/>
      <c r="F505" s="4"/>
    </row>
    <row r="506" spans="1:6" x14ac:dyDescent="0.2">
      <c r="A506" s="4">
        <v>505</v>
      </c>
      <c r="B506" s="12">
        <f>A506/Parameters!$B$4</f>
        <v>0.505</v>
      </c>
      <c r="C506" s="9">
        <f>INDEX(Workers!$E$2:$E$1001,MATCH(A506,Workers!$F$2:$F$1001,0))</f>
        <v>1.0017630422071404</v>
      </c>
      <c r="D506" s="9">
        <f>IFERROR((Parameters!$B$7/Parameters!$B$8)*(INDEX(Cutoff_Optimal!$C$2:$C$1002,MATCH(A506,Cutoff_Optimal!$A$2:$A$1002,0))/INDEX(Cutoff_Optimal!$B$2:$B$1002,MATCH(A506,Cutoff_Optimal!$A$2:$A$1002,0))),NA())</f>
        <v>0.98886455119974825</v>
      </c>
      <c r="E506" s="4"/>
      <c r="F506" s="4"/>
    </row>
    <row r="507" spans="1:6" x14ac:dyDescent="0.2">
      <c r="A507" s="4">
        <v>506</v>
      </c>
      <c r="B507" s="12">
        <f>A507/Parameters!$B$4</f>
        <v>0.50600000000000001</v>
      </c>
      <c r="C507" s="9">
        <f>INDEX(Workers!$E$2:$E$1001,MATCH(A507,Workers!$F$2:$F$1001,0))</f>
        <v>1.0029561021823989</v>
      </c>
      <c r="D507" s="9">
        <f>IFERROR((Parameters!$B$7/Parameters!$B$8)*(INDEX(Cutoff_Optimal!$C$2:$C$1002,MATCH(A507,Cutoff_Optimal!$A$2:$A$1002,0))/INDEX(Cutoff_Optimal!$B$2:$B$1002,MATCH(A507,Cutoff_Optimal!$A$2:$A$1002,0))),NA())</f>
        <v>0.98541069425257322</v>
      </c>
      <c r="E507" s="4"/>
      <c r="F507" s="4"/>
    </row>
    <row r="508" spans="1:6" x14ac:dyDescent="0.2">
      <c r="A508" s="4">
        <v>507</v>
      </c>
      <c r="B508" s="12">
        <f>A508/Parameters!$B$4</f>
        <v>0.50700000000000001</v>
      </c>
      <c r="C508" s="9">
        <f>INDEX(Workers!$E$2:$E$1001,MATCH(A508,Workers!$F$2:$F$1001,0))</f>
        <v>1.0034035717158831</v>
      </c>
      <c r="D508" s="9">
        <f>IFERROR((Parameters!$B$7/Parameters!$B$8)*(INDEX(Cutoff_Optimal!$C$2:$C$1002,MATCH(A508,Cutoff_Optimal!$A$2:$A$1002,0))/INDEX(Cutoff_Optimal!$B$2:$B$1002,MATCH(A508,Cutoff_Optimal!$A$2:$A$1002,0))),NA())</f>
        <v>0.9819039385602456</v>
      </c>
      <c r="E508" s="4"/>
      <c r="F508" s="4"/>
    </row>
    <row r="509" spans="1:6" x14ac:dyDescent="0.2">
      <c r="A509" s="4">
        <v>508</v>
      </c>
      <c r="B509" s="12">
        <f>A509/Parameters!$B$4</f>
        <v>0.50800000000000001</v>
      </c>
      <c r="C509" s="9">
        <f>INDEX(Workers!$E$2:$E$1001,MATCH(A509,Workers!$F$2:$F$1001,0))</f>
        <v>1.0038360839903318</v>
      </c>
      <c r="D509" s="9">
        <f>IFERROR((Parameters!$B$7/Parameters!$B$8)*(INDEX(Cutoff_Optimal!$C$2:$C$1002,MATCH(A509,Cutoff_Optimal!$A$2:$A$1002,0))/INDEX(Cutoff_Optimal!$B$2:$B$1002,MATCH(A509,Cutoff_Optimal!$A$2:$A$1002,0))),NA())</f>
        <v>0.97759777475657761</v>
      </c>
      <c r="E509" s="4"/>
      <c r="F509" s="4"/>
    </row>
    <row r="510" spans="1:6" x14ac:dyDescent="0.2">
      <c r="A510" s="4">
        <v>509</v>
      </c>
      <c r="B510" s="12">
        <f>A510/Parameters!$B$4</f>
        <v>0.50900000000000001</v>
      </c>
      <c r="C510" s="9">
        <f>INDEX(Workers!$E$2:$E$1001,MATCH(A510,Workers!$F$2:$F$1001,0))</f>
        <v>1.0046264199276602</v>
      </c>
      <c r="D510" s="9">
        <f>IFERROR((Parameters!$B$7/Parameters!$B$8)*(INDEX(Cutoff_Optimal!$C$2:$C$1002,MATCH(A510,Cutoff_Optimal!$A$2:$A$1002,0))/INDEX(Cutoff_Optimal!$B$2:$B$1002,MATCH(A510,Cutoff_Optimal!$A$2:$A$1002,0))),NA())</f>
        <v>0.9747685225614634</v>
      </c>
      <c r="E510" s="4"/>
      <c r="F510" s="4"/>
    </row>
    <row r="511" spans="1:6" x14ac:dyDescent="0.2">
      <c r="A511" s="4">
        <v>510</v>
      </c>
      <c r="B511" s="12">
        <f>A511/Parameters!$B$4</f>
        <v>0.51</v>
      </c>
      <c r="C511" s="9">
        <f>INDEX(Workers!$E$2:$E$1001,MATCH(A511,Workers!$F$2:$F$1001,0))</f>
        <v>1.0052702129929381</v>
      </c>
      <c r="D511" s="9">
        <f>IFERROR((Parameters!$B$7/Parameters!$B$8)*(INDEX(Cutoff_Optimal!$C$2:$C$1002,MATCH(A511,Cutoff_Optimal!$A$2:$A$1002,0))/INDEX(Cutoff_Optimal!$B$2:$B$1002,MATCH(A511,Cutoff_Optimal!$A$2:$A$1002,0))),NA())</f>
        <v>0.97152084091487056</v>
      </c>
      <c r="E511" s="4"/>
      <c r="F511" s="4"/>
    </row>
    <row r="512" spans="1:6" x14ac:dyDescent="0.2">
      <c r="A512" s="4">
        <v>511</v>
      </c>
      <c r="B512" s="12">
        <f>A512/Parameters!$B$4</f>
        <v>0.51100000000000001</v>
      </c>
      <c r="C512" s="9">
        <f>INDEX(Workers!$E$2:$E$1001,MATCH(A512,Workers!$F$2:$F$1001,0))</f>
        <v>1.0067653906620762</v>
      </c>
      <c r="D512" s="9">
        <f>IFERROR((Parameters!$B$7/Parameters!$B$8)*(INDEX(Cutoff_Optimal!$C$2:$C$1002,MATCH(A512,Cutoff_Optimal!$A$2:$A$1002,0))/INDEX(Cutoff_Optimal!$B$2:$B$1002,MATCH(A512,Cutoff_Optimal!$A$2:$A$1002,0))),NA())</f>
        <v>0.96724201159075462</v>
      </c>
      <c r="E512" s="4"/>
      <c r="F512" s="4"/>
    </row>
    <row r="513" spans="1:6" x14ac:dyDescent="0.2">
      <c r="A513" s="4">
        <v>512</v>
      </c>
      <c r="B513" s="12">
        <f>A513/Parameters!$B$4</f>
        <v>0.51200000000000001</v>
      </c>
      <c r="C513" s="9">
        <f>INDEX(Workers!$E$2:$E$1001,MATCH(A513,Workers!$F$2:$F$1001,0))</f>
        <v>1.0069652771938429</v>
      </c>
      <c r="D513" s="9">
        <f>IFERROR((Parameters!$B$7/Parameters!$B$8)*(INDEX(Cutoff_Optimal!$C$2:$C$1002,MATCH(A513,Cutoff_Optimal!$A$2:$A$1002,0))/INDEX(Cutoff_Optimal!$B$2:$B$1002,MATCH(A513,Cutoff_Optimal!$A$2:$A$1002,0))),NA())</f>
        <v>0.96322302948168725</v>
      </c>
      <c r="E513" s="4"/>
      <c r="F513" s="4"/>
    </row>
    <row r="514" spans="1:6" x14ac:dyDescent="0.2">
      <c r="A514" s="4">
        <v>513</v>
      </c>
      <c r="B514" s="12">
        <f>A514/Parameters!$B$4</f>
        <v>0.51300000000000001</v>
      </c>
      <c r="C514" s="9">
        <f>INDEX(Workers!$E$2:$E$1001,MATCH(A514,Workers!$F$2:$F$1001,0))</f>
        <v>1.0071880399826643</v>
      </c>
      <c r="D514" s="9">
        <f>IFERROR((Parameters!$B$7/Parameters!$B$8)*(INDEX(Cutoff_Optimal!$C$2:$C$1002,MATCH(A514,Cutoff_Optimal!$A$2:$A$1002,0))/INDEX(Cutoff_Optimal!$B$2:$B$1002,MATCH(A514,Cutoff_Optimal!$A$2:$A$1002,0))),NA())</f>
        <v>0.95962860188026566</v>
      </c>
      <c r="E514" s="4"/>
      <c r="F514" s="4"/>
    </row>
    <row r="515" spans="1:6" x14ac:dyDescent="0.2">
      <c r="A515" s="4">
        <v>514</v>
      </c>
      <c r="B515" s="12">
        <f>A515/Parameters!$B$4</f>
        <v>0.51400000000000001</v>
      </c>
      <c r="C515" s="9">
        <f>INDEX(Workers!$E$2:$E$1001,MATCH(A515,Workers!$F$2:$F$1001,0))</f>
        <v>1.00803847942521</v>
      </c>
      <c r="D515" s="9">
        <f>IFERROR((Parameters!$B$7/Parameters!$B$8)*(INDEX(Cutoff_Optimal!$C$2:$C$1002,MATCH(A515,Cutoff_Optimal!$A$2:$A$1002,0))/INDEX(Cutoff_Optimal!$B$2:$B$1002,MATCH(A515,Cutoff_Optimal!$A$2:$A$1002,0))),NA())</f>
        <v>0.95662334874059818</v>
      </c>
      <c r="E515" s="4"/>
      <c r="F515" s="4"/>
    </row>
    <row r="516" spans="1:6" x14ac:dyDescent="0.2">
      <c r="A516" s="4">
        <v>515</v>
      </c>
      <c r="B516" s="12">
        <f>A516/Parameters!$B$4</f>
        <v>0.51500000000000001</v>
      </c>
      <c r="C516" s="9">
        <f>INDEX(Workers!$E$2:$E$1001,MATCH(A516,Workers!$F$2:$F$1001,0))</f>
        <v>1.0083218469360626</v>
      </c>
      <c r="D516" s="9">
        <f>IFERROR((Parameters!$B$7/Parameters!$B$8)*(INDEX(Cutoff_Optimal!$C$2:$C$1002,MATCH(A516,Cutoff_Optimal!$A$2:$A$1002,0))/INDEX(Cutoff_Optimal!$B$2:$B$1002,MATCH(A516,Cutoff_Optimal!$A$2:$A$1002,0))),NA())</f>
        <v>0.95202368731335518</v>
      </c>
      <c r="E516" s="4"/>
      <c r="F516" s="4"/>
    </row>
    <row r="517" spans="1:6" x14ac:dyDescent="0.2">
      <c r="A517" s="4">
        <v>516</v>
      </c>
      <c r="B517" s="12">
        <f>A517/Parameters!$B$4</f>
        <v>0.51600000000000001</v>
      </c>
      <c r="C517" s="9">
        <f>INDEX(Workers!$E$2:$E$1001,MATCH(A517,Workers!$F$2:$F$1001,0))</f>
        <v>1.0086383325294601</v>
      </c>
      <c r="D517" s="9">
        <f>IFERROR((Parameters!$B$7/Parameters!$B$8)*(INDEX(Cutoff_Optimal!$C$2:$C$1002,MATCH(A517,Cutoff_Optimal!$A$2:$A$1002,0))/INDEX(Cutoff_Optimal!$B$2:$B$1002,MATCH(A517,Cutoff_Optimal!$A$2:$A$1002,0))),NA())</f>
        <v>0.94856958410441194</v>
      </c>
      <c r="E517" s="4"/>
      <c r="F517" s="4"/>
    </row>
    <row r="518" spans="1:6" x14ac:dyDescent="0.2">
      <c r="A518" s="4">
        <v>517</v>
      </c>
      <c r="B518" s="12">
        <f>A518/Parameters!$B$4</f>
        <v>0.51700000000000002</v>
      </c>
      <c r="C518" s="9">
        <f>INDEX(Workers!$E$2:$E$1001,MATCH(A518,Workers!$F$2:$F$1001,0))</f>
        <v>1.0087148282267318</v>
      </c>
      <c r="D518" s="9">
        <f>IFERROR((Parameters!$B$7/Parameters!$B$8)*(INDEX(Cutoff_Optimal!$C$2:$C$1002,MATCH(A518,Cutoff_Optimal!$A$2:$A$1002,0))/INDEX(Cutoff_Optimal!$B$2:$B$1002,MATCH(A518,Cutoff_Optimal!$A$2:$A$1002,0))),NA())</f>
        <v>0.94522145004405855</v>
      </c>
      <c r="E518" s="4"/>
      <c r="F518" s="4"/>
    </row>
    <row r="519" spans="1:6" x14ac:dyDescent="0.2">
      <c r="A519" s="4">
        <v>518</v>
      </c>
      <c r="B519" s="12">
        <f>A519/Parameters!$B$4</f>
        <v>0.51800000000000002</v>
      </c>
      <c r="C519" s="9">
        <f>INDEX(Workers!$E$2:$E$1001,MATCH(A519,Workers!$F$2:$F$1001,0))</f>
        <v>1.0088648598954657</v>
      </c>
      <c r="D519" s="9">
        <f>IFERROR((Parameters!$B$7/Parameters!$B$8)*(INDEX(Cutoff_Optimal!$C$2:$C$1002,MATCH(A519,Cutoff_Optimal!$A$2:$A$1002,0))/INDEX(Cutoff_Optimal!$B$2:$B$1002,MATCH(A519,Cutoff_Optimal!$A$2:$A$1002,0))),NA())</f>
        <v>0.94186890450194927</v>
      </c>
      <c r="E519" s="4"/>
      <c r="F519" s="4"/>
    </row>
    <row r="520" spans="1:6" x14ac:dyDescent="0.2">
      <c r="A520" s="4">
        <v>519</v>
      </c>
      <c r="B520" s="12">
        <f>A520/Parameters!$B$4</f>
        <v>0.51900000000000002</v>
      </c>
      <c r="C520" s="9">
        <f>INDEX(Workers!$E$2:$E$1001,MATCH(A520,Workers!$F$2:$F$1001,0))</f>
        <v>1.009533244875902</v>
      </c>
      <c r="D520" s="9">
        <f>IFERROR((Parameters!$B$7/Parameters!$B$8)*(INDEX(Cutoff_Optimal!$C$2:$C$1002,MATCH(A520,Cutoff_Optimal!$A$2:$A$1002,0))/INDEX(Cutoff_Optimal!$B$2:$B$1002,MATCH(A520,Cutoff_Optimal!$A$2:$A$1002,0))),NA())</f>
        <v>0.93816577209473551</v>
      </c>
      <c r="E520" s="4"/>
      <c r="F520" s="4"/>
    </row>
    <row r="521" spans="1:6" x14ac:dyDescent="0.2">
      <c r="A521" s="4">
        <v>520</v>
      </c>
      <c r="B521" s="12">
        <f>A521/Parameters!$B$4</f>
        <v>0.52</v>
      </c>
      <c r="C521" s="9">
        <f>INDEX(Workers!$E$2:$E$1001,MATCH(A521,Workers!$F$2:$F$1001,0))</f>
        <v>1.010266595220549</v>
      </c>
      <c r="D521" s="9">
        <f>IFERROR((Parameters!$B$7/Parameters!$B$8)*(INDEX(Cutoff_Optimal!$C$2:$C$1002,MATCH(A521,Cutoff_Optimal!$A$2:$A$1002,0))/INDEX(Cutoff_Optimal!$B$2:$B$1002,MATCH(A521,Cutoff_Optimal!$A$2:$A$1002,0))),NA())</f>
        <v>0.93496178066966784</v>
      </c>
      <c r="E521" s="4"/>
      <c r="F521" s="4"/>
    </row>
    <row r="522" spans="1:6" x14ac:dyDescent="0.2">
      <c r="A522" s="4">
        <v>521</v>
      </c>
      <c r="B522" s="12">
        <f>A522/Parameters!$B$4</f>
        <v>0.52100000000000002</v>
      </c>
      <c r="C522" s="9">
        <f>INDEX(Workers!$E$2:$E$1001,MATCH(A522,Workers!$F$2:$F$1001,0))</f>
        <v>1.0112397449244876</v>
      </c>
      <c r="D522" s="9">
        <f>IFERROR((Parameters!$B$7/Parameters!$B$8)*(INDEX(Cutoff_Optimal!$C$2:$C$1002,MATCH(A522,Cutoff_Optimal!$A$2:$A$1002,0))/INDEX(Cutoff_Optimal!$B$2:$B$1002,MATCH(A522,Cutoff_Optimal!$A$2:$A$1002,0))),NA())</f>
        <v>0.93147293953155019</v>
      </c>
      <c r="E522" s="4"/>
      <c r="F522" s="4"/>
    </row>
    <row r="523" spans="1:6" x14ac:dyDescent="0.2">
      <c r="A523" s="4">
        <v>522</v>
      </c>
      <c r="B523" s="12">
        <f>A523/Parameters!$B$4</f>
        <v>0.52200000000000002</v>
      </c>
      <c r="C523" s="9">
        <f>INDEX(Workers!$E$2:$E$1001,MATCH(A523,Workers!$F$2:$F$1001,0))</f>
        <v>1.011381814245002</v>
      </c>
      <c r="D523" s="9">
        <f>IFERROR((Parameters!$B$7/Parameters!$B$8)*(INDEX(Cutoff_Optimal!$C$2:$C$1002,MATCH(A523,Cutoff_Optimal!$A$2:$A$1002,0))/INDEX(Cutoff_Optimal!$B$2:$B$1002,MATCH(A523,Cutoff_Optimal!$A$2:$A$1002,0))),NA())</f>
        <v>0.92773151329276271</v>
      </c>
      <c r="E523" s="4"/>
      <c r="F523" s="4"/>
    </row>
    <row r="524" spans="1:6" x14ac:dyDescent="0.2">
      <c r="A524" s="4">
        <v>523</v>
      </c>
      <c r="B524" s="12">
        <f>A524/Parameters!$B$4</f>
        <v>0.52300000000000002</v>
      </c>
      <c r="C524" s="9">
        <f>INDEX(Workers!$E$2:$E$1001,MATCH(A524,Workers!$F$2:$F$1001,0))</f>
        <v>1.0125596706653208</v>
      </c>
      <c r="D524" s="9">
        <f>IFERROR((Parameters!$B$7/Parameters!$B$8)*(INDEX(Cutoff_Optimal!$C$2:$C$1002,MATCH(A524,Cutoff_Optimal!$A$2:$A$1002,0))/INDEX(Cutoff_Optimal!$B$2:$B$1002,MATCH(A524,Cutoff_Optimal!$A$2:$A$1002,0))),NA())</f>
        <v>0.92458208599973424</v>
      </c>
      <c r="E524" s="4"/>
      <c r="F524" s="4"/>
    </row>
    <row r="525" spans="1:6" x14ac:dyDescent="0.2">
      <c r="A525" s="4">
        <v>524</v>
      </c>
      <c r="B525" s="12">
        <f>A525/Parameters!$B$4</f>
        <v>0.52400000000000002</v>
      </c>
      <c r="C525" s="9">
        <f>INDEX(Workers!$E$2:$E$1001,MATCH(A525,Workers!$F$2:$F$1001,0))</f>
        <v>1.0128916241542425</v>
      </c>
      <c r="D525" s="9">
        <f>IFERROR((Parameters!$B$7/Parameters!$B$8)*(INDEX(Cutoff_Optimal!$C$2:$C$1002,MATCH(A525,Cutoff_Optimal!$A$2:$A$1002,0))/INDEX(Cutoff_Optimal!$B$2:$B$1002,MATCH(A525,Cutoff_Optimal!$A$2:$A$1002,0))),NA())</f>
        <v>0.92137344765579954</v>
      </c>
      <c r="E525" s="4"/>
      <c r="F525" s="4"/>
    </row>
    <row r="526" spans="1:6" x14ac:dyDescent="0.2">
      <c r="A526" s="4">
        <v>525</v>
      </c>
      <c r="B526" s="12">
        <f>A526/Parameters!$B$4</f>
        <v>0.52500000000000002</v>
      </c>
      <c r="C526" s="9">
        <f>INDEX(Workers!$E$2:$E$1001,MATCH(A526,Workers!$F$2:$F$1001,0))</f>
        <v>1.013322304842466</v>
      </c>
      <c r="D526" s="9">
        <f>IFERROR((Parameters!$B$7/Parameters!$B$8)*(INDEX(Cutoff_Optimal!$C$2:$C$1002,MATCH(A526,Cutoff_Optimal!$A$2:$A$1002,0))/INDEX(Cutoff_Optimal!$B$2:$B$1002,MATCH(A526,Cutoff_Optimal!$A$2:$A$1002,0))),NA())</f>
        <v>0.91764377445002776</v>
      </c>
      <c r="E526" s="4"/>
      <c r="F526" s="4"/>
    </row>
    <row r="527" spans="1:6" x14ac:dyDescent="0.2">
      <c r="A527" s="4">
        <v>526</v>
      </c>
      <c r="B527" s="12">
        <f>A527/Parameters!$B$4</f>
        <v>0.52600000000000002</v>
      </c>
      <c r="C527" s="9">
        <f>INDEX(Workers!$E$2:$E$1001,MATCH(A527,Workers!$F$2:$F$1001,0))</f>
        <v>1.0133457215626214</v>
      </c>
      <c r="D527" s="9">
        <f>IFERROR((Parameters!$B$7/Parameters!$B$8)*(INDEX(Cutoff_Optimal!$C$2:$C$1002,MATCH(A527,Cutoff_Optimal!$A$2:$A$1002,0))/INDEX(Cutoff_Optimal!$B$2:$B$1002,MATCH(A527,Cutoff_Optimal!$A$2:$A$1002,0))),NA())</f>
        <v>0.9144154416588397</v>
      </c>
      <c r="E527" s="4"/>
      <c r="F527" s="4"/>
    </row>
    <row r="528" spans="1:6" x14ac:dyDescent="0.2">
      <c r="A528" s="4">
        <v>527</v>
      </c>
      <c r="B528" s="12">
        <f>A528/Parameters!$B$4</f>
        <v>0.52700000000000002</v>
      </c>
      <c r="C528" s="9">
        <f>INDEX(Workers!$E$2:$E$1001,MATCH(A528,Workers!$F$2:$F$1001,0))</f>
        <v>1.014453164680682</v>
      </c>
      <c r="D528" s="9">
        <f>IFERROR((Parameters!$B$7/Parameters!$B$8)*(INDEX(Cutoff_Optimal!$C$2:$C$1002,MATCH(A528,Cutoff_Optimal!$A$2:$A$1002,0))/INDEX(Cutoff_Optimal!$B$2:$B$1002,MATCH(A528,Cutoff_Optimal!$A$2:$A$1002,0))),NA())</f>
        <v>0.91133056125848122</v>
      </c>
      <c r="E528" s="4"/>
      <c r="F528" s="4"/>
    </row>
    <row r="529" spans="1:6" x14ac:dyDescent="0.2">
      <c r="A529" s="4">
        <v>528</v>
      </c>
      <c r="B529" s="12">
        <f>A529/Parameters!$B$4</f>
        <v>0.52800000000000002</v>
      </c>
      <c r="C529" s="9">
        <f>INDEX(Workers!$E$2:$E$1001,MATCH(A529,Workers!$F$2:$F$1001,0))</f>
        <v>1.0146994324607124</v>
      </c>
      <c r="D529" s="9">
        <f>IFERROR((Parameters!$B$7/Parameters!$B$8)*(INDEX(Cutoff_Optimal!$C$2:$C$1002,MATCH(A529,Cutoff_Optimal!$A$2:$A$1002,0))/INDEX(Cutoff_Optimal!$B$2:$B$1002,MATCH(A529,Cutoff_Optimal!$A$2:$A$1002,0))),NA())</f>
        <v>0.90768620819141421</v>
      </c>
      <c r="E529" s="4"/>
      <c r="F529" s="4"/>
    </row>
    <row r="530" spans="1:6" x14ac:dyDescent="0.2">
      <c r="A530" s="4">
        <v>529</v>
      </c>
      <c r="B530" s="12">
        <f>A530/Parameters!$B$4</f>
        <v>0.52900000000000003</v>
      </c>
      <c r="C530" s="9">
        <f>INDEX(Workers!$E$2:$E$1001,MATCH(A530,Workers!$F$2:$F$1001,0))</f>
        <v>1.0147825004674136</v>
      </c>
      <c r="D530" s="9">
        <f>IFERROR((Parameters!$B$7/Parameters!$B$8)*(INDEX(Cutoff_Optimal!$C$2:$C$1002,MATCH(A530,Cutoff_Optimal!$A$2:$A$1002,0))/INDEX(Cutoff_Optimal!$B$2:$B$1002,MATCH(A530,Cutoff_Optimal!$A$2:$A$1002,0))),NA())</f>
        <v>0.90397292186294453</v>
      </c>
      <c r="E530" s="4"/>
      <c r="F530" s="4"/>
    </row>
    <row r="531" spans="1:6" x14ac:dyDescent="0.2">
      <c r="A531" s="4">
        <v>530</v>
      </c>
      <c r="B531" s="12">
        <f>A531/Parameters!$B$4</f>
        <v>0.53</v>
      </c>
      <c r="C531" s="9">
        <f>INDEX(Workers!$E$2:$E$1001,MATCH(A531,Workers!$F$2:$F$1001,0))</f>
        <v>1.0152360605149138</v>
      </c>
      <c r="D531" s="9">
        <f>IFERROR((Parameters!$B$7/Parameters!$B$8)*(INDEX(Cutoff_Optimal!$C$2:$C$1002,MATCH(A531,Cutoff_Optimal!$A$2:$A$1002,0))/INDEX(Cutoff_Optimal!$B$2:$B$1002,MATCH(A531,Cutoff_Optimal!$A$2:$A$1002,0))),NA())</f>
        <v>0.90081203941680354</v>
      </c>
      <c r="E531" s="4"/>
      <c r="F531" s="4"/>
    </row>
    <row r="532" spans="1:6" x14ac:dyDescent="0.2">
      <c r="A532" s="4">
        <v>531</v>
      </c>
      <c r="B532" s="12">
        <f>A532/Parameters!$B$4</f>
        <v>0.53100000000000003</v>
      </c>
      <c r="C532" s="9">
        <f>INDEX(Workers!$E$2:$E$1001,MATCH(A532,Workers!$F$2:$F$1001,0))</f>
        <v>1.0158237865834103</v>
      </c>
      <c r="D532" s="9">
        <f>IFERROR((Parameters!$B$7/Parameters!$B$8)*(INDEX(Cutoff_Optimal!$C$2:$C$1002,MATCH(A532,Cutoff_Optimal!$A$2:$A$1002,0))/INDEX(Cutoff_Optimal!$B$2:$B$1002,MATCH(A532,Cutoff_Optimal!$A$2:$A$1002,0))),NA())</f>
        <v>0.89741579539894056</v>
      </c>
      <c r="E532" s="4"/>
      <c r="F532" s="4"/>
    </row>
    <row r="533" spans="1:6" x14ac:dyDescent="0.2">
      <c r="A533" s="4">
        <v>532</v>
      </c>
      <c r="B533" s="12">
        <f>A533/Parameters!$B$4</f>
        <v>0.53200000000000003</v>
      </c>
      <c r="C533" s="9">
        <f>INDEX(Workers!$E$2:$E$1001,MATCH(A533,Workers!$F$2:$F$1001,0))</f>
        <v>1.0171910222927287</v>
      </c>
      <c r="D533" s="9">
        <f>IFERROR((Parameters!$B$7/Parameters!$B$8)*(INDEX(Cutoff_Optimal!$C$2:$C$1002,MATCH(A533,Cutoff_Optimal!$A$2:$A$1002,0))/INDEX(Cutoff_Optimal!$B$2:$B$1002,MATCH(A533,Cutoff_Optimal!$A$2:$A$1002,0))),NA())</f>
        <v>0.89461764665986543</v>
      </c>
      <c r="E533" s="4"/>
      <c r="F533" s="4"/>
    </row>
    <row r="534" spans="1:6" x14ac:dyDescent="0.2">
      <c r="A534" s="4">
        <v>533</v>
      </c>
      <c r="B534" s="12">
        <f>A534/Parameters!$B$4</f>
        <v>0.53300000000000003</v>
      </c>
      <c r="C534" s="9">
        <f>INDEX(Workers!$E$2:$E$1001,MATCH(A534,Workers!$F$2:$F$1001,0))</f>
        <v>1.0186609285576582</v>
      </c>
      <c r="D534" s="9">
        <f>IFERROR((Parameters!$B$7/Parameters!$B$8)*(INDEX(Cutoff_Optimal!$C$2:$C$1002,MATCH(A534,Cutoff_Optimal!$A$2:$A$1002,0))/INDEX(Cutoff_Optimal!$B$2:$B$1002,MATCH(A534,Cutoff_Optimal!$A$2:$A$1002,0))),NA())</f>
        <v>0.89159675656866921</v>
      </c>
      <c r="E534" s="4"/>
      <c r="F534" s="4"/>
    </row>
    <row r="535" spans="1:6" x14ac:dyDescent="0.2">
      <c r="A535" s="4">
        <v>534</v>
      </c>
      <c r="B535" s="12">
        <f>A535/Parameters!$B$4</f>
        <v>0.53400000000000003</v>
      </c>
      <c r="C535" s="9">
        <f>INDEX(Workers!$E$2:$E$1001,MATCH(A535,Workers!$F$2:$F$1001,0))</f>
        <v>1.0187649115697859</v>
      </c>
      <c r="D535" s="9">
        <f>IFERROR((Parameters!$B$7/Parameters!$B$8)*(INDEX(Cutoff_Optimal!$C$2:$C$1002,MATCH(A535,Cutoff_Optimal!$A$2:$A$1002,0))/INDEX(Cutoff_Optimal!$B$2:$B$1002,MATCH(A535,Cutoff_Optimal!$A$2:$A$1002,0))),NA())</f>
        <v>0.88877518491723817</v>
      </c>
      <c r="E535" s="4"/>
      <c r="F535" s="4"/>
    </row>
    <row r="536" spans="1:6" x14ac:dyDescent="0.2">
      <c r="A536" s="4">
        <v>535</v>
      </c>
      <c r="B536" s="12">
        <f>A536/Parameters!$B$4</f>
        <v>0.53500000000000003</v>
      </c>
      <c r="C536" s="9">
        <f>INDEX(Workers!$E$2:$E$1001,MATCH(A536,Workers!$F$2:$F$1001,0))</f>
        <v>1.0189751711749993</v>
      </c>
      <c r="D536" s="9">
        <f>IFERROR((Parameters!$B$7/Parameters!$B$8)*(INDEX(Cutoff_Optimal!$C$2:$C$1002,MATCH(A536,Cutoff_Optimal!$A$2:$A$1002,0))/INDEX(Cutoff_Optimal!$B$2:$B$1002,MATCH(A536,Cutoff_Optimal!$A$2:$A$1002,0))),NA())</f>
        <v>0.88535232636619354</v>
      </c>
      <c r="E536" s="4"/>
      <c r="F536" s="4"/>
    </row>
    <row r="537" spans="1:6" x14ac:dyDescent="0.2">
      <c r="A537" s="4">
        <v>536</v>
      </c>
      <c r="B537" s="12">
        <f>A537/Parameters!$B$4</f>
        <v>0.53600000000000003</v>
      </c>
      <c r="C537" s="9">
        <f>INDEX(Workers!$E$2:$E$1001,MATCH(A537,Workers!$F$2:$F$1001,0))</f>
        <v>1.0206811178770006</v>
      </c>
      <c r="D537" s="9">
        <f>IFERROR((Parameters!$B$7/Parameters!$B$8)*(INDEX(Cutoff_Optimal!$C$2:$C$1002,MATCH(A537,Cutoff_Optimal!$A$2:$A$1002,0))/INDEX(Cutoff_Optimal!$B$2:$B$1002,MATCH(A537,Cutoff_Optimal!$A$2:$A$1002,0))),NA())</f>
        <v>0.88205017247866513</v>
      </c>
      <c r="E537" s="4"/>
      <c r="F537" s="4"/>
    </row>
    <row r="538" spans="1:6" x14ac:dyDescent="0.2">
      <c r="A538" s="4">
        <v>537</v>
      </c>
      <c r="B538" s="12">
        <f>A538/Parameters!$B$4</f>
        <v>0.53700000000000003</v>
      </c>
      <c r="C538" s="9">
        <f>INDEX(Workers!$E$2:$E$1001,MATCH(A538,Workers!$F$2:$F$1001,0))</f>
        <v>1.0217781549430114</v>
      </c>
      <c r="D538" s="9">
        <f>IFERROR((Parameters!$B$7/Parameters!$B$8)*(INDEX(Cutoff_Optimal!$C$2:$C$1002,MATCH(A538,Cutoff_Optimal!$A$2:$A$1002,0))/INDEX(Cutoff_Optimal!$B$2:$B$1002,MATCH(A538,Cutoff_Optimal!$A$2:$A$1002,0))),NA())</f>
        <v>0.87908083425594674</v>
      </c>
      <c r="E538" s="4"/>
      <c r="F538" s="4"/>
    </row>
    <row r="539" spans="1:6" x14ac:dyDescent="0.2">
      <c r="A539" s="4">
        <v>538</v>
      </c>
      <c r="B539" s="12">
        <f>A539/Parameters!$B$4</f>
        <v>0.53800000000000003</v>
      </c>
      <c r="C539" s="9">
        <f>INDEX(Workers!$E$2:$E$1001,MATCH(A539,Workers!$F$2:$F$1001,0))</f>
        <v>1.0217819780609085</v>
      </c>
      <c r="D539" s="9">
        <f>IFERROR((Parameters!$B$7/Parameters!$B$8)*(INDEX(Cutoff_Optimal!$C$2:$C$1002,MATCH(A539,Cutoff_Optimal!$A$2:$A$1002,0))/INDEX(Cutoff_Optimal!$B$2:$B$1002,MATCH(A539,Cutoff_Optimal!$A$2:$A$1002,0))),NA())</f>
        <v>0.87606847829834189</v>
      </c>
      <c r="E539" s="4"/>
      <c r="F539" s="4"/>
    </row>
    <row r="540" spans="1:6" x14ac:dyDescent="0.2">
      <c r="A540" s="4">
        <v>539</v>
      </c>
      <c r="B540" s="12">
        <f>A540/Parameters!$B$4</f>
        <v>0.53900000000000003</v>
      </c>
      <c r="C540" s="9">
        <f>INDEX(Workers!$E$2:$E$1001,MATCH(A540,Workers!$F$2:$F$1001,0))</f>
        <v>1.0226217115842557</v>
      </c>
      <c r="D540" s="9">
        <f>IFERROR((Parameters!$B$7/Parameters!$B$8)*(INDEX(Cutoff_Optimal!$C$2:$C$1002,MATCH(A540,Cutoff_Optimal!$A$2:$A$1002,0))/INDEX(Cutoff_Optimal!$B$2:$B$1002,MATCH(A540,Cutoff_Optimal!$A$2:$A$1002,0))),NA())</f>
        <v>0.87317685552642554</v>
      </c>
      <c r="E540" s="4"/>
      <c r="F540" s="4"/>
    </row>
    <row r="541" spans="1:6" x14ac:dyDescent="0.2">
      <c r="A541" s="4">
        <v>540</v>
      </c>
      <c r="B541" s="12">
        <f>A541/Parameters!$B$4</f>
        <v>0.54</v>
      </c>
      <c r="C541" s="9">
        <f>INDEX(Workers!$E$2:$E$1001,MATCH(A541,Workers!$F$2:$F$1001,0))</f>
        <v>1.0227119196725074</v>
      </c>
      <c r="D541" s="9">
        <f>IFERROR((Parameters!$B$7/Parameters!$B$8)*(INDEX(Cutoff_Optimal!$C$2:$C$1002,MATCH(A541,Cutoff_Optimal!$A$2:$A$1002,0))/INDEX(Cutoff_Optimal!$B$2:$B$1002,MATCH(A541,Cutoff_Optimal!$A$2:$A$1002,0))),NA())</f>
        <v>0.86973757882265046</v>
      </c>
      <c r="E541" s="4"/>
      <c r="F541" s="4"/>
    </row>
    <row r="542" spans="1:6" x14ac:dyDescent="0.2">
      <c r="A542" s="4">
        <v>541</v>
      </c>
      <c r="B542" s="12">
        <f>A542/Parameters!$B$4</f>
        <v>0.54100000000000004</v>
      </c>
      <c r="C542" s="9">
        <f>INDEX(Workers!$E$2:$E$1001,MATCH(A542,Workers!$F$2:$F$1001,0))</f>
        <v>1.0234546264186659</v>
      </c>
      <c r="D542" s="9">
        <f>IFERROR((Parameters!$B$7/Parameters!$B$8)*(INDEX(Cutoff_Optimal!$C$2:$C$1002,MATCH(A542,Cutoff_Optimal!$A$2:$A$1002,0))/INDEX(Cutoff_Optimal!$B$2:$B$1002,MATCH(A542,Cutoff_Optimal!$A$2:$A$1002,0))),NA())</f>
        <v>0.86684218854866124</v>
      </c>
      <c r="E542" s="4"/>
      <c r="F542" s="4"/>
    </row>
    <row r="543" spans="1:6" x14ac:dyDescent="0.2">
      <c r="A543" s="4">
        <v>542</v>
      </c>
      <c r="B543" s="12">
        <f>A543/Parameters!$B$4</f>
        <v>0.54200000000000004</v>
      </c>
      <c r="C543" s="9">
        <f>INDEX(Workers!$E$2:$E$1001,MATCH(A543,Workers!$F$2:$F$1001,0))</f>
        <v>1.0246218774351292</v>
      </c>
      <c r="D543" s="9">
        <f>IFERROR((Parameters!$B$7/Parameters!$B$8)*(INDEX(Cutoff_Optimal!$C$2:$C$1002,MATCH(A543,Cutoff_Optimal!$A$2:$A$1002,0))/INDEX(Cutoff_Optimal!$B$2:$B$1002,MATCH(A543,Cutoff_Optimal!$A$2:$A$1002,0))),NA())</f>
        <v>0.86340691791620938</v>
      </c>
      <c r="E543" s="4"/>
      <c r="F543" s="4"/>
    </row>
    <row r="544" spans="1:6" x14ac:dyDescent="0.2">
      <c r="A544" s="4">
        <v>543</v>
      </c>
      <c r="B544" s="12">
        <f>A544/Parameters!$B$4</f>
        <v>0.54300000000000004</v>
      </c>
      <c r="C544" s="9">
        <f>INDEX(Workers!$E$2:$E$1001,MATCH(A544,Workers!$F$2:$F$1001,0))</f>
        <v>1.0254647909963348</v>
      </c>
      <c r="D544" s="9">
        <f>IFERROR((Parameters!$B$7/Parameters!$B$8)*(INDEX(Cutoff_Optimal!$C$2:$C$1002,MATCH(A544,Cutoff_Optimal!$A$2:$A$1002,0))/INDEX(Cutoff_Optimal!$B$2:$B$1002,MATCH(A544,Cutoff_Optimal!$A$2:$A$1002,0))),NA())</f>
        <v>0.86086630341440995</v>
      </c>
      <c r="E544" s="4"/>
      <c r="F544" s="4"/>
    </row>
    <row r="545" spans="1:6" x14ac:dyDescent="0.2">
      <c r="A545" s="4">
        <v>544</v>
      </c>
      <c r="B545" s="12">
        <f>A545/Parameters!$B$4</f>
        <v>0.54400000000000004</v>
      </c>
      <c r="C545" s="9">
        <f>INDEX(Workers!$E$2:$E$1001,MATCH(A545,Workers!$F$2:$F$1001,0))</f>
        <v>1.026103166595175</v>
      </c>
      <c r="D545" s="9">
        <f>IFERROR((Parameters!$B$7/Parameters!$B$8)*(INDEX(Cutoff_Optimal!$C$2:$C$1002,MATCH(A545,Cutoff_Optimal!$A$2:$A$1002,0))/INDEX(Cutoff_Optimal!$B$2:$B$1002,MATCH(A545,Cutoff_Optimal!$A$2:$A$1002,0))),NA())</f>
        <v>0.85735070110619327</v>
      </c>
      <c r="E545" s="4"/>
      <c r="F545" s="4"/>
    </row>
    <row r="546" spans="1:6" x14ac:dyDescent="0.2">
      <c r="A546" s="4">
        <v>545</v>
      </c>
      <c r="B546" s="12">
        <f>A546/Parameters!$B$4</f>
        <v>0.54500000000000004</v>
      </c>
      <c r="C546" s="9">
        <f>INDEX(Workers!$E$2:$E$1001,MATCH(A546,Workers!$F$2:$F$1001,0))</f>
        <v>1.0282247426671234</v>
      </c>
      <c r="D546" s="9">
        <f>IFERROR((Parameters!$B$7/Parameters!$B$8)*(INDEX(Cutoff_Optimal!$C$2:$C$1002,MATCH(A546,Cutoff_Optimal!$A$2:$A$1002,0))/INDEX(Cutoff_Optimal!$B$2:$B$1002,MATCH(A546,Cutoff_Optimal!$A$2:$A$1002,0))),NA())</f>
        <v>0.85442304403192137</v>
      </c>
      <c r="E546" s="4"/>
      <c r="F546" s="4"/>
    </row>
    <row r="547" spans="1:6" x14ac:dyDescent="0.2">
      <c r="A547" s="4">
        <v>546</v>
      </c>
      <c r="B547" s="12">
        <f>A547/Parameters!$B$4</f>
        <v>0.54600000000000004</v>
      </c>
      <c r="C547" s="9">
        <f>INDEX(Workers!$E$2:$E$1001,MATCH(A547,Workers!$F$2:$F$1001,0))</f>
        <v>1.0291999792101889</v>
      </c>
      <c r="D547" s="9">
        <f>IFERROR((Parameters!$B$7/Parameters!$B$8)*(INDEX(Cutoff_Optimal!$C$2:$C$1002,MATCH(A547,Cutoff_Optimal!$A$2:$A$1002,0))/INDEX(Cutoff_Optimal!$B$2:$B$1002,MATCH(A547,Cutoff_Optimal!$A$2:$A$1002,0))),NA())</f>
        <v>0.8519120459941717</v>
      </c>
      <c r="E547" s="4"/>
      <c r="F547" s="4"/>
    </row>
    <row r="548" spans="1:6" x14ac:dyDescent="0.2">
      <c r="A548" s="4">
        <v>547</v>
      </c>
      <c r="B548" s="12">
        <f>A548/Parameters!$B$4</f>
        <v>0.54700000000000004</v>
      </c>
      <c r="C548" s="9">
        <f>INDEX(Workers!$E$2:$E$1001,MATCH(A548,Workers!$F$2:$F$1001,0))</f>
        <v>1.0294477319373123</v>
      </c>
      <c r="D548" s="9">
        <f>IFERROR((Parameters!$B$7/Parameters!$B$8)*(INDEX(Cutoff_Optimal!$C$2:$C$1002,MATCH(A548,Cutoff_Optimal!$A$2:$A$1002,0))/INDEX(Cutoff_Optimal!$B$2:$B$1002,MATCH(A548,Cutoff_Optimal!$A$2:$A$1002,0))),NA())</f>
        <v>0.84889535787695947</v>
      </c>
      <c r="E548" s="4"/>
      <c r="F548" s="4"/>
    </row>
    <row r="549" spans="1:6" x14ac:dyDescent="0.2">
      <c r="A549" s="4">
        <v>548</v>
      </c>
      <c r="B549" s="12">
        <f>A549/Parameters!$B$4</f>
        <v>0.54800000000000004</v>
      </c>
      <c r="C549" s="9">
        <f>INDEX(Workers!$E$2:$E$1001,MATCH(A549,Workers!$F$2:$F$1001,0))</f>
        <v>1.0324786017682042</v>
      </c>
      <c r="D549" s="9">
        <f>IFERROR((Parameters!$B$7/Parameters!$B$8)*(INDEX(Cutoff_Optimal!$C$2:$C$1002,MATCH(A549,Cutoff_Optimal!$A$2:$A$1002,0))/INDEX(Cutoff_Optimal!$B$2:$B$1002,MATCH(A549,Cutoff_Optimal!$A$2:$A$1002,0))),NA())</f>
        <v>0.84610512751142919</v>
      </c>
      <c r="E549" s="4"/>
      <c r="F549" s="4"/>
    </row>
    <row r="550" spans="1:6" x14ac:dyDescent="0.2">
      <c r="A550" s="4">
        <v>549</v>
      </c>
      <c r="B550" s="12">
        <f>A550/Parameters!$B$4</f>
        <v>0.54900000000000004</v>
      </c>
      <c r="C550" s="9">
        <f>INDEX(Workers!$E$2:$E$1001,MATCH(A550,Workers!$F$2:$F$1001,0))</f>
        <v>1.0326534262673761</v>
      </c>
      <c r="D550" s="9">
        <f>IFERROR((Parameters!$B$7/Parameters!$B$8)*(INDEX(Cutoff_Optimal!$C$2:$C$1002,MATCH(A550,Cutoff_Optimal!$A$2:$A$1002,0))/INDEX(Cutoff_Optimal!$B$2:$B$1002,MATCH(A550,Cutoff_Optimal!$A$2:$A$1002,0))),NA())</f>
        <v>0.8428771649822675</v>
      </c>
      <c r="E550" s="4"/>
      <c r="F550" s="4"/>
    </row>
    <row r="551" spans="1:6" x14ac:dyDescent="0.2">
      <c r="A551" s="4">
        <v>550</v>
      </c>
      <c r="B551" s="12">
        <f>A551/Parameters!$B$4</f>
        <v>0.55000000000000004</v>
      </c>
      <c r="C551" s="9">
        <f>INDEX(Workers!$E$2:$E$1001,MATCH(A551,Workers!$F$2:$F$1001,0))</f>
        <v>1.034698864241069</v>
      </c>
      <c r="D551" s="9">
        <f>IFERROR((Parameters!$B$7/Parameters!$B$8)*(INDEX(Cutoff_Optimal!$C$2:$C$1002,MATCH(A551,Cutoff_Optimal!$A$2:$A$1002,0))/INDEX(Cutoff_Optimal!$B$2:$B$1002,MATCH(A551,Cutoff_Optimal!$A$2:$A$1002,0))),NA())</f>
        <v>0.83938971337831747</v>
      </c>
      <c r="E551" s="4"/>
      <c r="F551" s="4"/>
    </row>
    <row r="552" spans="1:6" x14ac:dyDescent="0.2">
      <c r="A552" s="4">
        <v>551</v>
      </c>
      <c r="B552" s="12">
        <f>A552/Parameters!$B$4</f>
        <v>0.55100000000000005</v>
      </c>
      <c r="C552" s="9">
        <f>INDEX(Workers!$E$2:$E$1001,MATCH(A552,Workers!$F$2:$F$1001,0))</f>
        <v>1.0359094323296167</v>
      </c>
      <c r="D552" s="9">
        <f>IFERROR((Parameters!$B$7/Parameters!$B$8)*(INDEX(Cutoff_Optimal!$C$2:$C$1002,MATCH(A552,Cutoff_Optimal!$A$2:$A$1002,0))/INDEX(Cutoff_Optimal!$B$2:$B$1002,MATCH(A552,Cutoff_Optimal!$A$2:$A$1002,0))),NA())</f>
        <v>0.83644195854328551</v>
      </c>
      <c r="E552" s="4"/>
      <c r="F552" s="4"/>
    </row>
    <row r="553" spans="1:6" x14ac:dyDescent="0.2">
      <c r="A553" s="4">
        <v>552</v>
      </c>
      <c r="B553" s="12">
        <f>A553/Parameters!$B$4</f>
        <v>0.55200000000000005</v>
      </c>
      <c r="C553" s="9">
        <f>INDEX(Workers!$E$2:$E$1001,MATCH(A553,Workers!$F$2:$F$1001,0))</f>
        <v>1.0368243168574589</v>
      </c>
      <c r="D553" s="9">
        <f>IFERROR((Parameters!$B$7/Parameters!$B$8)*(INDEX(Cutoff_Optimal!$C$2:$C$1002,MATCH(A553,Cutoff_Optimal!$A$2:$A$1002,0))/INDEX(Cutoff_Optimal!$B$2:$B$1002,MATCH(A553,Cutoff_Optimal!$A$2:$A$1002,0))),NA())</f>
        <v>0.83292830601806189</v>
      </c>
      <c r="E553" s="4"/>
      <c r="F553" s="4"/>
    </row>
    <row r="554" spans="1:6" x14ac:dyDescent="0.2">
      <c r="A554" s="4">
        <v>553</v>
      </c>
      <c r="B554" s="12">
        <f>A554/Parameters!$B$4</f>
        <v>0.55300000000000005</v>
      </c>
      <c r="C554" s="9">
        <f>INDEX(Workers!$E$2:$E$1001,MATCH(A554,Workers!$F$2:$F$1001,0))</f>
        <v>1.036857107051725</v>
      </c>
      <c r="D554" s="9">
        <f>IFERROR((Parameters!$B$7/Parameters!$B$8)*(INDEX(Cutoff_Optimal!$C$2:$C$1002,MATCH(A554,Cutoff_Optimal!$A$2:$A$1002,0))/INDEX(Cutoff_Optimal!$B$2:$B$1002,MATCH(A554,Cutoff_Optimal!$A$2:$A$1002,0))),NA())</f>
        <v>0.82962524038771146</v>
      </c>
      <c r="E554" s="4"/>
      <c r="F554" s="4"/>
    </row>
    <row r="555" spans="1:6" x14ac:dyDescent="0.2">
      <c r="A555" s="4">
        <v>554</v>
      </c>
      <c r="B555" s="12">
        <f>A555/Parameters!$B$4</f>
        <v>0.55400000000000005</v>
      </c>
      <c r="C555" s="9">
        <f>INDEX(Workers!$E$2:$E$1001,MATCH(A555,Workers!$F$2:$F$1001,0))</f>
        <v>1.0372200607301829</v>
      </c>
      <c r="D555" s="9">
        <f>IFERROR((Parameters!$B$7/Parameters!$B$8)*(INDEX(Cutoff_Optimal!$C$2:$C$1002,MATCH(A555,Cutoff_Optimal!$A$2:$A$1002,0))/INDEX(Cutoff_Optimal!$B$2:$B$1002,MATCH(A555,Cutoff_Optimal!$A$2:$A$1002,0))),NA())</f>
        <v>0.82622250530351926</v>
      </c>
      <c r="E555" s="4"/>
      <c r="F555" s="4"/>
    </row>
    <row r="556" spans="1:6" x14ac:dyDescent="0.2">
      <c r="A556" s="4">
        <v>555</v>
      </c>
      <c r="B556" s="12">
        <f>A556/Parameters!$B$4</f>
        <v>0.55500000000000005</v>
      </c>
      <c r="C556" s="9">
        <f>INDEX(Workers!$E$2:$E$1001,MATCH(A556,Workers!$F$2:$F$1001,0))</f>
        <v>1.0376172746677135</v>
      </c>
      <c r="D556" s="9">
        <f>IFERROR((Parameters!$B$7/Parameters!$B$8)*(INDEX(Cutoff_Optimal!$C$2:$C$1002,MATCH(A556,Cutoff_Optimal!$A$2:$A$1002,0))/INDEX(Cutoff_Optimal!$B$2:$B$1002,MATCH(A556,Cutoff_Optimal!$A$2:$A$1002,0))),NA())</f>
        <v>0.82302759624676347</v>
      </c>
      <c r="E556" s="4"/>
      <c r="F556" s="4"/>
    </row>
    <row r="557" spans="1:6" x14ac:dyDescent="0.2">
      <c r="A557" s="4">
        <v>556</v>
      </c>
      <c r="B557" s="12">
        <f>A557/Parameters!$B$4</f>
        <v>0.55600000000000005</v>
      </c>
      <c r="C557" s="9">
        <f>INDEX(Workers!$E$2:$E$1001,MATCH(A557,Workers!$F$2:$F$1001,0))</f>
        <v>1.0377233687540979</v>
      </c>
      <c r="D557" s="9">
        <f>IFERROR((Parameters!$B$7/Parameters!$B$8)*(INDEX(Cutoff_Optimal!$C$2:$C$1002,MATCH(A557,Cutoff_Optimal!$A$2:$A$1002,0))/INDEX(Cutoff_Optimal!$B$2:$B$1002,MATCH(A557,Cutoff_Optimal!$A$2:$A$1002,0))),NA())</f>
        <v>0.82045926235586586</v>
      </c>
      <c r="E557" s="4"/>
      <c r="F557" s="4"/>
    </row>
    <row r="558" spans="1:6" x14ac:dyDescent="0.2">
      <c r="A558" s="4">
        <v>557</v>
      </c>
      <c r="B558" s="12">
        <f>A558/Parameters!$B$4</f>
        <v>0.55700000000000005</v>
      </c>
      <c r="C558" s="9">
        <f>INDEX(Workers!$E$2:$E$1001,MATCH(A558,Workers!$F$2:$F$1001,0))</f>
        <v>1.0389548199962859</v>
      </c>
      <c r="D558" s="9">
        <f>IFERROR((Parameters!$B$7/Parameters!$B$8)*(INDEX(Cutoff_Optimal!$C$2:$C$1002,MATCH(A558,Cutoff_Optimal!$A$2:$A$1002,0))/INDEX(Cutoff_Optimal!$B$2:$B$1002,MATCH(A558,Cutoff_Optimal!$A$2:$A$1002,0))),NA())</f>
        <v>0.81764770051064439</v>
      </c>
      <c r="E558" s="4"/>
      <c r="F558" s="4"/>
    </row>
    <row r="559" spans="1:6" x14ac:dyDescent="0.2">
      <c r="A559" s="4">
        <v>558</v>
      </c>
      <c r="B559" s="12">
        <f>A559/Parameters!$B$4</f>
        <v>0.55800000000000005</v>
      </c>
      <c r="C559" s="9">
        <f>INDEX(Workers!$E$2:$E$1001,MATCH(A559,Workers!$F$2:$F$1001,0))</f>
        <v>1.0398678940814736</v>
      </c>
      <c r="D559" s="9">
        <f>IFERROR((Parameters!$B$7/Parameters!$B$8)*(INDEX(Cutoff_Optimal!$C$2:$C$1002,MATCH(A559,Cutoff_Optimal!$A$2:$A$1002,0))/INDEX(Cutoff_Optimal!$B$2:$B$1002,MATCH(A559,Cutoff_Optimal!$A$2:$A$1002,0))),NA())</f>
        <v>0.81538225608024661</v>
      </c>
      <c r="E559" s="4"/>
      <c r="F559" s="4"/>
    </row>
    <row r="560" spans="1:6" x14ac:dyDescent="0.2">
      <c r="A560" s="4">
        <v>559</v>
      </c>
      <c r="B560" s="12">
        <f>A560/Parameters!$B$4</f>
        <v>0.55900000000000005</v>
      </c>
      <c r="C560" s="9">
        <f>INDEX(Workers!$E$2:$E$1001,MATCH(A560,Workers!$F$2:$F$1001,0))</f>
        <v>1.0400778898657872</v>
      </c>
      <c r="D560" s="9">
        <f>IFERROR((Parameters!$B$7/Parameters!$B$8)*(INDEX(Cutoff_Optimal!$C$2:$C$1002,MATCH(A560,Cutoff_Optimal!$A$2:$A$1002,0))/INDEX(Cutoff_Optimal!$B$2:$B$1002,MATCH(A560,Cutoff_Optimal!$A$2:$A$1002,0))),NA())</f>
        <v>0.81246010756640552</v>
      </c>
      <c r="E560" s="4"/>
      <c r="F560" s="4"/>
    </row>
    <row r="561" spans="1:6" x14ac:dyDescent="0.2">
      <c r="A561" s="4">
        <v>560</v>
      </c>
      <c r="B561" s="12">
        <f>A561/Parameters!$B$4</f>
        <v>0.56000000000000005</v>
      </c>
      <c r="C561" s="9">
        <f>INDEX(Workers!$E$2:$E$1001,MATCH(A561,Workers!$F$2:$F$1001,0))</f>
        <v>1.0402599027380257</v>
      </c>
      <c r="D561" s="9">
        <f>IFERROR((Parameters!$B$7/Parameters!$B$8)*(INDEX(Cutoff_Optimal!$C$2:$C$1002,MATCH(A561,Cutoff_Optimal!$A$2:$A$1002,0))/INDEX(Cutoff_Optimal!$B$2:$B$1002,MATCH(A561,Cutoff_Optimal!$A$2:$A$1002,0))),NA())</f>
        <v>0.80928635980366215</v>
      </c>
      <c r="E561" s="4"/>
      <c r="F561" s="4"/>
    </row>
    <row r="562" spans="1:6" x14ac:dyDescent="0.2">
      <c r="A562" s="4">
        <v>561</v>
      </c>
      <c r="B562" s="12">
        <f>A562/Parameters!$B$4</f>
        <v>0.56100000000000005</v>
      </c>
      <c r="C562" s="9">
        <f>INDEX(Workers!$E$2:$E$1001,MATCH(A562,Workers!$F$2:$F$1001,0))</f>
        <v>1.040528168434375</v>
      </c>
      <c r="D562" s="9">
        <f>IFERROR((Parameters!$B$7/Parameters!$B$8)*(INDEX(Cutoff_Optimal!$C$2:$C$1002,MATCH(A562,Cutoff_Optimal!$A$2:$A$1002,0))/INDEX(Cutoff_Optimal!$B$2:$B$1002,MATCH(A562,Cutoff_Optimal!$A$2:$A$1002,0))),NA())</f>
        <v>0.80603908952117476</v>
      </c>
      <c r="E562" s="4"/>
      <c r="F562" s="4"/>
    </row>
    <row r="563" spans="1:6" x14ac:dyDescent="0.2">
      <c r="A563" s="4">
        <v>562</v>
      </c>
      <c r="B563" s="12">
        <f>A563/Parameters!$B$4</f>
        <v>0.56200000000000006</v>
      </c>
      <c r="C563" s="9">
        <f>INDEX(Workers!$E$2:$E$1001,MATCH(A563,Workers!$F$2:$F$1001,0))</f>
        <v>1.0408530247341468</v>
      </c>
      <c r="D563" s="9">
        <f>IFERROR((Parameters!$B$7/Parameters!$B$8)*(INDEX(Cutoff_Optimal!$C$2:$C$1002,MATCH(A563,Cutoff_Optimal!$A$2:$A$1002,0))/INDEX(Cutoff_Optimal!$B$2:$B$1002,MATCH(A563,Cutoff_Optimal!$A$2:$A$1002,0))),NA())</f>
        <v>0.80280394261284427</v>
      </c>
      <c r="E563" s="4"/>
      <c r="F563" s="4"/>
    </row>
    <row r="564" spans="1:6" x14ac:dyDescent="0.2">
      <c r="A564" s="4">
        <v>563</v>
      </c>
      <c r="B564" s="12">
        <f>A564/Parameters!$B$4</f>
        <v>0.56299999999999994</v>
      </c>
      <c r="C564" s="9">
        <f>INDEX(Workers!$E$2:$E$1001,MATCH(A564,Workers!$F$2:$F$1001,0))</f>
        <v>1.0415264711669148</v>
      </c>
      <c r="D564" s="9">
        <f>IFERROR((Parameters!$B$7/Parameters!$B$8)*(INDEX(Cutoff_Optimal!$C$2:$C$1002,MATCH(A564,Cutoff_Optimal!$A$2:$A$1002,0))/INDEX(Cutoff_Optimal!$B$2:$B$1002,MATCH(A564,Cutoff_Optimal!$A$2:$A$1002,0))),NA())</f>
        <v>0.80010655008180787</v>
      </c>
      <c r="E564" s="4"/>
      <c r="F564" s="4"/>
    </row>
    <row r="565" spans="1:6" x14ac:dyDescent="0.2">
      <c r="A565" s="4">
        <v>564</v>
      </c>
      <c r="B565" s="12">
        <f>A565/Parameters!$B$4</f>
        <v>0.56399999999999995</v>
      </c>
      <c r="C565" s="9">
        <f>INDEX(Workers!$E$2:$E$1001,MATCH(A565,Workers!$F$2:$F$1001,0))</f>
        <v>1.0426438364573409</v>
      </c>
      <c r="D565" s="9">
        <f>IFERROR((Parameters!$B$7/Parameters!$B$8)*(INDEX(Cutoff_Optimal!$C$2:$C$1002,MATCH(A565,Cutoff_Optimal!$A$2:$A$1002,0))/INDEX(Cutoff_Optimal!$B$2:$B$1002,MATCH(A565,Cutoff_Optimal!$A$2:$A$1002,0))),NA())</f>
        <v>0.7964557564307797</v>
      </c>
      <c r="E565" s="4"/>
      <c r="F565" s="4"/>
    </row>
    <row r="566" spans="1:6" x14ac:dyDescent="0.2">
      <c r="A566" s="4">
        <v>565</v>
      </c>
      <c r="B566" s="12">
        <f>A566/Parameters!$B$4</f>
        <v>0.56499999999999995</v>
      </c>
      <c r="C566" s="9">
        <f>INDEX(Workers!$E$2:$E$1001,MATCH(A566,Workers!$F$2:$F$1001,0))</f>
        <v>1.0427502663518908</v>
      </c>
      <c r="D566" s="9">
        <f>IFERROR((Parameters!$B$7/Parameters!$B$8)*(INDEX(Cutoff_Optimal!$C$2:$C$1002,MATCH(A566,Cutoff_Optimal!$A$2:$A$1002,0))/INDEX(Cutoff_Optimal!$B$2:$B$1002,MATCH(A566,Cutoff_Optimal!$A$2:$A$1002,0))),NA())</f>
        <v>0.79361534899690545</v>
      </c>
      <c r="E566" s="4"/>
      <c r="F566" s="4"/>
    </row>
    <row r="567" spans="1:6" x14ac:dyDescent="0.2">
      <c r="A567" s="4">
        <v>566</v>
      </c>
      <c r="B567" s="12">
        <f>A567/Parameters!$B$4</f>
        <v>0.56599999999999995</v>
      </c>
      <c r="C567" s="9">
        <f>INDEX(Workers!$E$2:$E$1001,MATCH(A567,Workers!$F$2:$F$1001,0))</f>
        <v>1.042802348919053</v>
      </c>
      <c r="D567" s="9">
        <f>IFERROR((Parameters!$B$7/Parameters!$B$8)*(INDEX(Cutoff_Optimal!$C$2:$C$1002,MATCH(A567,Cutoff_Optimal!$A$2:$A$1002,0))/INDEX(Cutoff_Optimal!$B$2:$B$1002,MATCH(A567,Cutoff_Optimal!$A$2:$A$1002,0))),NA())</f>
        <v>0.79059903917322427</v>
      </c>
      <c r="E567" s="4"/>
      <c r="F567" s="4"/>
    </row>
    <row r="568" spans="1:6" x14ac:dyDescent="0.2">
      <c r="A568" s="4">
        <v>567</v>
      </c>
      <c r="B568" s="12">
        <f>A568/Parameters!$B$4</f>
        <v>0.56699999999999995</v>
      </c>
      <c r="C568" s="9">
        <f>INDEX(Workers!$E$2:$E$1001,MATCH(A568,Workers!$F$2:$F$1001,0))</f>
        <v>1.0429982666890036</v>
      </c>
      <c r="D568" s="9">
        <f>IFERROR((Parameters!$B$7/Parameters!$B$8)*(INDEX(Cutoff_Optimal!$C$2:$C$1002,MATCH(A568,Cutoff_Optimal!$A$2:$A$1002,0))/INDEX(Cutoff_Optimal!$B$2:$B$1002,MATCH(A568,Cutoff_Optimal!$A$2:$A$1002,0))),NA())</f>
        <v>0.78729509518319585</v>
      </c>
      <c r="E568" s="4"/>
      <c r="F568" s="4"/>
    </row>
    <row r="569" spans="1:6" x14ac:dyDescent="0.2">
      <c r="A569" s="4">
        <v>568</v>
      </c>
      <c r="B569" s="12">
        <f>A569/Parameters!$B$4</f>
        <v>0.56799999999999995</v>
      </c>
      <c r="C569" s="9">
        <f>INDEX(Workers!$E$2:$E$1001,MATCH(A569,Workers!$F$2:$F$1001,0))</f>
        <v>1.0437908240455316</v>
      </c>
      <c r="D569" s="9">
        <f>IFERROR((Parameters!$B$7/Parameters!$B$8)*(INDEX(Cutoff_Optimal!$C$2:$C$1002,MATCH(A569,Cutoff_Optimal!$A$2:$A$1002,0))/INDEX(Cutoff_Optimal!$B$2:$B$1002,MATCH(A569,Cutoff_Optimal!$A$2:$A$1002,0))),NA())</f>
        <v>0.78345645395483676</v>
      </c>
      <c r="E569" s="4"/>
      <c r="F569" s="4"/>
    </row>
    <row r="570" spans="1:6" x14ac:dyDescent="0.2">
      <c r="A570" s="4">
        <v>569</v>
      </c>
      <c r="B570" s="12">
        <f>A570/Parameters!$B$4</f>
        <v>0.56899999999999995</v>
      </c>
      <c r="C570" s="9">
        <f>INDEX(Workers!$E$2:$E$1001,MATCH(A570,Workers!$F$2:$F$1001,0))</f>
        <v>1.0441725403273392</v>
      </c>
      <c r="D570" s="9">
        <f>IFERROR((Parameters!$B$7/Parameters!$B$8)*(INDEX(Cutoff_Optimal!$C$2:$C$1002,MATCH(A570,Cutoff_Optimal!$A$2:$A$1002,0))/INDEX(Cutoff_Optimal!$B$2:$B$1002,MATCH(A570,Cutoff_Optimal!$A$2:$A$1002,0))),NA())</f>
        <v>0.78024774999433621</v>
      </c>
      <c r="E570" s="4"/>
      <c r="F570" s="4"/>
    </row>
    <row r="571" spans="1:6" x14ac:dyDescent="0.2">
      <c r="A571" s="4">
        <v>570</v>
      </c>
      <c r="B571" s="12">
        <f>A571/Parameters!$B$4</f>
        <v>0.56999999999999995</v>
      </c>
      <c r="C571" s="9">
        <f>INDEX(Workers!$E$2:$E$1001,MATCH(A571,Workers!$F$2:$F$1001,0))</f>
        <v>1.0457429520634938</v>
      </c>
      <c r="D571" s="9">
        <f>IFERROR((Parameters!$B$7/Parameters!$B$8)*(INDEX(Cutoff_Optimal!$C$2:$C$1002,MATCH(A571,Cutoff_Optimal!$A$2:$A$1002,0))/INDEX(Cutoff_Optimal!$B$2:$B$1002,MATCH(A571,Cutoff_Optimal!$A$2:$A$1002,0))),NA())</f>
        <v>0.77734060314899955</v>
      </c>
      <c r="E571" s="4"/>
      <c r="F571" s="4"/>
    </row>
    <row r="572" spans="1:6" x14ac:dyDescent="0.2">
      <c r="A572" s="4">
        <v>571</v>
      </c>
      <c r="B572" s="12">
        <f>A572/Parameters!$B$4</f>
        <v>0.57099999999999995</v>
      </c>
      <c r="C572" s="9">
        <f>INDEX(Workers!$E$2:$E$1001,MATCH(A572,Workers!$F$2:$F$1001,0))</f>
        <v>1.0477065576898776</v>
      </c>
      <c r="D572" s="9">
        <f>IFERROR((Parameters!$B$7/Parameters!$B$8)*(INDEX(Cutoff_Optimal!$C$2:$C$1002,MATCH(A572,Cutoff_Optimal!$A$2:$A$1002,0))/INDEX(Cutoff_Optimal!$B$2:$B$1002,MATCH(A572,Cutoff_Optimal!$A$2:$A$1002,0))),NA())</f>
        <v>0.77444725450591601</v>
      </c>
      <c r="E572" s="4"/>
      <c r="F572" s="4"/>
    </row>
    <row r="573" spans="1:6" x14ac:dyDescent="0.2">
      <c r="A573" s="4">
        <v>572</v>
      </c>
      <c r="B573" s="12">
        <f>A573/Parameters!$B$4</f>
        <v>0.57199999999999995</v>
      </c>
      <c r="C573" s="9">
        <f>INDEX(Workers!$E$2:$E$1001,MATCH(A573,Workers!$F$2:$F$1001,0))</f>
        <v>1.0477841235756455</v>
      </c>
      <c r="D573" s="9">
        <f>IFERROR((Parameters!$B$7/Parameters!$B$8)*(INDEX(Cutoff_Optimal!$C$2:$C$1002,MATCH(A573,Cutoff_Optimal!$A$2:$A$1002,0))/INDEX(Cutoff_Optimal!$B$2:$B$1002,MATCH(A573,Cutoff_Optimal!$A$2:$A$1002,0))),NA())</f>
        <v>0.7713911080939404</v>
      </c>
      <c r="E573" s="4"/>
      <c r="F573" s="4"/>
    </row>
    <row r="574" spans="1:6" x14ac:dyDescent="0.2">
      <c r="A574" s="4">
        <v>573</v>
      </c>
      <c r="B574" s="12">
        <f>A574/Parameters!$B$4</f>
        <v>0.57299999999999995</v>
      </c>
      <c r="C574" s="9">
        <f>INDEX(Workers!$E$2:$E$1001,MATCH(A574,Workers!$F$2:$F$1001,0))</f>
        <v>1.0479441232499722</v>
      </c>
      <c r="D574" s="9">
        <f>IFERROR((Parameters!$B$7/Parameters!$B$8)*(INDEX(Cutoff_Optimal!$C$2:$C$1002,MATCH(A574,Cutoff_Optimal!$A$2:$A$1002,0))/INDEX(Cutoff_Optimal!$B$2:$B$1002,MATCH(A574,Cutoff_Optimal!$A$2:$A$1002,0))),NA())</f>
        <v>0.76847187331733746</v>
      </c>
      <c r="E574" s="4"/>
      <c r="F574" s="4"/>
    </row>
    <row r="575" spans="1:6" x14ac:dyDescent="0.2">
      <c r="A575" s="4">
        <v>574</v>
      </c>
      <c r="B575" s="12">
        <f>A575/Parameters!$B$4</f>
        <v>0.57399999999999995</v>
      </c>
      <c r="C575" s="9">
        <f>INDEX(Workers!$E$2:$E$1001,MATCH(A575,Workers!$F$2:$F$1001,0))</f>
        <v>1.0479899575706402</v>
      </c>
      <c r="D575" s="9">
        <f>IFERROR((Parameters!$B$7/Parameters!$B$8)*(INDEX(Cutoff_Optimal!$C$2:$C$1002,MATCH(A575,Cutoff_Optimal!$A$2:$A$1002,0))/INDEX(Cutoff_Optimal!$B$2:$B$1002,MATCH(A575,Cutoff_Optimal!$A$2:$A$1002,0))),NA())</f>
        <v>0.76539125144531972</v>
      </c>
      <c r="E575" s="4"/>
      <c r="F575" s="4"/>
    </row>
    <row r="576" spans="1:6" x14ac:dyDescent="0.2">
      <c r="A576" s="4">
        <v>575</v>
      </c>
      <c r="B576" s="12">
        <f>A576/Parameters!$B$4</f>
        <v>0.57499999999999996</v>
      </c>
      <c r="C576" s="9">
        <f>INDEX(Workers!$E$2:$E$1001,MATCH(A576,Workers!$F$2:$F$1001,0))</f>
        <v>1.0485270595029064</v>
      </c>
      <c r="D576" s="9">
        <f>IFERROR((Parameters!$B$7/Parameters!$B$8)*(INDEX(Cutoff_Optimal!$C$2:$C$1002,MATCH(A576,Cutoff_Optimal!$A$2:$A$1002,0))/INDEX(Cutoff_Optimal!$B$2:$B$1002,MATCH(A576,Cutoff_Optimal!$A$2:$A$1002,0))),NA())</f>
        <v>0.76283120349703959</v>
      </c>
      <c r="E576" s="4"/>
      <c r="F576" s="4"/>
    </row>
    <row r="577" spans="1:6" x14ac:dyDescent="0.2">
      <c r="A577" s="4">
        <v>576</v>
      </c>
      <c r="B577" s="12">
        <f>A577/Parameters!$B$4</f>
        <v>0.57599999999999996</v>
      </c>
      <c r="C577" s="9">
        <f>INDEX(Workers!$E$2:$E$1001,MATCH(A577,Workers!$F$2:$F$1001,0))</f>
        <v>1.0494142901164538</v>
      </c>
      <c r="D577" s="9">
        <f>IFERROR((Parameters!$B$7/Parameters!$B$8)*(INDEX(Cutoff_Optimal!$C$2:$C$1002,MATCH(A577,Cutoff_Optimal!$A$2:$A$1002,0))/INDEX(Cutoff_Optimal!$B$2:$B$1002,MATCH(A577,Cutoff_Optimal!$A$2:$A$1002,0))),NA())</f>
        <v>0.7597178311558006</v>
      </c>
      <c r="E577" s="4"/>
      <c r="F577" s="4"/>
    </row>
    <row r="578" spans="1:6" x14ac:dyDescent="0.2">
      <c r="A578" s="4">
        <v>577</v>
      </c>
      <c r="B578" s="12">
        <f>A578/Parameters!$B$4</f>
        <v>0.57699999999999996</v>
      </c>
      <c r="C578" s="9">
        <f>INDEX(Workers!$E$2:$E$1001,MATCH(A578,Workers!$F$2:$F$1001,0))</f>
        <v>1.0495739445255223</v>
      </c>
      <c r="D578" s="9">
        <f>IFERROR((Parameters!$B$7/Parameters!$B$8)*(INDEX(Cutoff_Optimal!$C$2:$C$1002,MATCH(A578,Cutoff_Optimal!$A$2:$A$1002,0))/INDEX(Cutoff_Optimal!$B$2:$B$1002,MATCH(A578,Cutoff_Optimal!$A$2:$A$1002,0))),NA())</f>
        <v>0.75712780610847197</v>
      </c>
      <c r="E578" s="4"/>
      <c r="F578" s="4"/>
    </row>
    <row r="579" spans="1:6" x14ac:dyDescent="0.2">
      <c r="A579" s="4">
        <v>578</v>
      </c>
      <c r="B579" s="12">
        <f>A579/Parameters!$B$4</f>
        <v>0.57799999999999996</v>
      </c>
      <c r="C579" s="9">
        <f>INDEX(Workers!$E$2:$E$1001,MATCH(A579,Workers!$F$2:$F$1001,0))</f>
        <v>1.0507645136247563</v>
      </c>
      <c r="D579" s="9">
        <f>IFERROR((Parameters!$B$7/Parameters!$B$8)*(INDEX(Cutoff_Optimal!$C$2:$C$1002,MATCH(A579,Cutoff_Optimal!$A$2:$A$1002,0))/INDEX(Cutoff_Optimal!$B$2:$B$1002,MATCH(A579,Cutoff_Optimal!$A$2:$A$1002,0))),NA())</f>
        <v>0.75418352221861729</v>
      </c>
      <c r="E579" s="4"/>
      <c r="F579" s="4"/>
    </row>
    <row r="580" spans="1:6" x14ac:dyDescent="0.2">
      <c r="A580" s="4">
        <v>579</v>
      </c>
      <c r="B580" s="12">
        <f>A580/Parameters!$B$4</f>
        <v>0.57899999999999996</v>
      </c>
      <c r="C580" s="9">
        <f>INDEX(Workers!$E$2:$E$1001,MATCH(A580,Workers!$F$2:$F$1001,0))</f>
        <v>1.0510760760525482</v>
      </c>
      <c r="D580" s="9">
        <f>IFERROR((Parameters!$B$7/Parameters!$B$8)*(INDEX(Cutoff_Optimal!$C$2:$C$1002,MATCH(A580,Cutoff_Optimal!$A$2:$A$1002,0))/INDEX(Cutoff_Optimal!$B$2:$B$1002,MATCH(A580,Cutoff_Optimal!$A$2:$A$1002,0))),NA())</f>
        <v>0.7510888111680103</v>
      </c>
      <c r="E580" s="4"/>
      <c r="F580" s="4"/>
    </row>
    <row r="581" spans="1:6" x14ac:dyDescent="0.2">
      <c r="A581" s="4">
        <v>580</v>
      </c>
      <c r="B581" s="12">
        <f>A581/Parameters!$B$4</f>
        <v>0.57999999999999996</v>
      </c>
      <c r="C581" s="9">
        <f>INDEX(Workers!$E$2:$E$1001,MATCH(A581,Workers!$F$2:$F$1001,0))</f>
        <v>1.0514126253974301</v>
      </c>
      <c r="D581" s="9">
        <f>IFERROR((Parameters!$B$7/Parameters!$B$8)*(INDEX(Cutoff_Optimal!$C$2:$C$1002,MATCH(A581,Cutoff_Optimal!$A$2:$A$1002,0))/INDEX(Cutoff_Optimal!$B$2:$B$1002,MATCH(A581,Cutoff_Optimal!$A$2:$A$1002,0))),NA())</f>
        <v>0.74803858973478432</v>
      </c>
      <c r="E581" s="4"/>
      <c r="F581" s="4"/>
    </row>
    <row r="582" spans="1:6" x14ac:dyDescent="0.2">
      <c r="A582" s="4">
        <v>581</v>
      </c>
      <c r="B582" s="12">
        <f>A582/Parameters!$B$4</f>
        <v>0.58099999999999996</v>
      </c>
      <c r="C582" s="9">
        <f>INDEX(Workers!$E$2:$E$1001,MATCH(A582,Workers!$F$2:$F$1001,0))</f>
        <v>1.0521905744167901</v>
      </c>
      <c r="D582" s="9">
        <f>IFERROR((Parameters!$B$7/Parameters!$B$8)*(INDEX(Cutoff_Optimal!$C$2:$C$1002,MATCH(A582,Cutoff_Optimal!$A$2:$A$1002,0))/INDEX(Cutoff_Optimal!$B$2:$B$1002,MATCH(A582,Cutoff_Optimal!$A$2:$A$1002,0))),NA())</f>
        <v>0.74547533876038674</v>
      </c>
      <c r="E582" s="4"/>
      <c r="F582" s="4"/>
    </row>
    <row r="583" spans="1:6" x14ac:dyDescent="0.2">
      <c r="A583" s="4">
        <v>582</v>
      </c>
      <c r="B583" s="12">
        <f>A583/Parameters!$B$4</f>
        <v>0.58199999999999996</v>
      </c>
      <c r="C583" s="9">
        <f>INDEX(Workers!$E$2:$E$1001,MATCH(A583,Workers!$F$2:$F$1001,0))</f>
        <v>1.053496364295057</v>
      </c>
      <c r="D583" s="9">
        <f>IFERROR((Parameters!$B$7/Parameters!$B$8)*(INDEX(Cutoff_Optimal!$C$2:$C$1002,MATCH(A583,Cutoff_Optimal!$A$2:$A$1002,0))/INDEX(Cutoff_Optimal!$B$2:$B$1002,MATCH(A583,Cutoff_Optimal!$A$2:$A$1002,0))),NA())</f>
        <v>0.74283360534217546</v>
      </c>
      <c r="E583" s="4"/>
      <c r="F583" s="4"/>
    </row>
    <row r="584" spans="1:6" x14ac:dyDescent="0.2">
      <c r="A584" s="4">
        <v>583</v>
      </c>
      <c r="B584" s="12">
        <f>A584/Parameters!$B$4</f>
        <v>0.58299999999999996</v>
      </c>
      <c r="C584" s="9">
        <f>INDEX(Workers!$E$2:$E$1001,MATCH(A584,Workers!$F$2:$F$1001,0))</f>
        <v>1.0539230559186201</v>
      </c>
      <c r="D584" s="9">
        <f>IFERROR((Parameters!$B$7/Parameters!$B$8)*(INDEX(Cutoff_Optimal!$C$2:$C$1002,MATCH(A584,Cutoff_Optimal!$A$2:$A$1002,0))/INDEX(Cutoff_Optimal!$B$2:$B$1002,MATCH(A584,Cutoff_Optimal!$A$2:$A$1002,0))),NA())</f>
        <v>0.7395343540084911</v>
      </c>
      <c r="E584" s="4"/>
      <c r="F584" s="4"/>
    </row>
    <row r="585" spans="1:6" x14ac:dyDescent="0.2">
      <c r="A585" s="4">
        <v>584</v>
      </c>
      <c r="B585" s="12">
        <f>A585/Parameters!$B$4</f>
        <v>0.58399999999999996</v>
      </c>
      <c r="C585" s="9">
        <f>INDEX(Workers!$E$2:$E$1001,MATCH(A585,Workers!$F$2:$F$1001,0))</f>
        <v>1.0541024863498611</v>
      </c>
      <c r="D585" s="9">
        <f>IFERROR((Parameters!$B$7/Parameters!$B$8)*(INDEX(Cutoff_Optimal!$C$2:$C$1002,MATCH(A585,Cutoff_Optimal!$A$2:$A$1002,0))/INDEX(Cutoff_Optimal!$B$2:$B$1002,MATCH(A585,Cutoff_Optimal!$A$2:$A$1002,0))),NA())</f>
        <v>0.7363761993422373</v>
      </c>
      <c r="E585" s="4"/>
      <c r="F585" s="4"/>
    </row>
    <row r="586" spans="1:6" x14ac:dyDescent="0.2">
      <c r="A586" s="4">
        <v>585</v>
      </c>
      <c r="B586" s="12">
        <f>A586/Parameters!$B$4</f>
        <v>0.58499999999999996</v>
      </c>
      <c r="C586" s="9">
        <f>INDEX(Workers!$E$2:$E$1001,MATCH(A586,Workers!$F$2:$F$1001,0))</f>
        <v>1.0544165514967971</v>
      </c>
      <c r="D586" s="9">
        <f>IFERROR((Parameters!$B$7/Parameters!$B$8)*(INDEX(Cutoff_Optimal!$C$2:$C$1002,MATCH(A586,Cutoff_Optimal!$A$2:$A$1002,0))/INDEX(Cutoff_Optimal!$B$2:$B$1002,MATCH(A586,Cutoff_Optimal!$A$2:$A$1002,0))),NA())</f>
        <v>0.73378163712366506</v>
      </c>
      <c r="E586" s="4"/>
      <c r="F586" s="4"/>
    </row>
    <row r="587" spans="1:6" x14ac:dyDescent="0.2">
      <c r="A587" s="4">
        <v>586</v>
      </c>
      <c r="B587" s="12">
        <f>A587/Parameters!$B$4</f>
        <v>0.58599999999999997</v>
      </c>
      <c r="C587" s="9">
        <f>INDEX(Workers!$E$2:$E$1001,MATCH(A587,Workers!$F$2:$F$1001,0))</f>
        <v>1.0546654679636605</v>
      </c>
      <c r="D587" s="9">
        <f>IFERROR((Parameters!$B$7/Parameters!$B$8)*(INDEX(Cutoff_Optimal!$C$2:$C$1002,MATCH(A587,Cutoff_Optimal!$A$2:$A$1002,0))/INDEX(Cutoff_Optimal!$B$2:$B$1002,MATCH(A587,Cutoff_Optimal!$A$2:$A$1002,0))),NA())</f>
        <v>0.73072825991974932</v>
      </c>
      <c r="E587" s="4"/>
      <c r="F587" s="4"/>
    </row>
    <row r="588" spans="1:6" x14ac:dyDescent="0.2">
      <c r="A588" s="4">
        <v>587</v>
      </c>
      <c r="B588" s="12">
        <f>A588/Parameters!$B$4</f>
        <v>0.58699999999999997</v>
      </c>
      <c r="C588" s="9">
        <f>INDEX(Workers!$E$2:$E$1001,MATCH(A588,Workers!$F$2:$F$1001,0))</f>
        <v>1.0550617760643837</v>
      </c>
      <c r="D588" s="9">
        <f>IFERROR((Parameters!$B$7/Parameters!$B$8)*(INDEX(Cutoff_Optimal!$C$2:$C$1002,MATCH(A588,Cutoff_Optimal!$A$2:$A$1002,0))/INDEX(Cutoff_Optimal!$B$2:$B$1002,MATCH(A588,Cutoff_Optimal!$A$2:$A$1002,0))),NA())</f>
        <v>0.72778365166491399</v>
      </c>
      <c r="E588" s="4"/>
      <c r="F588" s="4"/>
    </row>
    <row r="589" spans="1:6" x14ac:dyDescent="0.2">
      <c r="A589" s="4">
        <v>588</v>
      </c>
      <c r="B589" s="12">
        <f>A589/Parameters!$B$4</f>
        <v>0.58799999999999997</v>
      </c>
      <c r="C589" s="9">
        <f>INDEX(Workers!$E$2:$E$1001,MATCH(A589,Workers!$F$2:$F$1001,0))</f>
        <v>1.0555878903660081</v>
      </c>
      <c r="D589" s="9">
        <f>IFERROR((Parameters!$B$7/Parameters!$B$8)*(INDEX(Cutoff_Optimal!$C$2:$C$1002,MATCH(A589,Cutoff_Optimal!$A$2:$A$1002,0))/INDEX(Cutoff_Optimal!$B$2:$B$1002,MATCH(A589,Cutoff_Optimal!$A$2:$A$1002,0))),NA())</f>
        <v>0.72449689723769228</v>
      </c>
      <c r="E589" s="4"/>
      <c r="F589" s="4"/>
    </row>
    <row r="590" spans="1:6" x14ac:dyDescent="0.2">
      <c r="A590" s="4">
        <v>589</v>
      </c>
      <c r="B590" s="12">
        <f>A590/Parameters!$B$4</f>
        <v>0.58899999999999997</v>
      </c>
      <c r="C590" s="9">
        <f>INDEX(Workers!$E$2:$E$1001,MATCH(A590,Workers!$F$2:$F$1001,0))</f>
        <v>1.0555886065659759</v>
      </c>
      <c r="D590" s="9">
        <f>IFERROR((Parameters!$B$7/Parameters!$B$8)*(INDEX(Cutoff_Optimal!$C$2:$C$1002,MATCH(A590,Cutoff_Optimal!$A$2:$A$1002,0))/INDEX(Cutoff_Optimal!$B$2:$B$1002,MATCH(A590,Cutoff_Optimal!$A$2:$A$1002,0))),NA())</f>
        <v>0.72165863511699757</v>
      </c>
      <c r="E590" s="4"/>
      <c r="F590" s="4"/>
    </row>
    <row r="591" spans="1:6" x14ac:dyDescent="0.2">
      <c r="A591" s="4">
        <v>590</v>
      </c>
      <c r="B591" s="12">
        <f>A591/Parameters!$B$4</f>
        <v>0.59</v>
      </c>
      <c r="C591" s="9">
        <f>INDEX(Workers!$E$2:$E$1001,MATCH(A591,Workers!$F$2:$F$1001,0))</f>
        <v>1.0559470786059799</v>
      </c>
      <c r="D591" s="9">
        <f>IFERROR((Parameters!$B$7/Parameters!$B$8)*(INDEX(Cutoff_Optimal!$C$2:$C$1002,MATCH(A591,Cutoff_Optimal!$A$2:$A$1002,0))/INDEX(Cutoff_Optimal!$B$2:$B$1002,MATCH(A591,Cutoff_Optimal!$A$2:$A$1002,0))),NA())</f>
        <v>0.71881842506641991</v>
      </c>
      <c r="E591" s="4"/>
      <c r="F591" s="4"/>
    </row>
    <row r="592" spans="1:6" x14ac:dyDescent="0.2">
      <c r="A592" s="4">
        <v>591</v>
      </c>
      <c r="B592" s="12">
        <f>A592/Parameters!$B$4</f>
        <v>0.59099999999999997</v>
      </c>
      <c r="C592" s="9">
        <f>INDEX(Workers!$E$2:$E$1001,MATCH(A592,Workers!$F$2:$F$1001,0))</f>
        <v>1.0561276848576284</v>
      </c>
      <c r="D592" s="9">
        <f>IFERROR((Parameters!$B$7/Parameters!$B$8)*(INDEX(Cutoff_Optimal!$C$2:$C$1002,MATCH(A592,Cutoff_Optimal!$A$2:$A$1002,0))/INDEX(Cutoff_Optimal!$B$2:$B$1002,MATCH(A592,Cutoff_Optimal!$A$2:$A$1002,0))),NA())</f>
        <v>0.71585046519545248</v>
      </c>
      <c r="E592" s="4"/>
      <c r="F592" s="4"/>
    </row>
    <row r="593" spans="1:6" x14ac:dyDescent="0.2">
      <c r="A593" s="4">
        <v>592</v>
      </c>
      <c r="B593" s="12">
        <f>A593/Parameters!$B$4</f>
        <v>0.59199999999999997</v>
      </c>
      <c r="C593" s="9">
        <f>INDEX(Workers!$E$2:$E$1001,MATCH(A593,Workers!$F$2:$F$1001,0))</f>
        <v>1.0578706185919677</v>
      </c>
      <c r="D593" s="9">
        <f>IFERROR((Parameters!$B$7/Parameters!$B$8)*(INDEX(Cutoff_Optimal!$C$2:$C$1002,MATCH(A593,Cutoff_Optimal!$A$2:$A$1002,0))/INDEX(Cutoff_Optimal!$B$2:$B$1002,MATCH(A593,Cutoff_Optimal!$A$2:$A$1002,0))),NA())</f>
        <v>0.71357145378793363</v>
      </c>
      <c r="E593" s="4"/>
      <c r="F593" s="4"/>
    </row>
    <row r="594" spans="1:6" x14ac:dyDescent="0.2">
      <c r="A594" s="4">
        <v>593</v>
      </c>
      <c r="B594" s="12">
        <f>A594/Parameters!$B$4</f>
        <v>0.59299999999999997</v>
      </c>
      <c r="C594" s="9">
        <f>INDEX(Workers!$E$2:$E$1001,MATCH(A594,Workers!$F$2:$F$1001,0))</f>
        <v>1.0579602236921515</v>
      </c>
      <c r="D594" s="9">
        <f>IFERROR((Parameters!$B$7/Parameters!$B$8)*(INDEX(Cutoff_Optimal!$C$2:$C$1002,MATCH(A594,Cutoff_Optimal!$A$2:$A$1002,0))/INDEX(Cutoff_Optimal!$B$2:$B$1002,MATCH(A594,Cutoff_Optimal!$A$2:$A$1002,0))),NA())</f>
        <v>0.71018038287807039</v>
      </c>
      <c r="E594" s="4"/>
      <c r="F594" s="4"/>
    </row>
    <row r="595" spans="1:6" x14ac:dyDescent="0.2">
      <c r="A595" s="4">
        <v>594</v>
      </c>
      <c r="B595" s="12">
        <f>A595/Parameters!$B$4</f>
        <v>0.59399999999999997</v>
      </c>
      <c r="C595" s="9">
        <f>INDEX(Workers!$E$2:$E$1001,MATCH(A595,Workers!$F$2:$F$1001,0))</f>
        <v>1.0589006323189558</v>
      </c>
      <c r="D595" s="9">
        <f>IFERROR((Parameters!$B$7/Parameters!$B$8)*(INDEX(Cutoff_Optimal!$C$2:$C$1002,MATCH(A595,Cutoff_Optimal!$A$2:$A$1002,0))/INDEX(Cutoff_Optimal!$B$2:$B$1002,MATCH(A595,Cutoff_Optimal!$A$2:$A$1002,0))),NA())</f>
        <v>0.70700006561529061</v>
      </c>
      <c r="E595" s="4"/>
      <c r="F595" s="4"/>
    </row>
    <row r="596" spans="1:6" x14ac:dyDescent="0.2">
      <c r="A596" s="4">
        <v>595</v>
      </c>
      <c r="B596" s="12">
        <f>A596/Parameters!$B$4</f>
        <v>0.59499999999999997</v>
      </c>
      <c r="C596" s="9">
        <f>INDEX(Workers!$E$2:$E$1001,MATCH(A596,Workers!$F$2:$F$1001,0))</f>
        <v>1.060062297605795</v>
      </c>
      <c r="D596" s="9">
        <f>IFERROR((Parameters!$B$7/Parameters!$B$8)*(INDEX(Cutoff_Optimal!$C$2:$C$1002,MATCH(A596,Cutoff_Optimal!$A$2:$A$1002,0))/INDEX(Cutoff_Optimal!$B$2:$B$1002,MATCH(A596,Cutoff_Optimal!$A$2:$A$1002,0))),NA())</f>
        <v>0.70431182342000487</v>
      </c>
      <c r="E596" s="4"/>
      <c r="F596" s="4"/>
    </row>
    <row r="597" spans="1:6" x14ac:dyDescent="0.2">
      <c r="A597" s="4">
        <v>596</v>
      </c>
      <c r="B597" s="12">
        <f>A597/Parameters!$B$4</f>
        <v>0.59599999999999997</v>
      </c>
      <c r="C597" s="9">
        <f>INDEX(Workers!$E$2:$E$1001,MATCH(A597,Workers!$F$2:$F$1001,0))</f>
        <v>1.0605040666921668</v>
      </c>
      <c r="D597" s="9">
        <f>IFERROR((Parameters!$B$7/Parameters!$B$8)*(INDEX(Cutoff_Optimal!$C$2:$C$1002,MATCH(A597,Cutoff_Optimal!$A$2:$A$1002,0))/INDEX(Cutoff_Optimal!$B$2:$B$1002,MATCH(A597,Cutoff_Optimal!$A$2:$A$1002,0))),NA())</f>
        <v>0.7012400484124155</v>
      </c>
      <c r="E597" s="4"/>
      <c r="F597" s="4"/>
    </row>
    <row r="598" spans="1:6" x14ac:dyDescent="0.2">
      <c r="A598" s="4">
        <v>597</v>
      </c>
      <c r="B598" s="12">
        <f>A598/Parameters!$B$4</f>
        <v>0.59699999999999998</v>
      </c>
      <c r="C598" s="9">
        <f>INDEX(Workers!$E$2:$E$1001,MATCH(A598,Workers!$F$2:$F$1001,0))</f>
        <v>1.0615376590405563</v>
      </c>
      <c r="D598" s="9">
        <f>IFERROR((Parameters!$B$7/Parameters!$B$8)*(INDEX(Cutoff_Optimal!$C$2:$C$1002,MATCH(A598,Cutoff_Optimal!$A$2:$A$1002,0))/INDEX(Cutoff_Optimal!$B$2:$B$1002,MATCH(A598,Cutoff_Optimal!$A$2:$A$1002,0))),NA())</f>
        <v>0.69852718663086466</v>
      </c>
      <c r="E598" s="4"/>
      <c r="F598" s="4"/>
    </row>
    <row r="599" spans="1:6" x14ac:dyDescent="0.2">
      <c r="A599" s="4">
        <v>598</v>
      </c>
      <c r="B599" s="12">
        <f>A599/Parameters!$B$4</f>
        <v>0.59799999999999998</v>
      </c>
      <c r="C599" s="9">
        <f>INDEX(Workers!$E$2:$E$1001,MATCH(A599,Workers!$F$2:$F$1001,0))</f>
        <v>1.0618311968841732</v>
      </c>
      <c r="D599" s="9">
        <f>IFERROR((Parameters!$B$7/Parameters!$B$8)*(INDEX(Cutoff_Optimal!$C$2:$C$1002,MATCH(A599,Cutoff_Optimal!$A$2:$A$1002,0))/INDEX(Cutoff_Optimal!$B$2:$B$1002,MATCH(A599,Cutoff_Optimal!$A$2:$A$1002,0))),NA())</f>
        <v>0.6956101374607021</v>
      </c>
      <c r="E599" s="4"/>
      <c r="F599" s="4"/>
    </row>
    <row r="600" spans="1:6" x14ac:dyDescent="0.2">
      <c r="A600" s="4">
        <v>599</v>
      </c>
      <c r="B600" s="12">
        <f>A600/Parameters!$B$4</f>
        <v>0.59899999999999998</v>
      </c>
      <c r="C600" s="9">
        <f>INDEX(Workers!$E$2:$E$1001,MATCH(A600,Workers!$F$2:$F$1001,0))</f>
        <v>1.0618859107087046</v>
      </c>
      <c r="D600" s="9">
        <f>IFERROR((Parameters!$B$7/Parameters!$B$8)*(INDEX(Cutoff_Optimal!$C$2:$C$1002,MATCH(A600,Cutoff_Optimal!$A$2:$A$1002,0))/INDEX(Cutoff_Optimal!$B$2:$B$1002,MATCH(A600,Cutoff_Optimal!$A$2:$A$1002,0))),NA())</f>
        <v>0.69305647852411767</v>
      </c>
      <c r="E600" s="4"/>
      <c r="F600" s="4"/>
    </row>
    <row r="601" spans="1:6" x14ac:dyDescent="0.2">
      <c r="A601" s="4">
        <v>600</v>
      </c>
      <c r="B601" s="12">
        <f>A601/Parameters!$B$4</f>
        <v>0.6</v>
      </c>
      <c r="C601" s="9">
        <f>INDEX(Workers!$E$2:$E$1001,MATCH(A601,Workers!$F$2:$F$1001,0))</f>
        <v>1.0629527212886081</v>
      </c>
      <c r="D601" s="9">
        <f>IFERROR((Parameters!$B$7/Parameters!$B$8)*(INDEX(Cutoff_Optimal!$C$2:$C$1002,MATCH(A601,Cutoff_Optimal!$A$2:$A$1002,0))/INDEX(Cutoff_Optimal!$B$2:$B$1002,MATCH(A601,Cutoff_Optimal!$A$2:$A$1002,0))),NA())</f>
        <v>0.69015951992892599</v>
      </c>
      <c r="E601" s="4"/>
      <c r="F601" s="4"/>
    </row>
    <row r="602" spans="1:6" x14ac:dyDescent="0.2">
      <c r="A602" s="4">
        <v>601</v>
      </c>
      <c r="B602" s="12">
        <f>A602/Parameters!$B$4</f>
        <v>0.60099999999999998</v>
      </c>
      <c r="C602" s="9">
        <f>INDEX(Workers!$E$2:$E$1001,MATCH(A602,Workers!$F$2:$F$1001,0))</f>
        <v>1.064482645314303</v>
      </c>
      <c r="D602" s="9">
        <f>IFERROR((Parameters!$B$7/Parameters!$B$8)*(INDEX(Cutoff_Optimal!$C$2:$C$1002,MATCH(A602,Cutoff_Optimal!$A$2:$A$1002,0))/INDEX(Cutoff_Optimal!$B$2:$B$1002,MATCH(A602,Cutoff_Optimal!$A$2:$A$1002,0))),NA())</f>
        <v>0.68771954802120361</v>
      </c>
      <c r="E602" s="4"/>
      <c r="F602" s="4"/>
    </row>
    <row r="603" spans="1:6" x14ac:dyDescent="0.2">
      <c r="A603" s="4">
        <v>602</v>
      </c>
      <c r="B603" s="12">
        <f>A603/Parameters!$B$4</f>
        <v>0.60199999999999998</v>
      </c>
      <c r="C603" s="9">
        <f>INDEX(Workers!$E$2:$E$1001,MATCH(A603,Workers!$F$2:$F$1001,0))</f>
        <v>1.0659310823863946</v>
      </c>
      <c r="D603" s="9">
        <f>IFERROR((Parameters!$B$7/Parameters!$B$8)*(INDEX(Cutoff_Optimal!$C$2:$C$1002,MATCH(A603,Cutoff_Optimal!$A$2:$A$1002,0))/INDEX(Cutoff_Optimal!$B$2:$B$1002,MATCH(A603,Cutoff_Optimal!$A$2:$A$1002,0))),NA())</f>
        <v>0.68458398004457111</v>
      </c>
      <c r="E603" s="4"/>
      <c r="F603" s="4"/>
    </row>
    <row r="604" spans="1:6" x14ac:dyDescent="0.2">
      <c r="A604" s="4">
        <v>603</v>
      </c>
      <c r="B604" s="12">
        <f>A604/Parameters!$B$4</f>
        <v>0.60299999999999998</v>
      </c>
      <c r="C604" s="9">
        <f>INDEX(Workers!$E$2:$E$1001,MATCH(A604,Workers!$F$2:$F$1001,0))</f>
        <v>1.0671501779856944</v>
      </c>
      <c r="D604" s="9">
        <f>IFERROR((Parameters!$B$7/Parameters!$B$8)*(INDEX(Cutoff_Optimal!$C$2:$C$1002,MATCH(A604,Cutoff_Optimal!$A$2:$A$1002,0))/INDEX(Cutoff_Optimal!$B$2:$B$1002,MATCH(A604,Cutoff_Optimal!$A$2:$A$1002,0))),NA())</f>
        <v>0.68193467046612422</v>
      </c>
      <c r="E604" s="4"/>
      <c r="F604" s="4"/>
    </row>
    <row r="605" spans="1:6" x14ac:dyDescent="0.2">
      <c r="A605" s="4">
        <v>604</v>
      </c>
      <c r="B605" s="12">
        <f>A605/Parameters!$B$4</f>
        <v>0.60399999999999998</v>
      </c>
      <c r="C605" s="9">
        <f>INDEX(Workers!$E$2:$E$1001,MATCH(A605,Workers!$F$2:$F$1001,0))</f>
        <v>1.067348247871343</v>
      </c>
      <c r="D605" s="9">
        <f>IFERROR((Parameters!$B$7/Parameters!$B$8)*(INDEX(Cutoff_Optimal!$C$2:$C$1002,MATCH(A605,Cutoff_Optimal!$A$2:$A$1002,0))/INDEX(Cutoff_Optimal!$B$2:$B$1002,MATCH(A605,Cutoff_Optimal!$A$2:$A$1002,0))),NA())</f>
        <v>0.67958875457822554</v>
      </c>
      <c r="E605" s="4"/>
      <c r="F605" s="4"/>
    </row>
    <row r="606" spans="1:6" x14ac:dyDescent="0.2">
      <c r="A606" s="4">
        <v>605</v>
      </c>
      <c r="B606" s="12">
        <f>A606/Parameters!$B$4</f>
        <v>0.60499999999999998</v>
      </c>
      <c r="C606" s="9">
        <f>INDEX(Workers!$E$2:$E$1001,MATCH(A606,Workers!$F$2:$F$1001,0))</f>
        <v>1.0675363260264199</v>
      </c>
      <c r="D606" s="9">
        <f>IFERROR((Parameters!$B$7/Parameters!$B$8)*(INDEX(Cutoff_Optimal!$C$2:$C$1002,MATCH(A606,Cutoff_Optimal!$A$2:$A$1002,0))/INDEX(Cutoff_Optimal!$B$2:$B$1002,MATCH(A606,Cutoff_Optimal!$A$2:$A$1002,0))),NA())</f>
        <v>0.67679943722165581</v>
      </c>
      <c r="E606" s="4"/>
      <c r="F606" s="4"/>
    </row>
    <row r="607" spans="1:6" x14ac:dyDescent="0.2">
      <c r="A607" s="4">
        <v>606</v>
      </c>
      <c r="B607" s="12">
        <f>A607/Parameters!$B$4</f>
        <v>0.60599999999999998</v>
      </c>
      <c r="C607" s="9">
        <f>INDEX(Workers!$E$2:$E$1001,MATCH(A607,Workers!$F$2:$F$1001,0))</f>
        <v>1.0685229383765904</v>
      </c>
      <c r="D607" s="9">
        <f>IFERROR((Parameters!$B$7/Parameters!$B$8)*(INDEX(Cutoff_Optimal!$C$2:$C$1002,MATCH(A607,Cutoff_Optimal!$A$2:$A$1002,0))/INDEX(Cutoff_Optimal!$B$2:$B$1002,MATCH(A607,Cutoff_Optimal!$A$2:$A$1002,0))),NA())</f>
        <v>0.67366298680210823</v>
      </c>
      <c r="E607" s="4"/>
      <c r="F607" s="4"/>
    </row>
    <row r="608" spans="1:6" x14ac:dyDescent="0.2">
      <c r="A608" s="4">
        <v>607</v>
      </c>
      <c r="B608" s="12">
        <f>A608/Parameters!$B$4</f>
        <v>0.60699999999999998</v>
      </c>
      <c r="C608" s="9">
        <f>INDEX(Workers!$E$2:$E$1001,MATCH(A608,Workers!$F$2:$F$1001,0))</f>
        <v>1.0694596839582458</v>
      </c>
      <c r="D608" s="9">
        <f>IFERROR((Parameters!$B$7/Parameters!$B$8)*(INDEX(Cutoff_Optimal!$C$2:$C$1002,MATCH(A608,Cutoff_Optimal!$A$2:$A$1002,0))/INDEX(Cutoff_Optimal!$B$2:$B$1002,MATCH(A608,Cutoff_Optimal!$A$2:$A$1002,0))),NA())</f>
        <v>0.6710080358024878</v>
      </c>
      <c r="E608" s="4"/>
      <c r="F608" s="4"/>
    </row>
    <row r="609" spans="1:6" x14ac:dyDescent="0.2">
      <c r="A609" s="4">
        <v>608</v>
      </c>
      <c r="B609" s="12">
        <f>A609/Parameters!$B$4</f>
        <v>0.60799999999999998</v>
      </c>
      <c r="C609" s="9">
        <f>INDEX(Workers!$E$2:$E$1001,MATCH(A609,Workers!$F$2:$F$1001,0))</f>
        <v>1.0698957363316528</v>
      </c>
      <c r="D609" s="9">
        <f>IFERROR((Parameters!$B$7/Parameters!$B$8)*(INDEX(Cutoff_Optimal!$C$2:$C$1002,MATCH(A609,Cutoff_Optimal!$A$2:$A$1002,0))/INDEX(Cutoff_Optimal!$B$2:$B$1002,MATCH(A609,Cutoff_Optimal!$A$2:$A$1002,0))),NA())</f>
        <v>0.66768473343056001</v>
      </c>
      <c r="E609" s="4"/>
      <c r="F609" s="4"/>
    </row>
    <row r="610" spans="1:6" x14ac:dyDescent="0.2">
      <c r="A610" s="4">
        <v>609</v>
      </c>
      <c r="B610" s="12">
        <f>A610/Parameters!$B$4</f>
        <v>0.60899999999999999</v>
      </c>
      <c r="C610" s="9">
        <f>INDEX(Workers!$E$2:$E$1001,MATCH(A610,Workers!$F$2:$F$1001,0))</f>
        <v>1.0704334881103346</v>
      </c>
      <c r="D610" s="9">
        <f>IFERROR((Parameters!$B$7/Parameters!$B$8)*(INDEX(Cutoff_Optimal!$C$2:$C$1002,MATCH(A610,Cutoff_Optimal!$A$2:$A$1002,0))/INDEX(Cutoff_Optimal!$B$2:$B$1002,MATCH(A610,Cutoff_Optimal!$A$2:$A$1002,0))),NA())</f>
        <v>0.66552591859240762</v>
      </c>
      <c r="E610" s="4"/>
      <c r="F610" s="4"/>
    </row>
    <row r="611" spans="1:6" x14ac:dyDescent="0.2">
      <c r="A611" s="4">
        <v>610</v>
      </c>
      <c r="B611" s="12">
        <f>A611/Parameters!$B$4</f>
        <v>0.61</v>
      </c>
      <c r="C611" s="9">
        <f>INDEX(Workers!$E$2:$E$1001,MATCH(A611,Workers!$F$2:$F$1001,0))</f>
        <v>1.0712275589616607</v>
      </c>
      <c r="D611" s="9">
        <f>IFERROR((Parameters!$B$7/Parameters!$B$8)*(INDEX(Cutoff_Optimal!$C$2:$C$1002,MATCH(A611,Cutoff_Optimal!$A$2:$A$1002,0))/INDEX(Cutoff_Optimal!$B$2:$B$1002,MATCH(A611,Cutoff_Optimal!$A$2:$A$1002,0))),NA())</f>
        <v>0.66308019293690956</v>
      </c>
      <c r="E611" s="4"/>
      <c r="F611" s="4"/>
    </row>
    <row r="612" spans="1:6" x14ac:dyDescent="0.2">
      <c r="A612" s="4">
        <v>611</v>
      </c>
      <c r="B612" s="12">
        <f>A612/Parameters!$B$4</f>
        <v>0.61099999999999999</v>
      </c>
      <c r="C612" s="9">
        <f>INDEX(Workers!$E$2:$E$1001,MATCH(A612,Workers!$F$2:$F$1001,0))</f>
        <v>1.0719839490544496</v>
      </c>
      <c r="D612" s="9">
        <f>IFERROR((Parameters!$B$7/Parameters!$B$8)*(INDEX(Cutoff_Optimal!$C$2:$C$1002,MATCH(A612,Cutoff_Optimal!$A$2:$A$1002,0))/INDEX(Cutoff_Optimal!$B$2:$B$1002,MATCH(A612,Cutoff_Optimal!$A$2:$A$1002,0))),NA())</f>
        <v>0.65981520420232798</v>
      </c>
      <c r="E612" s="4"/>
      <c r="F612" s="4"/>
    </row>
    <row r="613" spans="1:6" x14ac:dyDescent="0.2">
      <c r="A613" s="4">
        <v>612</v>
      </c>
      <c r="B613" s="12">
        <f>A613/Parameters!$B$4</f>
        <v>0.61199999999999999</v>
      </c>
      <c r="C613" s="9">
        <f>INDEX(Workers!$E$2:$E$1001,MATCH(A613,Workers!$F$2:$F$1001,0))</f>
        <v>1.0737134840124138</v>
      </c>
      <c r="D613" s="9">
        <f>IFERROR((Parameters!$B$7/Parameters!$B$8)*(INDEX(Cutoff_Optimal!$C$2:$C$1002,MATCH(A613,Cutoff_Optimal!$A$2:$A$1002,0))/INDEX(Cutoff_Optimal!$B$2:$B$1002,MATCH(A613,Cutoff_Optimal!$A$2:$A$1002,0))),NA())</f>
        <v>0.65732230465359054</v>
      </c>
      <c r="E613" s="4"/>
      <c r="F613" s="4"/>
    </row>
    <row r="614" spans="1:6" x14ac:dyDescent="0.2">
      <c r="A614" s="4">
        <v>613</v>
      </c>
      <c r="B614" s="12">
        <f>A614/Parameters!$B$4</f>
        <v>0.61299999999999999</v>
      </c>
      <c r="C614" s="9">
        <f>INDEX(Workers!$E$2:$E$1001,MATCH(A614,Workers!$F$2:$F$1001,0))</f>
        <v>1.0737320194402358</v>
      </c>
      <c r="D614" s="9">
        <f>IFERROR((Parameters!$B$7/Parameters!$B$8)*(INDEX(Cutoff_Optimal!$C$2:$C$1002,MATCH(A614,Cutoff_Optimal!$A$2:$A$1002,0))/INDEX(Cutoff_Optimal!$B$2:$B$1002,MATCH(A614,Cutoff_Optimal!$A$2:$A$1002,0))),NA())</f>
        <v>0.65472557545055765</v>
      </c>
      <c r="E614" s="4"/>
      <c r="F614" s="4"/>
    </row>
    <row r="615" spans="1:6" x14ac:dyDescent="0.2">
      <c r="A615" s="4">
        <v>614</v>
      </c>
      <c r="B615" s="12">
        <f>A615/Parameters!$B$4</f>
        <v>0.61399999999999999</v>
      </c>
      <c r="C615" s="9">
        <f>INDEX(Workers!$E$2:$E$1001,MATCH(A615,Workers!$F$2:$F$1001,0))</f>
        <v>1.0739900065869386</v>
      </c>
      <c r="D615" s="9">
        <f>IFERROR((Parameters!$B$7/Parameters!$B$8)*(INDEX(Cutoff_Optimal!$C$2:$C$1002,MATCH(A615,Cutoff_Optimal!$A$2:$A$1002,0))/INDEX(Cutoff_Optimal!$B$2:$B$1002,MATCH(A615,Cutoff_Optimal!$A$2:$A$1002,0))),NA())</f>
        <v>0.65185194476184771</v>
      </c>
      <c r="E615" s="4"/>
      <c r="F615" s="4"/>
    </row>
    <row r="616" spans="1:6" x14ac:dyDescent="0.2">
      <c r="A616" s="4">
        <v>615</v>
      </c>
      <c r="B616" s="12">
        <f>A616/Parameters!$B$4</f>
        <v>0.61499999999999999</v>
      </c>
      <c r="C616" s="9">
        <f>INDEX(Workers!$E$2:$E$1001,MATCH(A616,Workers!$F$2:$F$1001,0))</f>
        <v>1.0740060137889884</v>
      </c>
      <c r="D616" s="9">
        <f>IFERROR((Parameters!$B$7/Parameters!$B$8)*(INDEX(Cutoff_Optimal!$C$2:$C$1002,MATCH(A616,Cutoff_Optimal!$A$2:$A$1002,0))/INDEX(Cutoff_Optimal!$B$2:$B$1002,MATCH(A616,Cutoff_Optimal!$A$2:$A$1002,0))),NA())</f>
        <v>0.64879394561303783</v>
      </c>
      <c r="E616" s="4"/>
      <c r="F616" s="4"/>
    </row>
    <row r="617" spans="1:6" x14ac:dyDescent="0.2">
      <c r="A617" s="4">
        <v>616</v>
      </c>
      <c r="B617" s="12">
        <f>A617/Parameters!$B$4</f>
        <v>0.61599999999999999</v>
      </c>
      <c r="C617" s="9">
        <f>INDEX(Workers!$E$2:$E$1001,MATCH(A617,Workers!$F$2:$F$1001,0))</f>
        <v>1.074119505752035</v>
      </c>
      <c r="D617" s="9">
        <f>IFERROR((Parameters!$B$7/Parameters!$B$8)*(INDEX(Cutoff_Optimal!$C$2:$C$1002,MATCH(A617,Cutoff_Optimal!$A$2:$A$1002,0))/INDEX(Cutoff_Optimal!$B$2:$B$1002,MATCH(A617,Cutoff_Optimal!$A$2:$A$1002,0))),NA())</f>
        <v>0.64639762980954507</v>
      </c>
      <c r="E617" s="4"/>
      <c r="F617" s="4"/>
    </row>
    <row r="618" spans="1:6" x14ac:dyDescent="0.2">
      <c r="A618" s="4">
        <v>617</v>
      </c>
      <c r="B618" s="12">
        <f>A618/Parameters!$B$4</f>
        <v>0.61699999999999999</v>
      </c>
      <c r="C618" s="9">
        <f>INDEX(Workers!$E$2:$E$1001,MATCH(A618,Workers!$F$2:$F$1001,0))</f>
        <v>1.074182767152986</v>
      </c>
      <c r="D618" s="9">
        <f>IFERROR((Parameters!$B$7/Parameters!$B$8)*(INDEX(Cutoff_Optimal!$C$2:$C$1002,MATCH(A618,Cutoff_Optimal!$A$2:$A$1002,0))/INDEX(Cutoff_Optimal!$B$2:$B$1002,MATCH(A618,Cutoff_Optimal!$A$2:$A$1002,0))),NA())</f>
        <v>0.64388108008964773</v>
      </c>
      <c r="E618" s="4"/>
      <c r="F618" s="4"/>
    </row>
    <row r="619" spans="1:6" x14ac:dyDescent="0.2">
      <c r="A619" s="4">
        <v>618</v>
      </c>
      <c r="B619" s="12">
        <f>A619/Parameters!$B$4</f>
        <v>0.61799999999999999</v>
      </c>
      <c r="C619" s="9">
        <f>INDEX(Workers!$E$2:$E$1001,MATCH(A619,Workers!$F$2:$F$1001,0))</f>
        <v>1.0750653528073904</v>
      </c>
      <c r="D619" s="9">
        <f>IFERROR((Parameters!$B$7/Parameters!$B$8)*(INDEX(Cutoff_Optimal!$C$2:$C$1002,MATCH(A619,Cutoff_Optimal!$A$2:$A$1002,0))/INDEX(Cutoff_Optimal!$B$2:$B$1002,MATCH(A619,Cutoff_Optimal!$A$2:$A$1002,0))),NA())</f>
        <v>0.64175076733358016</v>
      </c>
      <c r="E619" s="4"/>
      <c r="F619" s="4"/>
    </row>
    <row r="620" spans="1:6" x14ac:dyDescent="0.2">
      <c r="A620" s="4">
        <v>619</v>
      </c>
      <c r="B620" s="12">
        <f>A620/Parameters!$B$4</f>
        <v>0.61899999999999999</v>
      </c>
      <c r="C620" s="9">
        <f>INDEX(Workers!$E$2:$E$1001,MATCH(A620,Workers!$F$2:$F$1001,0))</f>
        <v>1.076365820953241</v>
      </c>
      <c r="D620" s="9">
        <f>IFERROR((Parameters!$B$7/Parameters!$B$8)*(INDEX(Cutoff_Optimal!$C$2:$C$1002,MATCH(A620,Cutoff_Optimal!$A$2:$A$1002,0))/INDEX(Cutoff_Optimal!$B$2:$B$1002,MATCH(A620,Cutoff_Optimal!$A$2:$A$1002,0))),NA())</f>
        <v>0.63902577878150135</v>
      </c>
      <c r="E620" s="4"/>
      <c r="F620" s="4"/>
    </row>
    <row r="621" spans="1:6" x14ac:dyDescent="0.2">
      <c r="A621" s="4">
        <v>620</v>
      </c>
      <c r="B621" s="12">
        <f>A621/Parameters!$B$4</f>
        <v>0.62</v>
      </c>
      <c r="C621" s="9">
        <f>INDEX(Workers!$E$2:$E$1001,MATCH(A621,Workers!$F$2:$F$1001,0))</f>
        <v>1.0774401657843082</v>
      </c>
      <c r="D621" s="9">
        <f>IFERROR((Parameters!$B$7/Parameters!$B$8)*(INDEX(Cutoff_Optimal!$C$2:$C$1002,MATCH(A621,Cutoff_Optimal!$A$2:$A$1002,0))/INDEX(Cutoff_Optimal!$B$2:$B$1002,MATCH(A621,Cutoff_Optimal!$A$2:$A$1002,0))),NA())</f>
        <v>0.63680367133347182</v>
      </c>
      <c r="E621" s="4"/>
      <c r="F621" s="4"/>
    </row>
    <row r="622" spans="1:6" x14ac:dyDescent="0.2">
      <c r="A622" s="4">
        <v>621</v>
      </c>
      <c r="B622" s="12">
        <f>A622/Parameters!$B$4</f>
        <v>0.621</v>
      </c>
      <c r="C622" s="9">
        <f>INDEX(Workers!$E$2:$E$1001,MATCH(A622,Workers!$F$2:$F$1001,0))</f>
        <v>1.077891810949497</v>
      </c>
      <c r="D622" s="9">
        <f>IFERROR((Parameters!$B$7/Parameters!$B$8)*(INDEX(Cutoff_Optimal!$C$2:$C$1002,MATCH(A622,Cutoff_Optimal!$A$2:$A$1002,0))/INDEX(Cutoff_Optimal!$B$2:$B$1002,MATCH(A622,Cutoff_Optimal!$A$2:$A$1002,0))),NA())</f>
        <v>0.634343580376171</v>
      </c>
      <c r="E622" s="4"/>
      <c r="F622" s="4"/>
    </row>
    <row r="623" spans="1:6" x14ac:dyDescent="0.2">
      <c r="A623" s="4">
        <v>622</v>
      </c>
      <c r="B623" s="12">
        <f>A623/Parameters!$B$4</f>
        <v>0.622</v>
      </c>
      <c r="C623" s="9">
        <f>INDEX(Workers!$E$2:$E$1001,MATCH(A623,Workers!$F$2:$F$1001,0))</f>
        <v>1.0781962250425223</v>
      </c>
      <c r="D623" s="9">
        <f>IFERROR((Parameters!$B$7/Parameters!$B$8)*(INDEX(Cutoff_Optimal!$C$2:$C$1002,MATCH(A623,Cutoff_Optimal!$A$2:$A$1002,0))/INDEX(Cutoff_Optimal!$B$2:$B$1002,MATCH(A623,Cutoff_Optimal!$A$2:$A$1002,0))),NA())</f>
        <v>0.63162421807315061</v>
      </c>
      <c r="E623" s="4"/>
      <c r="F623" s="4"/>
    </row>
    <row r="624" spans="1:6" x14ac:dyDescent="0.2">
      <c r="A624" s="4">
        <v>623</v>
      </c>
      <c r="B624" s="12">
        <f>A624/Parameters!$B$4</f>
        <v>0.623</v>
      </c>
      <c r="C624" s="9">
        <f>INDEX(Workers!$E$2:$E$1001,MATCH(A624,Workers!$F$2:$F$1001,0))</f>
        <v>1.0794256376613616</v>
      </c>
      <c r="D624" s="9">
        <f>IFERROR((Parameters!$B$7/Parameters!$B$8)*(INDEX(Cutoff_Optimal!$C$2:$C$1002,MATCH(A624,Cutoff_Optimal!$A$2:$A$1002,0))/INDEX(Cutoff_Optimal!$B$2:$B$1002,MATCH(A624,Cutoff_Optimal!$A$2:$A$1002,0))),NA())</f>
        <v>0.62914592640222311</v>
      </c>
      <c r="E624" s="4"/>
      <c r="F624" s="4"/>
    </row>
    <row r="625" spans="1:6" x14ac:dyDescent="0.2">
      <c r="A625" s="4">
        <v>624</v>
      </c>
      <c r="B625" s="12">
        <f>A625/Parameters!$B$4</f>
        <v>0.624</v>
      </c>
      <c r="C625" s="9">
        <f>INDEX(Workers!$E$2:$E$1001,MATCH(A625,Workers!$F$2:$F$1001,0))</f>
        <v>1.0795854382872205</v>
      </c>
      <c r="D625" s="9">
        <f>IFERROR((Parameters!$B$7/Parameters!$B$8)*(INDEX(Cutoff_Optimal!$C$2:$C$1002,MATCH(A625,Cutoff_Optimal!$A$2:$A$1002,0))/INDEX(Cutoff_Optimal!$B$2:$B$1002,MATCH(A625,Cutoff_Optimal!$A$2:$A$1002,0))),NA())</f>
        <v>0.62665911128778817</v>
      </c>
      <c r="E625" s="4"/>
      <c r="F625" s="4"/>
    </row>
    <row r="626" spans="1:6" x14ac:dyDescent="0.2">
      <c r="A626" s="4">
        <v>625</v>
      </c>
      <c r="B626" s="12">
        <f>A626/Parameters!$B$4</f>
        <v>0.625</v>
      </c>
      <c r="C626" s="9">
        <f>INDEX(Workers!$E$2:$E$1001,MATCH(A626,Workers!$F$2:$F$1001,0))</f>
        <v>1.0815203883169233</v>
      </c>
      <c r="D626" s="9">
        <f>IFERROR((Parameters!$B$7/Parameters!$B$8)*(INDEX(Cutoff_Optimal!$C$2:$C$1002,MATCH(A626,Cutoff_Optimal!$A$2:$A$1002,0))/INDEX(Cutoff_Optimal!$B$2:$B$1002,MATCH(A626,Cutoff_Optimal!$A$2:$A$1002,0))),NA())</f>
        <v>0.62443131216947945</v>
      </c>
      <c r="E626" s="4"/>
      <c r="F626" s="4"/>
    </row>
    <row r="627" spans="1:6" x14ac:dyDescent="0.2">
      <c r="A627" s="4">
        <v>626</v>
      </c>
      <c r="B627" s="12">
        <f>A627/Parameters!$B$4</f>
        <v>0.626</v>
      </c>
      <c r="C627" s="9">
        <f>INDEX(Workers!$E$2:$E$1001,MATCH(A627,Workers!$F$2:$F$1001,0))</f>
        <v>1.0822107818948226</v>
      </c>
      <c r="D627" s="9">
        <f>IFERROR((Parameters!$B$7/Parameters!$B$8)*(INDEX(Cutoff_Optimal!$C$2:$C$1002,MATCH(A627,Cutoff_Optimal!$A$2:$A$1002,0))/INDEX(Cutoff_Optimal!$B$2:$B$1002,MATCH(A627,Cutoff_Optimal!$A$2:$A$1002,0))),NA())</f>
        <v>0.62193346932461069</v>
      </c>
      <c r="E627" s="4"/>
      <c r="F627" s="4"/>
    </row>
    <row r="628" spans="1:6" x14ac:dyDescent="0.2">
      <c r="A628" s="4">
        <v>627</v>
      </c>
      <c r="B628" s="12">
        <f>A628/Parameters!$B$4</f>
        <v>0.627</v>
      </c>
      <c r="C628" s="9">
        <f>INDEX(Workers!$E$2:$E$1001,MATCH(A628,Workers!$F$2:$F$1001,0))</f>
        <v>1.0835848785270423</v>
      </c>
      <c r="D628" s="9">
        <f>IFERROR((Parameters!$B$7/Parameters!$B$8)*(INDEX(Cutoff_Optimal!$C$2:$C$1002,MATCH(A628,Cutoff_Optimal!$A$2:$A$1002,0))/INDEX(Cutoff_Optimal!$B$2:$B$1002,MATCH(A628,Cutoff_Optimal!$A$2:$A$1002,0))),NA())</f>
        <v>0.61901585722699115</v>
      </c>
      <c r="E628" s="4"/>
      <c r="F628" s="4"/>
    </row>
    <row r="629" spans="1:6" x14ac:dyDescent="0.2">
      <c r="A629" s="4">
        <v>628</v>
      </c>
      <c r="B629" s="12">
        <f>A629/Parameters!$B$4</f>
        <v>0.628</v>
      </c>
      <c r="C629" s="9">
        <f>INDEX(Workers!$E$2:$E$1001,MATCH(A629,Workers!$F$2:$F$1001,0))</f>
        <v>1.086527149066165</v>
      </c>
      <c r="D629" s="9">
        <f>IFERROR((Parameters!$B$7/Parameters!$B$8)*(INDEX(Cutoff_Optimal!$C$2:$C$1002,MATCH(A629,Cutoff_Optimal!$A$2:$A$1002,0))/INDEX(Cutoff_Optimal!$B$2:$B$1002,MATCH(A629,Cutoff_Optimal!$A$2:$A$1002,0))),NA())</f>
        <v>0.61656649608281733</v>
      </c>
      <c r="E629" s="4"/>
      <c r="F629" s="4"/>
    </row>
    <row r="630" spans="1:6" x14ac:dyDescent="0.2">
      <c r="A630" s="4">
        <v>629</v>
      </c>
      <c r="B630" s="12">
        <f>A630/Parameters!$B$4</f>
        <v>0.629</v>
      </c>
      <c r="C630" s="9">
        <f>INDEX(Workers!$E$2:$E$1001,MATCH(A630,Workers!$F$2:$F$1001,0))</f>
        <v>1.0876979939664433</v>
      </c>
      <c r="D630" s="9">
        <f>IFERROR((Parameters!$B$7/Parameters!$B$8)*(INDEX(Cutoff_Optimal!$C$2:$C$1002,MATCH(A630,Cutoff_Optimal!$A$2:$A$1002,0))/INDEX(Cutoff_Optimal!$B$2:$B$1002,MATCH(A630,Cutoff_Optimal!$A$2:$A$1002,0))),NA())</f>
        <v>0.61390471177305594</v>
      </c>
      <c r="E630" s="4"/>
      <c r="F630" s="4"/>
    </row>
    <row r="631" spans="1:6" x14ac:dyDescent="0.2">
      <c r="A631" s="4">
        <v>630</v>
      </c>
      <c r="B631" s="12">
        <f>A631/Parameters!$B$4</f>
        <v>0.63</v>
      </c>
      <c r="C631" s="9">
        <f>INDEX(Workers!$E$2:$E$1001,MATCH(A631,Workers!$F$2:$F$1001,0))</f>
        <v>1.0877047852001522</v>
      </c>
      <c r="D631" s="9">
        <f>IFERROR((Parameters!$B$7/Parameters!$B$8)*(INDEX(Cutoff_Optimal!$C$2:$C$1002,MATCH(A631,Cutoff_Optimal!$A$2:$A$1002,0))/INDEX(Cutoff_Optimal!$B$2:$B$1002,MATCH(A631,Cutoff_Optimal!$A$2:$A$1002,0))),NA())</f>
        <v>0.61163589276608454</v>
      </c>
      <c r="E631" s="4"/>
      <c r="F631" s="4"/>
    </row>
    <row r="632" spans="1:6" x14ac:dyDescent="0.2">
      <c r="A632" s="4">
        <v>631</v>
      </c>
      <c r="B632" s="12">
        <f>A632/Parameters!$B$4</f>
        <v>0.63100000000000001</v>
      </c>
      <c r="C632" s="9">
        <f>INDEX(Workers!$E$2:$E$1001,MATCH(A632,Workers!$F$2:$F$1001,0))</f>
        <v>1.0885013701507151</v>
      </c>
      <c r="D632" s="9">
        <f>IFERROR((Parameters!$B$7/Parameters!$B$8)*(INDEX(Cutoff_Optimal!$C$2:$C$1002,MATCH(A632,Cutoff_Optimal!$A$2:$A$1002,0))/INDEX(Cutoff_Optimal!$B$2:$B$1002,MATCH(A632,Cutoff_Optimal!$A$2:$A$1002,0))),NA())</f>
        <v>0.60939100192840256</v>
      </c>
      <c r="E632" s="4"/>
      <c r="F632" s="4"/>
    </row>
    <row r="633" spans="1:6" x14ac:dyDescent="0.2">
      <c r="A633" s="4">
        <v>632</v>
      </c>
      <c r="B633" s="12">
        <f>A633/Parameters!$B$4</f>
        <v>0.63200000000000001</v>
      </c>
      <c r="C633" s="9">
        <f>INDEX(Workers!$E$2:$E$1001,MATCH(A633,Workers!$F$2:$F$1001,0))</f>
        <v>1.0888574122778039</v>
      </c>
      <c r="D633" s="9">
        <f>IFERROR((Parameters!$B$7/Parameters!$B$8)*(INDEX(Cutoff_Optimal!$C$2:$C$1002,MATCH(A633,Cutoff_Optimal!$A$2:$A$1002,0))/INDEX(Cutoff_Optimal!$B$2:$B$1002,MATCH(A633,Cutoff_Optimal!$A$2:$A$1002,0))),NA())</f>
        <v>0.60647755880251963</v>
      </c>
      <c r="E633" s="4"/>
      <c r="F633" s="4"/>
    </row>
    <row r="634" spans="1:6" x14ac:dyDescent="0.2">
      <c r="A634" s="4">
        <v>633</v>
      </c>
      <c r="B634" s="12">
        <f>A634/Parameters!$B$4</f>
        <v>0.63300000000000001</v>
      </c>
      <c r="C634" s="9">
        <f>INDEX(Workers!$E$2:$E$1001,MATCH(A634,Workers!$F$2:$F$1001,0))</f>
        <v>1.0895244610622143</v>
      </c>
      <c r="D634" s="9">
        <f>IFERROR((Parameters!$B$7/Parameters!$B$8)*(INDEX(Cutoff_Optimal!$C$2:$C$1002,MATCH(A634,Cutoff_Optimal!$A$2:$A$1002,0))/INDEX(Cutoff_Optimal!$B$2:$B$1002,MATCH(A634,Cutoff_Optimal!$A$2:$A$1002,0))),NA())</f>
        <v>0.60402198726360257</v>
      </c>
      <c r="E634" s="4"/>
      <c r="F634" s="4"/>
    </row>
    <row r="635" spans="1:6" x14ac:dyDescent="0.2">
      <c r="A635" s="4">
        <v>634</v>
      </c>
      <c r="B635" s="12">
        <f>A635/Parameters!$B$4</f>
        <v>0.63400000000000001</v>
      </c>
      <c r="C635" s="9">
        <f>INDEX(Workers!$E$2:$E$1001,MATCH(A635,Workers!$F$2:$F$1001,0))</f>
        <v>1.0897113250535444</v>
      </c>
      <c r="D635" s="9">
        <f>IFERROR((Parameters!$B$7/Parameters!$B$8)*(INDEX(Cutoff_Optimal!$C$2:$C$1002,MATCH(A635,Cutoff_Optimal!$A$2:$A$1002,0))/INDEX(Cutoff_Optimal!$B$2:$B$1002,MATCH(A635,Cutoff_Optimal!$A$2:$A$1002,0))),NA())</f>
        <v>0.60164111962354627</v>
      </c>
      <c r="E635" s="4"/>
      <c r="F635" s="4"/>
    </row>
    <row r="636" spans="1:6" x14ac:dyDescent="0.2">
      <c r="A636" s="4">
        <v>635</v>
      </c>
      <c r="B636" s="12">
        <f>A636/Parameters!$B$4</f>
        <v>0.63500000000000001</v>
      </c>
      <c r="C636" s="9">
        <f>INDEX(Workers!$E$2:$E$1001,MATCH(A636,Workers!$F$2:$F$1001,0))</f>
        <v>1.0897782976321335</v>
      </c>
      <c r="D636" s="9">
        <f>IFERROR((Parameters!$B$7/Parameters!$B$8)*(INDEX(Cutoff_Optimal!$C$2:$C$1002,MATCH(A636,Cutoff_Optimal!$A$2:$A$1002,0))/INDEX(Cutoff_Optimal!$B$2:$B$1002,MATCH(A636,Cutoff_Optimal!$A$2:$A$1002,0))),NA())</f>
        <v>0.59924682117356765</v>
      </c>
      <c r="E636" s="4"/>
      <c r="F636" s="4"/>
    </row>
    <row r="637" spans="1:6" x14ac:dyDescent="0.2">
      <c r="A637" s="4">
        <v>636</v>
      </c>
      <c r="B637" s="12">
        <f>A637/Parameters!$B$4</f>
        <v>0.63600000000000001</v>
      </c>
      <c r="C637" s="9">
        <f>INDEX(Workers!$E$2:$E$1001,MATCH(A637,Workers!$F$2:$F$1001,0))</f>
        <v>1.0910758028301881</v>
      </c>
      <c r="D637" s="9">
        <f>IFERROR((Parameters!$B$7/Parameters!$B$8)*(INDEX(Cutoff_Optimal!$C$2:$C$1002,MATCH(A637,Cutoff_Optimal!$A$2:$A$1002,0))/INDEX(Cutoff_Optimal!$B$2:$B$1002,MATCH(A637,Cutoff_Optimal!$A$2:$A$1002,0))),NA())</f>
        <v>0.59679609733011041</v>
      </c>
      <c r="E637" s="4"/>
      <c r="F637" s="4"/>
    </row>
    <row r="638" spans="1:6" x14ac:dyDescent="0.2">
      <c r="A638" s="4">
        <v>637</v>
      </c>
      <c r="B638" s="12">
        <f>A638/Parameters!$B$4</f>
        <v>0.63700000000000001</v>
      </c>
      <c r="C638" s="9">
        <f>INDEX(Workers!$E$2:$E$1001,MATCH(A638,Workers!$F$2:$F$1001,0))</f>
        <v>1.0935611333531656</v>
      </c>
      <c r="D638" s="9">
        <f>IFERROR((Parameters!$B$7/Parameters!$B$8)*(INDEX(Cutoff_Optimal!$C$2:$C$1002,MATCH(A638,Cutoff_Optimal!$A$2:$A$1002,0))/INDEX(Cutoff_Optimal!$B$2:$B$1002,MATCH(A638,Cutoff_Optimal!$A$2:$A$1002,0))),NA())</f>
        <v>0.59460287594660921</v>
      </c>
      <c r="E638" s="4"/>
      <c r="F638" s="4"/>
    </row>
    <row r="639" spans="1:6" x14ac:dyDescent="0.2">
      <c r="A639" s="4">
        <v>638</v>
      </c>
      <c r="B639" s="12">
        <f>A639/Parameters!$B$4</f>
        <v>0.63800000000000001</v>
      </c>
      <c r="C639" s="9">
        <f>INDEX(Workers!$E$2:$E$1001,MATCH(A639,Workers!$F$2:$F$1001,0))</f>
        <v>1.0943202161072818</v>
      </c>
      <c r="D639" s="9">
        <f>IFERROR((Parameters!$B$7/Parameters!$B$8)*(INDEX(Cutoff_Optimal!$C$2:$C$1002,MATCH(A639,Cutoff_Optimal!$A$2:$A$1002,0))/INDEX(Cutoff_Optimal!$B$2:$B$1002,MATCH(A639,Cutoff_Optimal!$A$2:$A$1002,0))),NA())</f>
        <v>0.59228492829656654</v>
      </c>
      <c r="E639" s="4"/>
      <c r="F639" s="4"/>
    </row>
    <row r="640" spans="1:6" x14ac:dyDescent="0.2">
      <c r="A640" s="4">
        <v>639</v>
      </c>
      <c r="B640" s="12">
        <f>A640/Parameters!$B$4</f>
        <v>0.63900000000000001</v>
      </c>
      <c r="C640" s="9">
        <f>INDEX(Workers!$E$2:$E$1001,MATCH(A640,Workers!$F$2:$F$1001,0))</f>
        <v>1.0946035505807308</v>
      </c>
      <c r="D640" s="9">
        <f>IFERROR((Parameters!$B$7/Parameters!$B$8)*(INDEX(Cutoff_Optimal!$C$2:$C$1002,MATCH(A640,Cutoff_Optimal!$A$2:$A$1002,0))/INDEX(Cutoff_Optimal!$B$2:$B$1002,MATCH(A640,Cutoff_Optimal!$A$2:$A$1002,0))),NA())</f>
        <v>0.58971140227313001</v>
      </c>
      <c r="E640" s="4"/>
      <c r="F640" s="4"/>
    </row>
    <row r="641" spans="1:6" x14ac:dyDescent="0.2">
      <c r="A641" s="4">
        <v>640</v>
      </c>
      <c r="B641" s="12">
        <f>A641/Parameters!$B$4</f>
        <v>0.64</v>
      </c>
      <c r="C641" s="9">
        <f>INDEX(Workers!$E$2:$E$1001,MATCH(A641,Workers!$F$2:$F$1001,0))</f>
        <v>1.0953474334155171</v>
      </c>
      <c r="D641" s="9">
        <f>IFERROR((Parameters!$B$7/Parameters!$B$8)*(INDEX(Cutoff_Optimal!$C$2:$C$1002,MATCH(A641,Cutoff_Optimal!$A$2:$A$1002,0))/INDEX(Cutoff_Optimal!$B$2:$B$1002,MATCH(A641,Cutoff_Optimal!$A$2:$A$1002,0))),NA())</f>
        <v>0.58775725032919068</v>
      </c>
      <c r="E641" s="4"/>
      <c r="F641" s="4"/>
    </row>
    <row r="642" spans="1:6" x14ac:dyDescent="0.2">
      <c r="A642" s="4">
        <v>641</v>
      </c>
      <c r="B642" s="12">
        <f>A642/Parameters!$B$4</f>
        <v>0.64100000000000001</v>
      </c>
      <c r="C642" s="9">
        <f>INDEX(Workers!$E$2:$E$1001,MATCH(A642,Workers!$F$2:$F$1001,0))</f>
        <v>1.0954583179381681</v>
      </c>
      <c r="D642" s="9">
        <f>IFERROR((Parameters!$B$7/Parameters!$B$8)*(INDEX(Cutoff_Optimal!$C$2:$C$1002,MATCH(A642,Cutoff_Optimal!$A$2:$A$1002,0))/INDEX(Cutoff_Optimal!$B$2:$B$1002,MATCH(A642,Cutoff_Optimal!$A$2:$A$1002,0))),NA())</f>
        <v>0.58510113474488867</v>
      </c>
      <c r="E642" s="4"/>
      <c r="F642" s="4"/>
    </row>
    <row r="643" spans="1:6" x14ac:dyDescent="0.2">
      <c r="A643" s="4">
        <v>642</v>
      </c>
      <c r="B643" s="12">
        <f>A643/Parameters!$B$4</f>
        <v>0.64200000000000002</v>
      </c>
      <c r="C643" s="9">
        <f>INDEX(Workers!$E$2:$E$1001,MATCH(A643,Workers!$F$2:$F$1001,0))</f>
        <v>1.0979395607709872</v>
      </c>
      <c r="D643" s="9">
        <f>IFERROR((Parameters!$B$7/Parameters!$B$8)*(INDEX(Cutoff_Optimal!$C$2:$C$1002,MATCH(A643,Cutoff_Optimal!$A$2:$A$1002,0))/INDEX(Cutoff_Optimal!$B$2:$B$1002,MATCH(A643,Cutoff_Optimal!$A$2:$A$1002,0))),NA())</f>
        <v>0.58326377746849956</v>
      </c>
      <c r="E643" s="4"/>
      <c r="F643" s="4"/>
    </row>
    <row r="644" spans="1:6" x14ac:dyDescent="0.2">
      <c r="A644" s="4">
        <v>643</v>
      </c>
      <c r="B644" s="12">
        <f>A644/Parameters!$B$4</f>
        <v>0.64300000000000002</v>
      </c>
      <c r="C644" s="9">
        <f>INDEX(Workers!$E$2:$E$1001,MATCH(A644,Workers!$F$2:$F$1001,0))</f>
        <v>1.0980662920054858</v>
      </c>
      <c r="D644" s="9">
        <f>IFERROR((Parameters!$B$7/Parameters!$B$8)*(INDEX(Cutoff_Optimal!$C$2:$C$1002,MATCH(A644,Cutoff_Optimal!$A$2:$A$1002,0))/INDEX(Cutoff_Optimal!$B$2:$B$1002,MATCH(A644,Cutoff_Optimal!$A$2:$A$1002,0))),NA())</f>
        <v>0.58090755717844011</v>
      </c>
      <c r="E644" s="4"/>
      <c r="F644" s="4"/>
    </row>
    <row r="645" spans="1:6" x14ac:dyDescent="0.2">
      <c r="A645" s="4">
        <v>644</v>
      </c>
      <c r="B645" s="12">
        <f>A645/Parameters!$B$4</f>
        <v>0.64400000000000002</v>
      </c>
      <c r="C645" s="9">
        <f>INDEX(Workers!$E$2:$E$1001,MATCH(A645,Workers!$F$2:$F$1001,0))</f>
        <v>1.0984018513990477</v>
      </c>
      <c r="D645" s="9">
        <f>IFERROR((Parameters!$B$7/Parameters!$B$8)*(INDEX(Cutoff_Optimal!$C$2:$C$1002,MATCH(A645,Cutoff_Optimal!$A$2:$A$1002,0))/INDEX(Cutoff_Optimal!$B$2:$B$1002,MATCH(A645,Cutoff_Optimal!$A$2:$A$1002,0))),NA())</f>
        <v>0.57845331997661797</v>
      </c>
      <c r="E645" s="4"/>
      <c r="F645" s="4"/>
    </row>
    <row r="646" spans="1:6" x14ac:dyDescent="0.2">
      <c r="A646" s="4">
        <v>645</v>
      </c>
      <c r="B646" s="12">
        <f>A646/Parameters!$B$4</f>
        <v>0.64500000000000002</v>
      </c>
      <c r="C646" s="9">
        <f>INDEX(Workers!$E$2:$E$1001,MATCH(A646,Workers!$F$2:$F$1001,0))</f>
        <v>1.0986439176181937</v>
      </c>
      <c r="D646" s="9">
        <f>IFERROR((Parameters!$B$7/Parameters!$B$8)*(INDEX(Cutoff_Optimal!$C$2:$C$1002,MATCH(A646,Cutoff_Optimal!$A$2:$A$1002,0))/INDEX(Cutoff_Optimal!$B$2:$B$1002,MATCH(A646,Cutoff_Optimal!$A$2:$A$1002,0))),NA())</f>
        <v>0.57639054979891069</v>
      </c>
      <c r="E646" s="4"/>
      <c r="F646" s="4"/>
    </row>
    <row r="647" spans="1:6" x14ac:dyDescent="0.2">
      <c r="A647" s="4">
        <v>646</v>
      </c>
      <c r="B647" s="12">
        <f>A647/Parameters!$B$4</f>
        <v>0.64600000000000002</v>
      </c>
      <c r="C647" s="9">
        <f>INDEX(Workers!$E$2:$E$1001,MATCH(A647,Workers!$F$2:$F$1001,0))</f>
        <v>1.0996395211358367</v>
      </c>
      <c r="D647" s="9">
        <f>IFERROR((Parameters!$B$7/Parameters!$B$8)*(INDEX(Cutoff_Optimal!$C$2:$C$1002,MATCH(A647,Cutoff_Optimal!$A$2:$A$1002,0))/INDEX(Cutoff_Optimal!$B$2:$B$1002,MATCH(A647,Cutoff_Optimal!$A$2:$A$1002,0))),NA())</f>
        <v>0.57461017114550983</v>
      </c>
      <c r="E647" s="4"/>
      <c r="F647" s="4"/>
    </row>
    <row r="648" spans="1:6" x14ac:dyDescent="0.2">
      <c r="A648" s="4">
        <v>647</v>
      </c>
      <c r="B648" s="12">
        <f>A648/Parameters!$B$4</f>
        <v>0.64700000000000002</v>
      </c>
      <c r="C648" s="9">
        <f>INDEX(Workers!$E$2:$E$1001,MATCH(A648,Workers!$F$2:$F$1001,0))</f>
        <v>1.1024069461627526</v>
      </c>
      <c r="D648" s="9">
        <f>IFERROR((Parameters!$B$7/Parameters!$B$8)*(INDEX(Cutoff_Optimal!$C$2:$C$1002,MATCH(A648,Cutoff_Optimal!$A$2:$A$1002,0))/INDEX(Cutoff_Optimal!$B$2:$B$1002,MATCH(A648,Cutoff_Optimal!$A$2:$A$1002,0))),NA())</f>
        <v>0.57212130381274406</v>
      </c>
      <c r="E648" s="4"/>
      <c r="F648" s="4"/>
    </row>
    <row r="649" spans="1:6" x14ac:dyDescent="0.2">
      <c r="A649" s="4">
        <v>648</v>
      </c>
      <c r="B649" s="12">
        <f>A649/Parameters!$B$4</f>
        <v>0.64800000000000002</v>
      </c>
      <c r="C649" s="9">
        <f>INDEX(Workers!$E$2:$E$1001,MATCH(A649,Workers!$F$2:$F$1001,0))</f>
        <v>1.1030202336595873</v>
      </c>
      <c r="D649" s="9">
        <f>IFERROR((Parameters!$B$7/Parameters!$B$8)*(INDEX(Cutoff_Optimal!$C$2:$C$1002,MATCH(A649,Cutoff_Optimal!$A$2:$A$1002,0))/INDEX(Cutoff_Optimal!$B$2:$B$1002,MATCH(A649,Cutoff_Optimal!$A$2:$A$1002,0))),NA())</f>
        <v>0.56977503802352691</v>
      </c>
      <c r="E649" s="4"/>
      <c r="F649" s="4"/>
    </row>
    <row r="650" spans="1:6" x14ac:dyDescent="0.2">
      <c r="A650" s="4">
        <v>649</v>
      </c>
      <c r="B650" s="12">
        <f>A650/Parameters!$B$4</f>
        <v>0.64900000000000002</v>
      </c>
      <c r="C650" s="9">
        <f>INDEX(Workers!$E$2:$E$1001,MATCH(A650,Workers!$F$2:$F$1001,0))</f>
        <v>1.1032689614675097</v>
      </c>
      <c r="D650" s="9">
        <f>IFERROR((Parameters!$B$7/Parameters!$B$8)*(INDEX(Cutoff_Optimal!$C$2:$C$1002,MATCH(A650,Cutoff_Optimal!$A$2:$A$1002,0))/INDEX(Cutoff_Optimal!$B$2:$B$1002,MATCH(A650,Cutoff_Optimal!$A$2:$A$1002,0))),NA())</f>
        <v>0.56745226686923922</v>
      </c>
      <c r="E650" s="4"/>
      <c r="F650" s="4"/>
    </row>
    <row r="651" spans="1:6" x14ac:dyDescent="0.2">
      <c r="A651" s="4">
        <v>650</v>
      </c>
      <c r="B651" s="12">
        <f>A651/Parameters!$B$4</f>
        <v>0.65</v>
      </c>
      <c r="C651" s="9">
        <f>INDEX(Workers!$E$2:$E$1001,MATCH(A651,Workers!$F$2:$F$1001,0))</f>
        <v>1.1040842385351195</v>
      </c>
      <c r="D651" s="9">
        <f>IFERROR((Parameters!$B$7/Parameters!$B$8)*(INDEX(Cutoff_Optimal!$C$2:$C$1002,MATCH(A651,Cutoff_Optimal!$A$2:$A$1002,0))/INDEX(Cutoff_Optimal!$B$2:$B$1002,MATCH(A651,Cutoff_Optimal!$A$2:$A$1002,0))),NA())</f>
        <v>0.56475458311038151</v>
      </c>
      <c r="E651" s="4"/>
      <c r="F651" s="4"/>
    </row>
    <row r="652" spans="1:6" x14ac:dyDescent="0.2">
      <c r="A652" s="4">
        <v>651</v>
      </c>
      <c r="B652" s="12">
        <f>A652/Parameters!$B$4</f>
        <v>0.65100000000000002</v>
      </c>
      <c r="C652" s="9">
        <f>INDEX(Workers!$E$2:$E$1001,MATCH(A652,Workers!$F$2:$F$1001,0))</f>
        <v>1.1050162446288256</v>
      </c>
      <c r="D652" s="9">
        <f>IFERROR((Parameters!$B$7/Parameters!$B$8)*(INDEX(Cutoff_Optimal!$C$2:$C$1002,MATCH(A652,Cutoff_Optimal!$A$2:$A$1002,0))/INDEX(Cutoff_Optimal!$B$2:$B$1002,MATCH(A652,Cutoff_Optimal!$A$2:$A$1002,0))),NA())</f>
        <v>0.5624399269841438</v>
      </c>
      <c r="E652" s="4"/>
      <c r="F652" s="4"/>
    </row>
    <row r="653" spans="1:6" x14ac:dyDescent="0.2">
      <c r="A653" s="4">
        <v>652</v>
      </c>
      <c r="B653" s="12">
        <f>A653/Parameters!$B$4</f>
        <v>0.65200000000000002</v>
      </c>
      <c r="C653" s="9">
        <f>INDEX(Workers!$E$2:$E$1001,MATCH(A653,Workers!$F$2:$F$1001,0))</f>
        <v>1.1058990634480939</v>
      </c>
      <c r="D653" s="9">
        <f>IFERROR((Parameters!$B$7/Parameters!$B$8)*(INDEX(Cutoff_Optimal!$C$2:$C$1002,MATCH(A653,Cutoff_Optimal!$A$2:$A$1002,0))/INDEX(Cutoff_Optimal!$B$2:$B$1002,MATCH(A653,Cutoff_Optimal!$A$2:$A$1002,0))),NA())</f>
        <v>0.56015816415987718</v>
      </c>
      <c r="E653" s="4"/>
      <c r="F653" s="4"/>
    </row>
    <row r="654" spans="1:6" x14ac:dyDescent="0.2">
      <c r="A654" s="4">
        <v>653</v>
      </c>
      <c r="B654" s="12">
        <f>A654/Parameters!$B$4</f>
        <v>0.65300000000000002</v>
      </c>
      <c r="C654" s="9">
        <f>INDEX(Workers!$E$2:$E$1001,MATCH(A654,Workers!$F$2:$F$1001,0))</f>
        <v>1.1063704094608053</v>
      </c>
      <c r="D654" s="9">
        <f>IFERROR((Parameters!$B$7/Parameters!$B$8)*(INDEX(Cutoff_Optimal!$C$2:$C$1002,MATCH(A654,Cutoff_Optimal!$A$2:$A$1002,0))/INDEX(Cutoff_Optimal!$B$2:$B$1002,MATCH(A654,Cutoff_Optimal!$A$2:$A$1002,0))),NA())</f>
        <v>0.55782236392419959</v>
      </c>
      <c r="E654" s="4"/>
      <c r="F654" s="4"/>
    </row>
    <row r="655" spans="1:6" x14ac:dyDescent="0.2">
      <c r="A655" s="4">
        <v>654</v>
      </c>
      <c r="B655" s="12">
        <f>A655/Parameters!$B$4</f>
        <v>0.65400000000000003</v>
      </c>
      <c r="C655" s="9">
        <f>INDEX(Workers!$E$2:$E$1001,MATCH(A655,Workers!$F$2:$F$1001,0))</f>
        <v>1.1071216849097254</v>
      </c>
      <c r="D655" s="9">
        <f>IFERROR((Parameters!$B$7/Parameters!$B$8)*(INDEX(Cutoff_Optimal!$C$2:$C$1002,MATCH(A655,Cutoff_Optimal!$A$2:$A$1002,0))/INDEX(Cutoff_Optimal!$B$2:$B$1002,MATCH(A655,Cutoff_Optimal!$A$2:$A$1002,0))),NA())</f>
        <v>0.55561440556460573</v>
      </c>
      <c r="E655" s="4"/>
      <c r="F655" s="4"/>
    </row>
    <row r="656" spans="1:6" x14ac:dyDescent="0.2">
      <c r="A656" s="4">
        <v>655</v>
      </c>
      <c r="B656" s="12">
        <f>A656/Parameters!$B$4</f>
        <v>0.65500000000000003</v>
      </c>
      <c r="C656" s="9">
        <f>INDEX(Workers!$E$2:$E$1001,MATCH(A656,Workers!$F$2:$F$1001,0))</f>
        <v>1.1081190152824303</v>
      </c>
      <c r="D656" s="9">
        <f>IFERROR((Parameters!$B$7/Parameters!$B$8)*(INDEX(Cutoff_Optimal!$C$2:$C$1002,MATCH(A656,Cutoff_Optimal!$A$2:$A$1002,0))/INDEX(Cutoff_Optimal!$B$2:$B$1002,MATCH(A656,Cutoff_Optimal!$A$2:$A$1002,0))),NA())</f>
        <v>0.55347327727063023</v>
      </c>
      <c r="E656" s="4"/>
      <c r="F656" s="4"/>
    </row>
    <row r="657" spans="1:6" x14ac:dyDescent="0.2">
      <c r="A657" s="4">
        <v>656</v>
      </c>
      <c r="B657" s="12">
        <f>A657/Parameters!$B$4</f>
        <v>0.65600000000000003</v>
      </c>
      <c r="C657" s="9">
        <f>INDEX(Workers!$E$2:$E$1001,MATCH(A657,Workers!$F$2:$F$1001,0))</f>
        <v>1.1084235152783859</v>
      </c>
      <c r="D657" s="9">
        <f>IFERROR((Parameters!$B$7/Parameters!$B$8)*(INDEX(Cutoff_Optimal!$C$2:$C$1002,MATCH(A657,Cutoff_Optimal!$A$2:$A$1002,0))/INDEX(Cutoff_Optimal!$B$2:$B$1002,MATCH(A657,Cutoff_Optimal!$A$2:$A$1002,0))),NA())</f>
        <v>0.55145215447682172</v>
      </c>
      <c r="E657" s="4"/>
      <c r="F657" s="4"/>
    </row>
    <row r="658" spans="1:6" x14ac:dyDescent="0.2">
      <c r="A658" s="4">
        <v>657</v>
      </c>
      <c r="B658" s="12">
        <f>A658/Parameters!$B$4</f>
        <v>0.65700000000000003</v>
      </c>
      <c r="C658" s="9">
        <f>INDEX(Workers!$E$2:$E$1001,MATCH(A658,Workers!$F$2:$F$1001,0))</f>
        <v>1.1086195978680649</v>
      </c>
      <c r="D658" s="9">
        <f>IFERROR((Parameters!$B$7/Parameters!$B$8)*(INDEX(Cutoff_Optimal!$C$2:$C$1002,MATCH(A658,Cutoff_Optimal!$A$2:$A$1002,0))/INDEX(Cutoff_Optimal!$B$2:$B$1002,MATCH(A658,Cutoff_Optimal!$A$2:$A$1002,0))),NA())</f>
        <v>0.54940486576425229</v>
      </c>
      <c r="E658" s="4"/>
      <c r="F658" s="4"/>
    </row>
    <row r="659" spans="1:6" x14ac:dyDescent="0.2">
      <c r="A659" s="4">
        <v>658</v>
      </c>
      <c r="B659" s="12">
        <f>A659/Parameters!$B$4</f>
        <v>0.65800000000000003</v>
      </c>
      <c r="C659" s="9">
        <f>INDEX(Workers!$E$2:$E$1001,MATCH(A659,Workers!$F$2:$F$1001,0))</f>
        <v>1.1088871715685549</v>
      </c>
      <c r="D659" s="9">
        <f>IFERROR((Parameters!$B$7/Parameters!$B$8)*(INDEX(Cutoff_Optimal!$C$2:$C$1002,MATCH(A659,Cutoff_Optimal!$A$2:$A$1002,0))/INDEX(Cutoff_Optimal!$B$2:$B$1002,MATCH(A659,Cutoff_Optimal!$A$2:$A$1002,0))),NA())</f>
        <v>0.54695943522503854</v>
      </c>
      <c r="E659" s="4"/>
      <c r="F659" s="4"/>
    </row>
    <row r="660" spans="1:6" x14ac:dyDescent="0.2">
      <c r="A660" s="4">
        <v>659</v>
      </c>
      <c r="B660" s="12">
        <f>A660/Parameters!$B$4</f>
        <v>0.65900000000000003</v>
      </c>
      <c r="C660" s="9">
        <f>INDEX(Workers!$E$2:$E$1001,MATCH(A660,Workers!$F$2:$F$1001,0))</f>
        <v>1.1088955582938427</v>
      </c>
      <c r="D660" s="9">
        <f>IFERROR((Parameters!$B$7/Parameters!$B$8)*(INDEX(Cutoff_Optimal!$C$2:$C$1002,MATCH(A660,Cutoff_Optimal!$A$2:$A$1002,0))/INDEX(Cutoff_Optimal!$B$2:$B$1002,MATCH(A660,Cutoff_Optimal!$A$2:$A$1002,0))),NA())</f>
        <v>0.54478381736001058</v>
      </c>
      <c r="E660" s="4"/>
      <c r="F660" s="4"/>
    </row>
    <row r="661" spans="1:6" x14ac:dyDescent="0.2">
      <c r="A661" s="4">
        <v>660</v>
      </c>
      <c r="B661" s="12">
        <f>A661/Parameters!$B$4</f>
        <v>0.66</v>
      </c>
      <c r="C661" s="9">
        <f>INDEX(Workers!$E$2:$E$1001,MATCH(A661,Workers!$F$2:$F$1001,0))</f>
        <v>1.1090918809969641</v>
      </c>
      <c r="D661" s="9">
        <f>IFERROR((Parameters!$B$7/Parameters!$B$8)*(INDEX(Cutoff_Optimal!$C$2:$C$1002,MATCH(A661,Cutoff_Optimal!$A$2:$A$1002,0))/INDEX(Cutoff_Optimal!$B$2:$B$1002,MATCH(A661,Cutoff_Optimal!$A$2:$A$1002,0))),NA())</f>
        <v>0.54253049875162251</v>
      </c>
      <c r="E661" s="4"/>
      <c r="F661" s="4"/>
    </row>
    <row r="662" spans="1:6" x14ac:dyDescent="0.2">
      <c r="A662" s="4">
        <v>661</v>
      </c>
      <c r="B662" s="12">
        <f>A662/Parameters!$B$4</f>
        <v>0.66100000000000003</v>
      </c>
      <c r="C662" s="9">
        <f>INDEX(Workers!$E$2:$E$1001,MATCH(A662,Workers!$F$2:$F$1001,0))</f>
        <v>1.1124906424497676</v>
      </c>
      <c r="D662" s="9">
        <f>IFERROR((Parameters!$B$7/Parameters!$B$8)*(INDEX(Cutoff_Optimal!$C$2:$C$1002,MATCH(A662,Cutoff_Optimal!$A$2:$A$1002,0))/INDEX(Cutoff_Optimal!$B$2:$B$1002,MATCH(A662,Cutoff_Optimal!$A$2:$A$1002,0))),NA())</f>
        <v>0.5400861013247602</v>
      </c>
      <c r="E662" s="4"/>
      <c r="F662" s="4"/>
    </row>
    <row r="663" spans="1:6" x14ac:dyDescent="0.2">
      <c r="A663" s="4">
        <v>662</v>
      </c>
      <c r="B663" s="12">
        <f>A663/Parameters!$B$4</f>
        <v>0.66200000000000003</v>
      </c>
      <c r="C663" s="9">
        <f>INDEX(Workers!$E$2:$E$1001,MATCH(A663,Workers!$F$2:$F$1001,0))</f>
        <v>1.112728905900886</v>
      </c>
      <c r="D663" s="9">
        <f>IFERROR((Parameters!$B$7/Parameters!$B$8)*(INDEX(Cutoff_Optimal!$C$2:$C$1002,MATCH(A663,Cutoff_Optimal!$A$2:$A$1002,0))/INDEX(Cutoff_Optimal!$B$2:$B$1002,MATCH(A663,Cutoff_Optimal!$A$2:$A$1002,0))),NA())</f>
        <v>0.53800022541293024</v>
      </c>
      <c r="E663" s="4"/>
      <c r="F663" s="4"/>
    </row>
    <row r="664" spans="1:6" x14ac:dyDescent="0.2">
      <c r="A664" s="4">
        <v>663</v>
      </c>
      <c r="B664" s="12">
        <f>A664/Parameters!$B$4</f>
        <v>0.66300000000000003</v>
      </c>
      <c r="C664" s="9">
        <f>INDEX(Workers!$E$2:$E$1001,MATCH(A664,Workers!$F$2:$F$1001,0))</f>
        <v>1.1136155542257298</v>
      </c>
      <c r="D664" s="9">
        <f>IFERROR((Parameters!$B$7/Parameters!$B$8)*(INDEX(Cutoff_Optimal!$C$2:$C$1002,MATCH(A664,Cutoff_Optimal!$A$2:$A$1002,0))/INDEX(Cutoff_Optimal!$B$2:$B$1002,MATCH(A664,Cutoff_Optimal!$A$2:$A$1002,0))),NA())</f>
        <v>0.53589694457342507</v>
      </c>
      <c r="E664" s="4"/>
      <c r="F664" s="4"/>
    </row>
    <row r="665" spans="1:6" x14ac:dyDescent="0.2">
      <c r="A665" s="4">
        <v>664</v>
      </c>
      <c r="B665" s="12">
        <f>A665/Parameters!$B$4</f>
        <v>0.66400000000000003</v>
      </c>
      <c r="C665" s="9">
        <f>INDEX(Workers!$E$2:$E$1001,MATCH(A665,Workers!$F$2:$F$1001,0))</f>
        <v>1.1148384546726036</v>
      </c>
      <c r="D665" s="9">
        <f>IFERROR((Parameters!$B$7/Parameters!$B$8)*(INDEX(Cutoff_Optimal!$C$2:$C$1002,MATCH(A665,Cutoff_Optimal!$A$2:$A$1002,0))/INDEX(Cutoff_Optimal!$B$2:$B$1002,MATCH(A665,Cutoff_Optimal!$A$2:$A$1002,0))),NA())</f>
        <v>0.5338655739880438</v>
      </c>
      <c r="E665" s="4"/>
      <c r="F665" s="4"/>
    </row>
    <row r="666" spans="1:6" x14ac:dyDescent="0.2">
      <c r="A666" s="4">
        <v>665</v>
      </c>
      <c r="B666" s="12">
        <f>A666/Parameters!$B$4</f>
        <v>0.66500000000000004</v>
      </c>
      <c r="C666" s="9">
        <f>INDEX(Workers!$E$2:$E$1001,MATCH(A666,Workers!$F$2:$F$1001,0))</f>
        <v>1.1154484033719838</v>
      </c>
      <c r="D666" s="9">
        <f>IFERROR((Parameters!$B$7/Parameters!$B$8)*(INDEX(Cutoff_Optimal!$C$2:$C$1002,MATCH(A666,Cutoff_Optimal!$A$2:$A$1002,0))/INDEX(Cutoff_Optimal!$B$2:$B$1002,MATCH(A666,Cutoff_Optimal!$A$2:$A$1002,0))),NA())</f>
        <v>0.53150762634675475</v>
      </c>
      <c r="E666" s="4"/>
      <c r="F666" s="4"/>
    </row>
    <row r="667" spans="1:6" x14ac:dyDescent="0.2">
      <c r="A667" s="4">
        <v>666</v>
      </c>
      <c r="B667" s="12">
        <f>A667/Parameters!$B$4</f>
        <v>0.66600000000000004</v>
      </c>
      <c r="C667" s="9">
        <f>INDEX(Workers!$E$2:$E$1001,MATCH(A667,Workers!$F$2:$F$1001,0))</f>
        <v>1.1160929078854973</v>
      </c>
      <c r="D667" s="9">
        <f>IFERROR((Parameters!$B$7/Parameters!$B$8)*(INDEX(Cutoff_Optimal!$C$2:$C$1002,MATCH(A667,Cutoff_Optimal!$A$2:$A$1002,0))/INDEX(Cutoff_Optimal!$B$2:$B$1002,MATCH(A667,Cutoff_Optimal!$A$2:$A$1002,0))),NA())</f>
        <v>0.52945988616691531</v>
      </c>
      <c r="E667" s="4"/>
      <c r="F667" s="4"/>
    </row>
    <row r="668" spans="1:6" x14ac:dyDescent="0.2">
      <c r="A668" s="4">
        <v>667</v>
      </c>
      <c r="B668" s="12">
        <f>A668/Parameters!$B$4</f>
        <v>0.66700000000000004</v>
      </c>
      <c r="C668" s="9">
        <f>INDEX(Workers!$E$2:$E$1001,MATCH(A668,Workers!$F$2:$F$1001,0))</f>
        <v>1.1169100588408614</v>
      </c>
      <c r="D668" s="9">
        <f>IFERROR((Parameters!$B$7/Parameters!$B$8)*(INDEX(Cutoff_Optimal!$C$2:$C$1002,MATCH(A668,Cutoff_Optimal!$A$2:$A$1002,0))/INDEX(Cutoff_Optimal!$B$2:$B$1002,MATCH(A668,Cutoff_Optimal!$A$2:$A$1002,0))),NA())</f>
        <v>0.52731022806108185</v>
      </c>
      <c r="E668" s="4"/>
      <c r="F668" s="4"/>
    </row>
    <row r="669" spans="1:6" x14ac:dyDescent="0.2">
      <c r="A669" s="4">
        <v>668</v>
      </c>
      <c r="B669" s="12">
        <f>A669/Parameters!$B$4</f>
        <v>0.66800000000000004</v>
      </c>
      <c r="C669" s="9">
        <f>INDEX(Workers!$E$2:$E$1001,MATCH(A669,Workers!$F$2:$F$1001,0))</f>
        <v>1.1185263626766933</v>
      </c>
      <c r="D669" s="9">
        <f>IFERROR((Parameters!$B$7/Parameters!$B$8)*(INDEX(Cutoff_Optimal!$C$2:$C$1002,MATCH(A669,Cutoff_Optimal!$A$2:$A$1002,0))/INDEX(Cutoff_Optimal!$B$2:$B$1002,MATCH(A669,Cutoff_Optimal!$A$2:$A$1002,0))),NA())</f>
        <v>0.52486193106875634</v>
      </c>
      <c r="E669" s="4"/>
      <c r="F669" s="4"/>
    </row>
    <row r="670" spans="1:6" x14ac:dyDescent="0.2">
      <c r="A670" s="4">
        <v>669</v>
      </c>
      <c r="B670" s="12">
        <f>A670/Parameters!$B$4</f>
        <v>0.66900000000000004</v>
      </c>
      <c r="C670" s="9">
        <f>INDEX(Workers!$E$2:$E$1001,MATCH(A670,Workers!$F$2:$F$1001,0))</f>
        <v>1.1199055479044795</v>
      </c>
      <c r="D670" s="9">
        <f>IFERROR((Parameters!$B$7/Parameters!$B$8)*(INDEX(Cutoff_Optimal!$C$2:$C$1002,MATCH(A670,Cutoff_Optimal!$A$2:$A$1002,0))/INDEX(Cutoff_Optimal!$B$2:$B$1002,MATCH(A670,Cutoff_Optimal!$A$2:$A$1002,0))),NA())</f>
        <v>0.52278428755988049</v>
      </c>
      <c r="E670" s="4"/>
      <c r="F670" s="4"/>
    </row>
    <row r="671" spans="1:6" x14ac:dyDescent="0.2">
      <c r="A671" s="4">
        <v>670</v>
      </c>
      <c r="B671" s="12">
        <f>A671/Parameters!$B$4</f>
        <v>0.67</v>
      </c>
      <c r="C671" s="9">
        <f>INDEX(Workers!$E$2:$E$1001,MATCH(A671,Workers!$F$2:$F$1001,0))</f>
        <v>1.1208087792799606</v>
      </c>
      <c r="D671" s="9">
        <f>IFERROR((Parameters!$B$7/Parameters!$B$8)*(INDEX(Cutoff_Optimal!$C$2:$C$1002,MATCH(A671,Cutoff_Optimal!$A$2:$A$1002,0))/INDEX(Cutoff_Optimal!$B$2:$B$1002,MATCH(A671,Cutoff_Optimal!$A$2:$A$1002,0))),NA())</f>
        <v>0.5211100080150588</v>
      </c>
      <c r="E671" s="4"/>
      <c r="F671" s="4"/>
    </row>
    <row r="672" spans="1:6" x14ac:dyDescent="0.2">
      <c r="A672" s="4">
        <v>671</v>
      </c>
      <c r="B672" s="12">
        <f>A672/Parameters!$B$4</f>
        <v>0.67100000000000004</v>
      </c>
      <c r="C672" s="9">
        <f>INDEX(Workers!$E$2:$E$1001,MATCH(A672,Workers!$F$2:$F$1001,0))</f>
        <v>1.121653085039815</v>
      </c>
      <c r="D672" s="9">
        <f>IFERROR((Parameters!$B$7/Parameters!$B$8)*(INDEX(Cutoff_Optimal!$C$2:$C$1002,MATCH(A672,Cutoff_Optimal!$A$2:$A$1002,0))/INDEX(Cutoff_Optimal!$B$2:$B$1002,MATCH(A672,Cutoff_Optimal!$A$2:$A$1002,0))),NA())</f>
        <v>0.51876015985409918</v>
      </c>
      <c r="E672" s="4"/>
      <c r="F672" s="4"/>
    </row>
    <row r="673" spans="1:6" x14ac:dyDescent="0.2">
      <c r="A673" s="4">
        <v>672</v>
      </c>
      <c r="B673" s="12">
        <f>A673/Parameters!$B$4</f>
        <v>0.67200000000000004</v>
      </c>
      <c r="C673" s="9">
        <f>INDEX(Workers!$E$2:$E$1001,MATCH(A673,Workers!$F$2:$F$1001,0))</f>
        <v>1.1225098404237048</v>
      </c>
      <c r="D673" s="9">
        <f>IFERROR((Parameters!$B$7/Parameters!$B$8)*(INDEX(Cutoff_Optimal!$C$2:$C$1002,MATCH(A673,Cutoff_Optimal!$A$2:$A$1002,0))/INDEX(Cutoff_Optimal!$B$2:$B$1002,MATCH(A673,Cutoff_Optimal!$A$2:$A$1002,0))),NA())</f>
        <v>0.51661064191686079</v>
      </c>
      <c r="E673" s="4"/>
      <c r="F673" s="4"/>
    </row>
    <row r="674" spans="1:6" x14ac:dyDescent="0.2">
      <c r="A674" s="4">
        <v>673</v>
      </c>
      <c r="B674" s="12">
        <f>A674/Parameters!$B$4</f>
        <v>0.67300000000000004</v>
      </c>
      <c r="C674" s="9">
        <f>INDEX(Workers!$E$2:$E$1001,MATCH(A674,Workers!$F$2:$F$1001,0))</f>
        <v>1.1227380647532916</v>
      </c>
      <c r="D674" s="9">
        <f>IFERROR((Parameters!$B$7/Parameters!$B$8)*(INDEX(Cutoff_Optimal!$C$2:$C$1002,MATCH(A674,Cutoff_Optimal!$A$2:$A$1002,0))/INDEX(Cutoff_Optimal!$B$2:$B$1002,MATCH(A674,Cutoff_Optimal!$A$2:$A$1002,0))),NA())</f>
        <v>0.51377447707394497</v>
      </c>
      <c r="E674" s="4"/>
      <c r="F674" s="4"/>
    </row>
    <row r="675" spans="1:6" x14ac:dyDescent="0.2">
      <c r="A675" s="4">
        <v>674</v>
      </c>
      <c r="B675" s="12">
        <f>A675/Parameters!$B$4</f>
        <v>0.67400000000000004</v>
      </c>
      <c r="C675" s="9">
        <f>INDEX(Workers!$E$2:$E$1001,MATCH(A675,Workers!$F$2:$F$1001,0))</f>
        <v>1.1230523085179533</v>
      </c>
      <c r="D675" s="9">
        <f>IFERROR((Parameters!$B$7/Parameters!$B$8)*(INDEX(Cutoff_Optimal!$C$2:$C$1002,MATCH(A675,Cutoff_Optimal!$A$2:$A$1002,0))/INDEX(Cutoff_Optimal!$B$2:$B$1002,MATCH(A675,Cutoff_Optimal!$A$2:$A$1002,0))),NA())</f>
        <v>0.51172265155448793</v>
      </c>
      <c r="E675" s="4"/>
      <c r="F675" s="4"/>
    </row>
    <row r="676" spans="1:6" x14ac:dyDescent="0.2">
      <c r="A676" s="4">
        <v>675</v>
      </c>
      <c r="B676" s="12">
        <f>A676/Parameters!$B$4</f>
        <v>0.67500000000000004</v>
      </c>
      <c r="C676" s="9">
        <f>INDEX(Workers!$E$2:$E$1001,MATCH(A676,Workers!$F$2:$F$1001,0))</f>
        <v>1.1234015252844953</v>
      </c>
      <c r="D676" s="9">
        <f>IFERROR((Parameters!$B$7/Parameters!$B$8)*(INDEX(Cutoff_Optimal!$C$2:$C$1002,MATCH(A676,Cutoff_Optimal!$A$2:$A$1002,0))/INDEX(Cutoff_Optimal!$B$2:$B$1002,MATCH(A676,Cutoff_Optimal!$A$2:$A$1002,0))),NA())</f>
        <v>0.50949031104759357</v>
      </c>
      <c r="E676" s="4"/>
      <c r="F676" s="4"/>
    </row>
    <row r="677" spans="1:6" x14ac:dyDescent="0.2">
      <c r="A677" s="4">
        <v>676</v>
      </c>
      <c r="B677" s="12">
        <f>A677/Parameters!$B$4</f>
        <v>0.67600000000000005</v>
      </c>
      <c r="C677" s="9">
        <f>INDEX(Workers!$E$2:$E$1001,MATCH(A677,Workers!$F$2:$F$1001,0))</f>
        <v>1.1238024385059533</v>
      </c>
      <c r="D677" s="9">
        <f>IFERROR((Parameters!$B$7/Parameters!$B$8)*(INDEX(Cutoff_Optimal!$C$2:$C$1002,MATCH(A677,Cutoff_Optimal!$A$2:$A$1002,0))/INDEX(Cutoff_Optimal!$B$2:$B$1002,MATCH(A677,Cutoff_Optimal!$A$2:$A$1002,0))),NA())</f>
        <v>0.50752458692739755</v>
      </c>
      <c r="E677" s="4"/>
      <c r="F677" s="4"/>
    </row>
    <row r="678" spans="1:6" x14ac:dyDescent="0.2">
      <c r="A678" s="4">
        <v>677</v>
      </c>
      <c r="B678" s="12">
        <f>A678/Parameters!$B$4</f>
        <v>0.67700000000000005</v>
      </c>
      <c r="C678" s="9">
        <f>INDEX(Workers!$E$2:$E$1001,MATCH(A678,Workers!$F$2:$F$1001,0))</f>
        <v>1.1244289834834353</v>
      </c>
      <c r="D678" s="9">
        <f>IFERROR((Parameters!$B$7/Parameters!$B$8)*(INDEX(Cutoff_Optimal!$C$2:$C$1002,MATCH(A678,Cutoff_Optimal!$A$2:$A$1002,0))/INDEX(Cutoff_Optimal!$B$2:$B$1002,MATCH(A678,Cutoff_Optimal!$A$2:$A$1002,0))),NA())</f>
        <v>0.50516500023443844</v>
      </c>
      <c r="E678" s="4"/>
      <c r="F678" s="4"/>
    </row>
    <row r="679" spans="1:6" x14ac:dyDescent="0.2">
      <c r="A679" s="4">
        <v>678</v>
      </c>
      <c r="B679" s="12">
        <f>A679/Parameters!$B$4</f>
        <v>0.67800000000000005</v>
      </c>
      <c r="C679" s="9">
        <f>INDEX(Workers!$E$2:$E$1001,MATCH(A679,Workers!$F$2:$F$1001,0))</f>
        <v>1.1257435966175062</v>
      </c>
      <c r="D679" s="9">
        <f>IFERROR((Parameters!$B$7/Parameters!$B$8)*(INDEX(Cutoff_Optimal!$C$2:$C$1002,MATCH(A679,Cutoff_Optimal!$A$2:$A$1002,0))/INDEX(Cutoff_Optimal!$B$2:$B$1002,MATCH(A679,Cutoff_Optimal!$A$2:$A$1002,0))),NA())</f>
        <v>0.50301422176243571</v>
      </c>
      <c r="E679" s="4"/>
      <c r="F679" s="4"/>
    </row>
    <row r="680" spans="1:6" x14ac:dyDescent="0.2">
      <c r="A680" s="4">
        <v>679</v>
      </c>
      <c r="B680" s="12">
        <f>A680/Parameters!$B$4</f>
        <v>0.67900000000000005</v>
      </c>
      <c r="C680" s="9">
        <f>INDEX(Workers!$E$2:$E$1001,MATCH(A680,Workers!$F$2:$F$1001,0))</f>
        <v>1.1259393399601338</v>
      </c>
      <c r="D680" s="9">
        <f>IFERROR((Parameters!$B$7/Parameters!$B$8)*(INDEX(Cutoff_Optimal!$C$2:$C$1002,MATCH(A680,Cutoff_Optimal!$A$2:$A$1002,0))/INDEX(Cutoff_Optimal!$B$2:$B$1002,MATCH(A680,Cutoff_Optimal!$A$2:$A$1002,0))),NA())</f>
        <v>0.50080614750315389</v>
      </c>
      <c r="E680" s="4"/>
      <c r="F680" s="4"/>
    </row>
    <row r="681" spans="1:6" x14ac:dyDescent="0.2">
      <c r="A681" s="4">
        <v>680</v>
      </c>
      <c r="B681" s="12">
        <f>A681/Parameters!$B$4</f>
        <v>0.68</v>
      </c>
      <c r="C681" s="9">
        <f>INDEX(Workers!$E$2:$E$1001,MATCH(A681,Workers!$F$2:$F$1001,0))</f>
        <v>1.1260583297614151</v>
      </c>
      <c r="D681" s="9">
        <f>IFERROR((Parameters!$B$7/Parameters!$B$8)*(INDEX(Cutoff_Optimal!$C$2:$C$1002,MATCH(A681,Cutoff_Optimal!$A$2:$A$1002,0))/INDEX(Cutoff_Optimal!$B$2:$B$1002,MATCH(A681,Cutoff_Optimal!$A$2:$A$1002,0))),NA())</f>
        <v>0.4988613104639476</v>
      </c>
      <c r="E681" s="4"/>
      <c r="F681" s="4"/>
    </row>
    <row r="682" spans="1:6" x14ac:dyDescent="0.2">
      <c r="A682" s="4">
        <v>681</v>
      </c>
      <c r="B682" s="12">
        <f>A682/Parameters!$B$4</f>
        <v>0.68100000000000005</v>
      </c>
      <c r="C682" s="9">
        <f>INDEX(Workers!$E$2:$E$1001,MATCH(A682,Workers!$F$2:$F$1001,0))</f>
        <v>1.1263213558298268</v>
      </c>
      <c r="D682" s="9">
        <f>IFERROR((Parameters!$B$7/Parameters!$B$8)*(INDEX(Cutoff_Optimal!$C$2:$C$1002,MATCH(A682,Cutoff_Optimal!$A$2:$A$1002,0))/INDEX(Cutoff_Optimal!$B$2:$B$1002,MATCH(A682,Cutoff_Optimal!$A$2:$A$1002,0))),NA())</f>
        <v>0.49648828191939948</v>
      </c>
      <c r="E682" s="4"/>
      <c r="F682" s="4"/>
    </row>
    <row r="683" spans="1:6" x14ac:dyDescent="0.2">
      <c r="A683" s="4">
        <v>682</v>
      </c>
      <c r="B683" s="12">
        <f>A683/Parameters!$B$4</f>
        <v>0.68200000000000005</v>
      </c>
      <c r="C683" s="9">
        <f>INDEX(Workers!$E$2:$E$1001,MATCH(A683,Workers!$F$2:$F$1001,0))</f>
        <v>1.1267799751890477</v>
      </c>
      <c r="D683" s="9">
        <f>IFERROR((Parameters!$B$7/Parameters!$B$8)*(INDEX(Cutoff_Optimal!$C$2:$C$1002,MATCH(A683,Cutoff_Optimal!$A$2:$A$1002,0))/INDEX(Cutoff_Optimal!$B$2:$B$1002,MATCH(A683,Cutoff_Optimal!$A$2:$A$1002,0))),NA())</f>
        <v>0.49445776863621199</v>
      </c>
      <c r="E683" s="4"/>
      <c r="F683" s="4"/>
    </row>
    <row r="684" spans="1:6" x14ac:dyDescent="0.2">
      <c r="A684" s="4">
        <v>683</v>
      </c>
      <c r="B684" s="12">
        <f>A684/Parameters!$B$4</f>
        <v>0.68300000000000005</v>
      </c>
      <c r="C684" s="9">
        <f>INDEX(Workers!$E$2:$E$1001,MATCH(A684,Workers!$F$2:$F$1001,0))</f>
        <v>1.1281127497220118</v>
      </c>
      <c r="D684" s="9">
        <f>IFERROR((Parameters!$B$7/Parameters!$B$8)*(INDEX(Cutoff_Optimal!$C$2:$C$1002,MATCH(A684,Cutoff_Optimal!$A$2:$A$1002,0))/INDEX(Cutoff_Optimal!$B$2:$B$1002,MATCH(A684,Cutoff_Optimal!$A$2:$A$1002,0))),NA())</f>
        <v>0.49238990004986039</v>
      </c>
      <c r="E684" s="4"/>
      <c r="F684" s="4"/>
    </row>
    <row r="685" spans="1:6" x14ac:dyDescent="0.2">
      <c r="A685" s="4">
        <v>684</v>
      </c>
      <c r="B685" s="12">
        <f>A685/Parameters!$B$4</f>
        <v>0.68400000000000005</v>
      </c>
      <c r="C685" s="9">
        <f>INDEX(Workers!$E$2:$E$1001,MATCH(A685,Workers!$F$2:$F$1001,0))</f>
        <v>1.1286765432303549</v>
      </c>
      <c r="D685" s="9">
        <f>IFERROR((Parameters!$B$7/Parameters!$B$8)*(INDEX(Cutoff_Optimal!$C$2:$C$1002,MATCH(A685,Cutoff_Optimal!$A$2:$A$1002,0))/INDEX(Cutoff_Optimal!$B$2:$B$1002,MATCH(A685,Cutoff_Optimal!$A$2:$A$1002,0))),NA())</f>
        <v>0.49055120124421708</v>
      </c>
      <c r="E685" s="4"/>
      <c r="F685" s="4"/>
    </row>
    <row r="686" spans="1:6" x14ac:dyDescent="0.2">
      <c r="A686" s="4">
        <v>685</v>
      </c>
      <c r="B686" s="12">
        <f>A686/Parameters!$B$4</f>
        <v>0.68500000000000005</v>
      </c>
      <c r="C686" s="9">
        <f>INDEX(Workers!$E$2:$E$1001,MATCH(A686,Workers!$F$2:$F$1001,0))</f>
        <v>1.1296807145986276</v>
      </c>
      <c r="D686" s="9">
        <f>IFERROR((Parameters!$B$7/Parameters!$B$8)*(INDEX(Cutoff_Optimal!$C$2:$C$1002,MATCH(A686,Cutoff_Optimal!$A$2:$A$1002,0))/INDEX(Cutoff_Optimal!$B$2:$B$1002,MATCH(A686,Cutoff_Optimal!$A$2:$A$1002,0))),NA())</f>
        <v>0.48887164518169279</v>
      </c>
      <c r="E686" s="4"/>
      <c r="F686" s="4"/>
    </row>
    <row r="687" spans="1:6" x14ac:dyDescent="0.2">
      <c r="A687" s="4">
        <v>686</v>
      </c>
      <c r="B687" s="12">
        <f>A687/Parameters!$B$4</f>
        <v>0.68600000000000005</v>
      </c>
      <c r="C687" s="9">
        <f>INDEX(Workers!$E$2:$E$1001,MATCH(A687,Workers!$F$2:$F$1001,0))</f>
        <v>1.1300186353444794</v>
      </c>
      <c r="D687" s="9">
        <f>IFERROR((Parameters!$B$7/Parameters!$B$8)*(INDEX(Cutoff_Optimal!$C$2:$C$1002,MATCH(A687,Cutoff_Optimal!$A$2:$A$1002,0))/INDEX(Cutoff_Optimal!$B$2:$B$1002,MATCH(A687,Cutoff_Optimal!$A$2:$A$1002,0))),NA())</f>
        <v>0.4867070628917422</v>
      </c>
      <c r="E687" s="4"/>
      <c r="F687" s="4"/>
    </row>
    <row r="688" spans="1:6" x14ac:dyDescent="0.2">
      <c r="A688" s="4">
        <v>687</v>
      </c>
      <c r="B688" s="12">
        <f>A688/Parameters!$B$4</f>
        <v>0.68700000000000006</v>
      </c>
      <c r="C688" s="9">
        <f>INDEX(Workers!$E$2:$E$1001,MATCH(A688,Workers!$F$2:$F$1001,0))</f>
        <v>1.1301645197531434</v>
      </c>
      <c r="D688" s="9">
        <f>IFERROR((Parameters!$B$7/Parameters!$B$8)*(INDEX(Cutoff_Optimal!$C$2:$C$1002,MATCH(A688,Cutoff_Optimal!$A$2:$A$1002,0))/INDEX(Cutoff_Optimal!$B$2:$B$1002,MATCH(A688,Cutoff_Optimal!$A$2:$A$1002,0))),NA())</f>
        <v>0.48467966501248511</v>
      </c>
      <c r="E688" s="4"/>
      <c r="F688" s="4"/>
    </row>
    <row r="689" spans="1:6" x14ac:dyDescent="0.2">
      <c r="A689" s="4">
        <v>688</v>
      </c>
      <c r="B689" s="12">
        <f>A689/Parameters!$B$4</f>
        <v>0.68799999999999994</v>
      </c>
      <c r="C689" s="9">
        <f>INDEX(Workers!$E$2:$E$1001,MATCH(A689,Workers!$F$2:$F$1001,0))</f>
        <v>1.1303499830400863</v>
      </c>
      <c r="D689" s="9">
        <f>IFERROR((Parameters!$B$7/Parameters!$B$8)*(INDEX(Cutoff_Optimal!$C$2:$C$1002,MATCH(A689,Cutoff_Optimal!$A$2:$A$1002,0))/INDEX(Cutoff_Optimal!$B$2:$B$1002,MATCH(A689,Cutoff_Optimal!$A$2:$A$1002,0))),NA())</f>
        <v>0.48294103021244622</v>
      </c>
      <c r="E689" s="4"/>
      <c r="F689" s="4"/>
    </row>
    <row r="690" spans="1:6" x14ac:dyDescent="0.2">
      <c r="A690" s="4">
        <v>689</v>
      </c>
      <c r="B690" s="12">
        <f>A690/Parameters!$B$4</f>
        <v>0.68899999999999995</v>
      </c>
      <c r="C690" s="9">
        <f>INDEX(Workers!$E$2:$E$1001,MATCH(A690,Workers!$F$2:$F$1001,0))</f>
        <v>1.1306976278670218</v>
      </c>
      <c r="D690" s="9">
        <f>IFERROR((Parameters!$B$7/Parameters!$B$8)*(INDEX(Cutoff_Optimal!$C$2:$C$1002,MATCH(A690,Cutoff_Optimal!$A$2:$A$1002,0))/INDEX(Cutoff_Optimal!$B$2:$B$1002,MATCH(A690,Cutoff_Optimal!$A$2:$A$1002,0))),NA())</f>
        <v>0.48065551315650112</v>
      </c>
      <c r="E690" s="4"/>
      <c r="F690" s="4"/>
    </row>
    <row r="691" spans="1:6" x14ac:dyDescent="0.2">
      <c r="A691" s="4">
        <v>690</v>
      </c>
      <c r="B691" s="12">
        <f>A691/Parameters!$B$4</f>
        <v>0.69</v>
      </c>
      <c r="C691" s="9">
        <f>INDEX(Workers!$E$2:$E$1001,MATCH(A691,Workers!$F$2:$F$1001,0))</f>
        <v>1.1306987638434074</v>
      </c>
      <c r="D691" s="9">
        <f>IFERROR((Parameters!$B$7/Parameters!$B$8)*(INDEX(Cutoff_Optimal!$C$2:$C$1002,MATCH(A691,Cutoff_Optimal!$A$2:$A$1002,0))/INDEX(Cutoff_Optimal!$B$2:$B$1002,MATCH(A691,Cutoff_Optimal!$A$2:$A$1002,0))),NA())</f>
        <v>0.4786790116755486</v>
      </c>
      <c r="E691" s="4"/>
      <c r="F691" s="4"/>
    </row>
    <row r="692" spans="1:6" x14ac:dyDescent="0.2">
      <c r="A692" s="4">
        <v>691</v>
      </c>
      <c r="B692" s="12">
        <f>A692/Parameters!$B$4</f>
        <v>0.69099999999999995</v>
      </c>
      <c r="C692" s="9">
        <f>INDEX(Workers!$E$2:$E$1001,MATCH(A692,Workers!$F$2:$F$1001,0))</f>
        <v>1.1314107877547195</v>
      </c>
      <c r="D692" s="9">
        <f>IFERROR((Parameters!$B$7/Parameters!$B$8)*(INDEX(Cutoff_Optimal!$C$2:$C$1002,MATCH(A692,Cutoff_Optimal!$A$2:$A$1002,0))/INDEX(Cutoff_Optimal!$B$2:$B$1002,MATCH(A692,Cutoff_Optimal!$A$2:$A$1002,0))),NA())</f>
        <v>0.47669149342623901</v>
      </c>
      <c r="E692" s="4"/>
      <c r="F692" s="4"/>
    </row>
    <row r="693" spans="1:6" x14ac:dyDescent="0.2">
      <c r="A693" s="4">
        <v>692</v>
      </c>
      <c r="B693" s="12">
        <f>A693/Parameters!$B$4</f>
        <v>0.69199999999999995</v>
      </c>
      <c r="C693" s="9">
        <f>INDEX(Workers!$E$2:$E$1001,MATCH(A693,Workers!$F$2:$F$1001,0))</f>
        <v>1.1325177548798961</v>
      </c>
      <c r="D693" s="9">
        <f>IFERROR((Parameters!$B$7/Parameters!$B$8)*(INDEX(Cutoff_Optimal!$C$2:$C$1002,MATCH(A693,Cutoff_Optimal!$A$2:$A$1002,0))/INDEX(Cutoff_Optimal!$B$2:$B$1002,MATCH(A693,Cutoff_Optimal!$A$2:$A$1002,0))),NA())</f>
        <v>0.47460648018831258</v>
      </c>
      <c r="E693" s="4"/>
      <c r="F693" s="4"/>
    </row>
    <row r="694" spans="1:6" x14ac:dyDescent="0.2">
      <c r="A694" s="4">
        <v>693</v>
      </c>
      <c r="B694" s="12">
        <f>A694/Parameters!$B$4</f>
        <v>0.69299999999999995</v>
      </c>
      <c r="C694" s="9">
        <f>INDEX(Workers!$E$2:$E$1001,MATCH(A694,Workers!$F$2:$F$1001,0))</f>
        <v>1.1328790936740147</v>
      </c>
      <c r="D694" s="9">
        <f>IFERROR((Parameters!$B$7/Parameters!$B$8)*(INDEX(Cutoff_Optimal!$C$2:$C$1002,MATCH(A694,Cutoff_Optimal!$A$2:$A$1002,0))/INDEX(Cutoff_Optimal!$B$2:$B$1002,MATCH(A694,Cutoff_Optimal!$A$2:$A$1002,0))),NA())</f>
        <v>0.47241434337405613</v>
      </c>
      <c r="E694" s="4"/>
      <c r="F694" s="4"/>
    </row>
    <row r="695" spans="1:6" x14ac:dyDescent="0.2">
      <c r="A695" s="4">
        <v>694</v>
      </c>
      <c r="B695" s="12">
        <f>A695/Parameters!$B$4</f>
        <v>0.69399999999999995</v>
      </c>
      <c r="C695" s="9">
        <f>INDEX(Workers!$E$2:$E$1001,MATCH(A695,Workers!$F$2:$F$1001,0))</f>
        <v>1.1336108018505093</v>
      </c>
      <c r="D695" s="9">
        <f>IFERROR((Parameters!$B$7/Parameters!$B$8)*(INDEX(Cutoff_Optimal!$C$2:$C$1002,MATCH(A695,Cutoff_Optimal!$A$2:$A$1002,0))/INDEX(Cutoff_Optimal!$B$2:$B$1002,MATCH(A695,Cutoff_Optimal!$A$2:$A$1002,0))),NA())</f>
        <v>0.47009650397751734</v>
      </c>
      <c r="E695" s="4"/>
      <c r="F695" s="4"/>
    </row>
    <row r="696" spans="1:6" x14ac:dyDescent="0.2">
      <c r="A696" s="4">
        <v>695</v>
      </c>
      <c r="B696" s="12">
        <f>A696/Parameters!$B$4</f>
        <v>0.69499999999999995</v>
      </c>
      <c r="C696" s="9">
        <f>INDEX(Workers!$E$2:$E$1001,MATCH(A696,Workers!$F$2:$F$1001,0))</f>
        <v>1.1341248045399355</v>
      </c>
      <c r="D696" s="9">
        <f>IFERROR((Parameters!$B$7/Parameters!$B$8)*(INDEX(Cutoff_Optimal!$C$2:$C$1002,MATCH(A696,Cutoff_Optimal!$A$2:$A$1002,0))/INDEX(Cutoff_Optimal!$B$2:$B$1002,MATCH(A696,Cutoff_Optimal!$A$2:$A$1002,0))),NA())</f>
        <v>0.46762254318265567</v>
      </c>
      <c r="E696" s="4"/>
      <c r="F696" s="4"/>
    </row>
    <row r="697" spans="1:6" x14ac:dyDescent="0.2">
      <c r="A697" s="4">
        <v>696</v>
      </c>
      <c r="B697" s="12">
        <f>A697/Parameters!$B$4</f>
        <v>0.69599999999999995</v>
      </c>
      <c r="C697" s="9">
        <f>INDEX(Workers!$E$2:$E$1001,MATCH(A697,Workers!$F$2:$F$1001,0))</f>
        <v>1.1341265886021608</v>
      </c>
      <c r="D697" s="9">
        <f>IFERROR((Parameters!$B$7/Parameters!$B$8)*(INDEX(Cutoff_Optimal!$C$2:$C$1002,MATCH(A697,Cutoff_Optimal!$A$2:$A$1002,0))/INDEX(Cutoff_Optimal!$B$2:$B$1002,MATCH(A697,Cutoff_Optimal!$A$2:$A$1002,0))),NA())</f>
        <v>0.46491768391401322</v>
      </c>
      <c r="E697" s="4"/>
      <c r="F697" s="4"/>
    </row>
    <row r="698" spans="1:6" x14ac:dyDescent="0.2">
      <c r="A698" s="4">
        <v>697</v>
      </c>
      <c r="B698" s="12">
        <f>A698/Parameters!$B$4</f>
        <v>0.69699999999999995</v>
      </c>
      <c r="C698" s="9">
        <f>INDEX(Workers!$E$2:$E$1001,MATCH(A698,Workers!$F$2:$F$1001,0))</f>
        <v>1.1345338699238123</v>
      </c>
      <c r="D698" s="9">
        <f>IFERROR((Parameters!$B$7/Parameters!$B$8)*(INDEX(Cutoff_Optimal!$C$2:$C$1002,MATCH(A698,Cutoff_Optimal!$A$2:$A$1002,0))/INDEX(Cutoff_Optimal!$B$2:$B$1002,MATCH(A698,Cutoff_Optimal!$A$2:$A$1002,0))),NA())</f>
        <v>0.46306656259674106</v>
      </c>
      <c r="E698" s="4"/>
      <c r="F698" s="4"/>
    </row>
    <row r="699" spans="1:6" x14ac:dyDescent="0.2">
      <c r="A699" s="4">
        <v>698</v>
      </c>
      <c r="B699" s="12">
        <f>A699/Parameters!$B$4</f>
        <v>0.69799999999999995</v>
      </c>
      <c r="C699" s="9">
        <f>INDEX(Workers!$E$2:$E$1001,MATCH(A699,Workers!$F$2:$F$1001,0))</f>
        <v>1.1350787846006001</v>
      </c>
      <c r="D699" s="9">
        <f>IFERROR((Parameters!$B$7/Parameters!$B$8)*(INDEX(Cutoff_Optimal!$C$2:$C$1002,MATCH(A699,Cutoff_Optimal!$A$2:$A$1002,0))/INDEX(Cutoff_Optimal!$B$2:$B$1002,MATCH(A699,Cutoff_Optimal!$A$2:$A$1002,0))),NA())</f>
        <v>0.4610183029404511</v>
      </c>
      <c r="E699" s="4"/>
      <c r="F699" s="4"/>
    </row>
    <row r="700" spans="1:6" x14ac:dyDescent="0.2">
      <c r="A700" s="4">
        <v>699</v>
      </c>
      <c r="B700" s="12">
        <f>A700/Parameters!$B$4</f>
        <v>0.69899999999999995</v>
      </c>
      <c r="C700" s="9">
        <f>INDEX(Workers!$E$2:$E$1001,MATCH(A700,Workers!$F$2:$F$1001,0))</f>
        <v>1.1354610468777042</v>
      </c>
      <c r="D700" s="9">
        <f>IFERROR((Parameters!$B$7/Parameters!$B$8)*(INDEX(Cutoff_Optimal!$C$2:$C$1002,MATCH(A700,Cutoff_Optimal!$A$2:$A$1002,0))/INDEX(Cutoff_Optimal!$B$2:$B$1002,MATCH(A700,Cutoff_Optimal!$A$2:$A$1002,0))),NA())</f>
        <v>0.45899487750706092</v>
      </c>
      <c r="E700" s="4"/>
      <c r="F700" s="4"/>
    </row>
    <row r="701" spans="1:6" x14ac:dyDescent="0.2">
      <c r="A701" s="4">
        <v>700</v>
      </c>
      <c r="B701" s="12">
        <f>A701/Parameters!$B$4</f>
        <v>0.7</v>
      </c>
      <c r="C701" s="9">
        <f>INDEX(Workers!$E$2:$E$1001,MATCH(A701,Workers!$F$2:$F$1001,0))</f>
        <v>1.1360655476362567</v>
      </c>
      <c r="D701" s="9">
        <f>IFERROR((Parameters!$B$7/Parameters!$B$8)*(INDEX(Cutoff_Optimal!$C$2:$C$1002,MATCH(A701,Cutoff_Optimal!$A$2:$A$1002,0))/INDEX(Cutoff_Optimal!$B$2:$B$1002,MATCH(A701,Cutoff_Optimal!$A$2:$A$1002,0))),NA())</f>
        <v>0.45706989645531992</v>
      </c>
      <c r="E701" s="4"/>
      <c r="F701" s="4"/>
    </row>
    <row r="702" spans="1:6" x14ac:dyDescent="0.2">
      <c r="A702" s="4">
        <v>701</v>
      </c>
      <c r="B702" s="12">
        <f>A702/Parameters!$B$4</f>
        <v>0.70099999999999996</v>
      </c>
      <c r="C702" s="9">
        <f>INDEX(Workers!$E$2:$E$1001,MATCH(A702,Workers!$F$2:$F$1001,0))</f>
        <v>1.1362713033674336</v>
      </c>
      <c r="D702" s="9">
        <f>IFERROR((Parameters!$B$7/Parameters!$B$8)*(INDEX(Cutoff_Optimal!$C$2:$C$1002,MATCH(A702,Cutoff_Optimal!$A$2:$A$1002,0))/INDEX(Cutoff_Optimal!$B$2:$B$1002,MATCH(A702,Cutoff_Optimal!$A$2:$A$1002,0))),NA())</f>
        <v>0.45508715591763077</v>
      </c>
      <c r="E702" s="4"/>
      <c r="F702" s="4"/>
    </row>
    <row r="703" spans="1:6" x14ac:dyDescent="0.2">
      <c r="A703" s="4">
        <v>702</v>
      </c>
      <c r="B703" s="12">
        <f>A703/Parameters!$B$4</f>
        <v>0.70199999999999996</v>
      </c>
      <c r="C703" s="9">
        <f>INDEX(Workers!$E$2:$E$1001,MATCH(A703,Workers!$F$2:$F$1001,0))</f>
        <v>1.1365056548354668</v>
      </c>
      <c r="D703" s="9">
        <f>IFERROR((Parameters!$B$7/Parameters!$B$8)*(INDEX(Cutoff_Optimal!$C$2:$C$1002,MATCH(A703,Cutoff_Optimal!$A$2:$A$1002,0))/INDEX(Cutoff_Optimal!$B$2:$B$1002,MATCH(A703,Cutoff_Optimal!$A$2:$A$1002,0))),NA())</f>
        <v>0.45305685957096703</v>
      </c>
      <c r="E703" s="4"/>
      <c r="F703" s="4"/>
    </row>
    <row r="704" spans="1:6" x14ac:dyDescent="0.2">
      <c r="A704" s="4">
        <v>703</v>
      </c>
      <c r="B704" s="12">
        <f>A704/Parameters!$B$4</f>
        <v>0.70299999999999996</v>
      </c>
      <c r="C704" s="9">
        <f>INDEX(Workers!$E$2:$E$1001,MATCH(A704,Workers!$F$2:$F$1001,0))</f>
        <v>1.1369057476269668</v>
      </c>
      <c r="D704" s="9">
        <f>IFERROR((Parameters!$B$7/Parameters!$B$8)*(INDEX(Cutoff_Optimal!$C$2:$C$1002,MATCH(A704,Cutoff_Optimal!$A$2:$A$1002,0))/INDEX(Cutoff_Optimal!$B$2:$B$1002,MATCH(A704,Cutoff_Optimal!$A$2:$A$1002,0))),NA())</f>
        <v>0.45128636176462711</v>
      </c>
      <c r="E704" s="4"/>
      <c r="F704" s="4"/>
    </row>
    <row r="705" spans="1:6" x14ac:dyDescent="0.2">
      <c r="A705" s="4">
        <v>704</v>
      </c>
      <c r="B705" s="12">
        <f>A705/Parameters!$B$4</f>
        <v>0.70399999999999996</v>
      </c>
      <c r="C705" s="9">
        <f>INDEX(Workers!$E$2:$E$1001,MATCH(A705,Workers!$F$2:$F$1001,0))</f>
        <v>1.1369450018549896</v>
      </c>
      <c r="D705" s="9">
        <f>IFERROR((Parameters!$B$7/Parameters!$B$8)*(INDEX(Cutoff_Optimal!$C$2:$C$1002,MATCH(A705,Cutoff_Optimal!$A$2:$A$1002,0))/INDEX(Cutoff_Optimal!$B$2:$B$1002,MATCH(A705,Cutoff_Optimal!$A$2:$A$1002,0))),NA())</f>
        <v>0.44954124474849372</v>
      </c>
      <c r="E705" s="4"/>
      <c r="F705" s="4"/>
    </row>
    <row r="706" spans="1:6" x14ac:dyDescent="0.2">
      <c r="A706" s="4">
        <v>705</v>
      </c>
      <c r="B706" s="12">
        <f>A706/Parameters!$B$4</f>
        <v>0.70499999999999996</v>
      </c>
      <c r="C706" s="9">
        <f>INDEX(Workers!$E$2:$E$1001,MATCH(A706,Workers!$F$2:$F$1001,0))</f>
        <v>1.1373696945377596</v>
      </c>
      <c r="D706" s="9">
        <f>IFERROR((Parameters!$B$7/Parameters!$B$8)*(INDEX(Cutoff_Optimal!$C$2:$C$1002,MATCH(A706,Cutoff_Optimal!$A$2:$A$1002,0))/INDEX(Cutoff_Optimal!$B$2:$B$1002,MATCH(A706,Cutoff_Optimal!$A$2:$A$1002,0))),NA())</f>
        <v>0.44729821800084352</v>
      </c>
      <c r="E706" s="4"/>
      <c r="F706" s="4"/>
    </row>
    <row r="707" spans="1:6" x14ac:dyDescent="0.2">
      <c r="A707" s="4">
        <v>706</v>
      </c>
      <c r="B707" s="12">
        <f>A707/Parameters!$B$4</f>
        <v>0.70599999999999996</v>
      </c>
      <c r="C707" s="9">
        <f>INDEX(Workers!$E$2:$E$1001,MATCH(A707,Workers!$F$2:$F$1001,0))</f>
        <v>1.1376963699519069</v>
      </c>
      <c r="D707" s="9">
        <f>IFERROR((Parameters!$B$7/Parameters!$B$8)*(INDEX(Cutoff_Optimal!$C$2:$C$1002,MATCH(A707,Cutoff_Optimal!$A$2:$A$1002,0))/INDEX(Cutoff_Optimal!$B$2:$B$1002,MATCH(A707,Cutoff_Optimal!$A$2:$A$1002,0))),NA())</f>
        <v>0.44551544210767657</v>
      </c>
      <c r="E707" s="4"/>
      <c r="F707" s="4"/>
    </row>
    <row r="708" spans="1:6" x14ac:dyDescent="0.2">
      <c r="A708" s="4">
        <v>707</v>
      </c>
      <c r="B708" s="12">
        <f>A708/Parameters!$B$4</f>
        <v>0.70699999999999996</v>
      </c>
      <c r="C708" s="9">
        <f>INDEX(Workers!$E$2:$E$1001,MATCH(A708,Workers!$F$2:$F$1001,0))</f>
        <v>1.1385345647888192</v>
      </c>
      <c r="D708" s="9">
        <f>IFERROR((Parameters!$B$7/Parameters!$B$8)*(INDEX(Cutoff_Optimal!$C$2:$C$1002,MATCH(A708,Cutoff_Optimal!$A$2:$A$1002,0))/INDEX(Cutoff_Optimal!$B$2:$B$1002,MATCH(A708,Cutoff_Optimal!$A$2:$A$1002,0))),NA())</f>
        <v>0.44337616477777309</v>
      </c>
      <c r="E708" s="4"/>
      <c r="F708" s="4"/>
    </row>
    <row r="709" spans="1:6" x14ac:dyDescent="0.2">
      <c r="A709" s="4">
        <v>708</v>
      </c>
      <c r="B709" s="12">
        <f>A709/Parameters!$B$4</f>
        <v>0.70799999999999996</v>
      </c>
      <c r="C709" s="9">
        <f>INDEX(Workers!$E$2:$E$1001,MATCH(A709,Workers!$F$2:$F$1001,0))</f>
        <v>1.1385744780709519</v>
      </c>
      <c r="D709" s="9">
        <f>IFERROR((Parameters!$B$7/Parameters!$B$8)*(INDEX(Cutoff_Optimal!$C$2:$C$1002,MATCH(A709,Cutoff_Optimal!$A$2:$A$1002,0))/INDEX(Cutoff_Optimal!$B$2:$B$1002,MATCH(A709,Cutoff_Optimal!$A$2:$A$1002,0))),NA())</f>
        <v>0.44131428740296996</v>
      </c>
      <c r="E709" s="4"/>
      <c r="F709" s="4"/>
    </row>
    <row r="710" spans="1:6" x14ac:dyDescent="0.2">
      <c r="A710" s="4">
        <v>709</v>
      </c>
      <c r="B710" s="12">
        <f>A710/Parameters!$B$4</f>
        <v>0.70899999999999996</v>
      </c>
      <c r="C710" s="9">
        <f>INDEX(Workers!$E$2:$E$1001,MATCH(A710,Workers!$F$2:$F$1001,0))</f>
        <v>1.1392894464999392</v>
      </c>
      <c r="D710" s="9">
        <f>IFERROR((Parameters!$B$7/Parameters!$B$8)*(INDEX(Cutoff_Optimal!$C$2:$C$1002,MATCH(A710,Cutoff_Optimal!$A$2:$A$1002,0))/INDEX(Cutoff_Optimal!$B$2:$B$1002,MATCH(A710,Cutoff_Optimal!$A$2:$A$1002,0))),NA())</f>
        <v>0.43927026241394368</v>
      </c>
      <c r="E710" s="4"/>
      <c r="F710" s="4"/>
    </row>
    <row r="711" spans="1:6" x14ac:dyDescent="0.2">
      <c r="A711" s="4">
        <v>710</v>
      </c>
      <c r="B711" s="12">
        <f>A711/Parameters!$B$4</f>
        <v>0.71</v>
      </c>
      <c r="C711" s="9">
        <f>INDEX(Workers!$E$2:$E$1001,MATCH(A711,Workers!$F$2:$F$1001,0))</f>
        <v>1.1410500346716037</v>
      </c>
      <c r="D711" s="9">
        <f>IFERROR((Parameters!$B$7/Parameters!$B$8)*(INDEX(Cutoff_Optimal!$C$2:$C$1002,MATCH(A711,Cutoff_Optimal!$A$2:$A$1002,0))/INDEX(Cutoff_Optimal!$B$2:$B$1002,MATCH(A711,Cutoff_Optimal!$A$2:$A$1002,0))),NA())</f>
        <v>0.43742213717412465</v>
      </c>
      <c r="E711" s="4"/>
      <c r="F711" s="4"/>
    </row>
    <row r="712" spans="1:6" x14ac:dyDescent="0.2">
      <c r="A712" s="4">
        <v>711</v>
      </c>
      <c r="B712" s="12">
        <f>A712/Parameters!$B$4</f>
        <v>0.71099999999999997</v>
      </c>
      <c r="C712" s="9">
        <f>INDEX(Workers!$E$2:$E$1001,MATCH(A712,Workers!$F$2:$F$1001,0))</f>
        <v>1.1421135411195984</v>
      </c>
      <c r="D712" s="9">
        <f>IFERROR((Parameters!$B$7/Parameters!$B$8)*(INDEX(Cutoff_Optimal!$C$2:$C$1002,MATCH(A712,Cutoff_Optimal!$A$2:$A$1002,0))/INDEX(Cutoff_Optimal!$B$2:$B$1002,MATCH(A712,Cutoff_Optimal!$A$2:$A$1002,0))),NA())</f>
        <v>0.43557534833281669</v>
      </c>
      <c r="E712" s="4"/>
      <c r="F712" s="4"/>
    </row>
    <row r="713" spans="1:6" x14ac:dyDescent="0.2">
      <c r="A713" s="4">
        <v>712</v>
      </c>
      <c r="B713" s="12">
        <f>A713/Parameters!$B$4</f>
        <v>0.71199999999999997</v>
      </c>
      <c r="C713" s="9">
        <f>INDEX(Workers!$E$2:$E$1001,MATCH(A713,Workers!$F$2:$F$1001,0))</f>
        <v>1.1438962176917746</v>
      </c>
      <c r="D713" s="9">
        <f>IFERROR((Parameters!$B$7/Parameters!$B$8)*(INDEX(Cutoff_Optimal!$C$2:$C$1002,MATCH(A713,Cutoff_Optimal!$A$2:$A$1002,0))/INDEX(Cutoff_Optimal!$B$2:$B$1002,MATCH(A713,Cutoff_Optimal!$A$2:$A$1002,0))),NA())</f>
        <v>0.43357328715680066</v>
      </c>
      <c r="E713" s="4"/>
      <c r="F713" s="4"/>
    </row>
    <row r="714" spans="1:6" x14ac:dyDescent="0.2">
      <c r="A714" s="4">
        <v>713</v>
      </c>
      <c r="B714" s="12">
        <f>A714/Parameters!$B$4</f>
        <v>0.71299999999999997</v>
      </c>
      <c r="C714" s="9">
        <f>INDEX(Workers!$E$2:$E$1001,MATCH(A714,Workers!$F$2:$F$1001,0))</f>
        <v>1.1443654504000009</v>
      </c>
      <c r="D714" s="9">
        <f>IFERROR((Parameters!$B$7/Parameters!$B$8)*(INDEX(Cutoff_Optimal!$C$2:$C$1002,MATCH(A714,Cutoff_Optimal!$A$2:$A$1002,0))/INDEX(Cutoff_Optimal!$B$2:$B$1002,MATCH(A714,Cutoff_Optimal!$A$2:$A$1002,0))),NA())</f>
        <v>0.43134076080996403</v>
      </c>
      <c r="E714" s="4"/>
      <c r="F714" s="4"/>
    </row>
    <row r="715" spans="1:6" x14ac:dyDescent="0.2">
      <c r="A715" s="4">
        <v>714</v>
      </c>
      <c r="B715" s="12">
        <f>A715/Parameters!$B$4</f>
        <v>0.71399999999999997</v>
      </c>
      <c r="C715" s="9">
        <f>INDEX(Workers!$E$2:$E$1001,MATCH(A715,Workers!$F$2:$F$1001,0))</f>
        <v>1.1447596586345363</v>
      </c>
      <c r="D715" s="9">
        <f>IFERROR((Parameters!$B$7/Parameters!$B$8)*(INDEX(Cutoff_Optimal!$C$2:$C$1002,MATCH(A715,Cutoff_Optimal!$A$2:$A$1002,0))/INDEX(Cutoff_Optimal!$B$2:$B$1002,MATCH(A715,Cutoff_Optimal!$A$2:$A$1002,0))),NA())</f>
        <v>0.42905086968869283</v>
      </c>
      <c r="E715" s="4"/>
      <c r="F715" s="4"/>
    </row>
    <row r="716" spans="1:6" x14ac:dyDescent="0.2">
      <c r="A716" s="4">
        <v>715</v>
      </c>
      <c r="B716" s="12">
        <f>A716/Parameters!$B$4</f>
        <v>0.71499999999999997</v>
      </c>
      <c r="C716" s="9">
        <f>INDEX(Workers!$E$2:$E$1001,MATCH(A716,Workers!$F$2:$F$1001,0))</f>
        <v>1.1453287483061707</v>
      </c>
      <c r="D716" s="9">
        <f>IFERROR((Parameters!$B$7/Parameters!$B$8)*(INDEX(Cutoff_Optimal!$C$2:$C$1002,MATCH(A716,Cutoff_Optimal!$A$2:$A$1002,0))/INDEX(Cutoff_Optimal!$B$2:$B$1002,MATCH(A716,Cutoff_Optimal!$A$2:$A$1002,0))),NA())</f>
        <v>0.42722636386672791</v>
      </c>
      <c r="E716" s="4"/>
      <c r="F716" s="4"/>
    </row>
    <row r="717" spans="1:6" x14ac:dyDescent="0.2">
      <c r="A717" s="4">
        <v>716</v>
      </c>
      <c r="B717" s="12">
        <f>A717/Parameters!$B$4</f>
        <v>0.71599999999999997</v>
      </c>
      <c r="C717" s="9">
        <f>INDEX(Workers!$E$2:$E$1001,MATCH(A717,Workers!$F$2:$F$1001,0))</f>
        <v>1.1453750188908172</v>
      </c>
      <c r="D717" s="9">
        <f>IFERROR((Parameters!$B$7/Parameters!$B$8)*(INDEX(Cutoff_Optimal!$C$2:$C$1002,MATCH(A717,Cutoff_Optimal!$A$2:$A$1002,0))/INDEX(Cutoff_Optimal!$B$2:$B$1002,MATCH(A717,Cutoff_Optimal!$A$2:$A$1002,0))),NA())</f>
        <v>0.42566729602958636</v>
      </c>
      <c r="E717" s="4"/>
      <c r="F717" s="4"/>
    </row>
    <row r="718" spans="1:6" x14ac:dyDescent="0.2">
      <c r="A718" s="4">
        <v>717</v>
      </c>
      <c r="B718" s="12">
        <f>A718/Parameters!$B$4</f>
        <v>0.71699999999999997</v>
      </c>
      <c r="C718" s="9">
        <f>INDEX(Workers!$E$2:$E$1001,MATCH(A718,Workers!$F$2:$F$1001,0))</f>
        <v>1.1456010945116744</v>
      </c>
      <c r="D718" s="9">
        <f>IFERROR((Parameters!$B$7/Parameters!$B$8)*(INDEX(Cutoff_Optimal!$C$2:$C$1002,MATCH(A718,Cutoff_Optimal!$A$2:$A$1002,0))/INDEX(Cutoff_Optimal!$B$2:$B$1002,MATCH(A718,Cutoff_Optimal!$A$2:$A$1002,0))),NA())</f>
        <v>0.42313000036324511</v>
      </c>
      <c r="E718" s="4"/>
      <c r="F718" s="4"/>
    </row>
    <row r="719" spans="1:6" x14ac:dyDescent="0.2">
      <c r="A719" s="4">
        <v>718</v>
      </c>
      <c r="B719" s="12">
        <f>A719/Parameters!$B$4</f>
        <v>0.71799999999999997</v>
      </c>
      <c r="C719" s="9">
        <f>INDEX(Workers!$E$2:$E$1001,MATCH(A719,Workers!$F$2:$F$1001,0))</f>
        <v>1.1459107481317199</v>
      </c>
      <c r="D719" s="9">
        <f>IFERROR((Parameters!$B$7/Parameters!$B$8)*(INDEX(Cutoff_Optimal!$C$2:$C$1002,MATCH(A719,Cutoff_Optimal!$A$2:$A$1002,0))/INDEX(Cutoff_Optimal!$B$2:$B$1002,MATCH(A719,Cutoff_Optimal!$A$2:$A$1002,0))),NA())</f>
        <v>0.42114750457189098</v>
      </c>
      <c r="E719" s="4"/>
      <c r="F719" s="4"/>
    </row>
    <row r="720" spans="1:6" x14ac:dyDescent="0.2">
      <c r="A720" s="4">
        <v>719</v>
      </c>
      <c r="B720" s="12">
        <f>A720/Parameters!$B$4</f>
        <v>0.71899999999999997</v>
      </c>
      <c r="C720" s="9">
        <f>INDEX(Workers!$E$2:$E$1001,MATCH(A720,Workers!$F$2:$F$1001,0))</f>
        <v>1.1470416804198289</v>
      </c>
      <c r="D720" s="9">
        <f>IFERROR((Parameters!$B$7/Parameters!$B$8)*(INDEX(Cutoff_Optimal!$C$2:$C$1002,MATCH(A720,Cutoff_Optimal!$A$2:$A$1002,0))/INDEX(Cutoff_Optimal!$B$2:$B$1002,MATCH(A720,Cutoff_Optimal!$A$2:$A$1002,0))),NA())</f>
        <v>0.41934368231804298</v>
      </c>
      <c r="E720" s="4"/>
      <c r="F720" s="4"/>
    </row>
    <row r="721" spans="1:6" x14ac:dyDescent="0.2">
      <c r="A721" s="4">
        <v>720</v>
      </c>
      <c r="B721" s="12">
        <f>A721/Parameters!$B$4</f>
        <v>0.72</v>
      </c>
      <c r="C721" s="9">
        <f>INDEX(Workers!$E$2:$E$1001,MATCH(A721,Workers!$F$2:$F$1001,0))</f>
        <v>1.1471778260265884</v>
      </c>
      <c r="D721" s="9">
        <f>IFERROR((Parameters!$B$7/Parameters!$B$8)*(INDEX(Cutoff_Optimal!$C$2:$C$1002,MATCH(A721,Cutoff_Optimal!$A$2:$A$1002,0))/INDEX(Cutoff_Optimal!$B$2:$B$1002,MATCH(A721,Cutoff_Optimal!$A$2:$A$1002,0))),NA())</f>
        <v>0.41730900219363071</v>
      </c>
      <c r="E721" s="4"/>
      <c r="F721" s="4"/>
    </row>
    <row r="722" spans="1:6" x14ac:dyDescent="0.2">
      <c r="A722" s="4">
        <v>721</v>
      </c>
      <c r="B722" s="12">
        <f>A722/Parameters!$B$4</f>
        <v>0.72099999999999997</v>
      </c>
      <c r="C722" s="9">
        <f>INDEX(Workers!$E$2:$E$1001,MATCH(A722,Workers!$F$2:$F$1001,0))</f>
        <v>1.1491385297194536</v>
      </c>
      <c r="D722" s="9">
        <f>IFERROR((Parameters!$B$7/Parameters!$B$8)*(INDEX(Cutoff_Optimal!$C$2:$C$1002,MATCH(A722,Cutoff_Optimal!$A$2:$A$1002,0))/INDEX(Cutoff_Optimal!$B$2:$B$1002,MATCH(A722,Cutoff_Optimal!$A$2:$A$1002,0))),NA())</f>
        <v>0.41553609855483448</v>
      </c>
      <c r="E722" s="4"/>
      <c r="F722" s="4"/>
    </row>
    <row r="723" spans="1:6" x14ac:dyDescent="0.2">
      <c r="A723" s="4">
        <v>722</v>
      </c>
      <c r="B723" s="12">
        <f>A723/Parameters!$B$4</f>
        <v>0.72199999999999998</v>
      </c>
      <c r="C723" s="9">
        <f>INDEX(Workers!$E$2:$E$1001,MATCH(A723,Workers!$F$2:$F$1001,0))</f>
        <v>1.1494770404502415</v>
      </c>
      <c r="D723" s="9">
        <f>IFERROR((Parameters!$B$7/Parameters!$B$8)*(INDEX(Cutoff_Optimal!$C$2:$C$1002,MATCH(A723,Cutoff_Optimal!$A$2:$A$1002,0))/INDEX(Cutoff_Optimal!$B$2:$B$1002,MATCH(A723,Cutoff_Optimal!$A$2:$A$1002,0))),NA())</f>
        <v>0.4135596989510969</v>
      </c>
      <c r="E723" s="4"/>
      <c r="F723" s="4"/>
    </row>
    <row r="724" spans="1:6" x14ac:dyDescent="0.2">
      <c r="A724" s="4">
        <v>723</v>
      </c>
      <c r="B724" s="12">
        <f>A724/Parameters!$B$4</f>
        <v>0.72299999999999998</v>
      </c>
      <c r="C724" s="9">
        <f>INDEX(Workers!$E$2:$E$1001,MATCH(A724,Workers!$F$2:$F$1001,0))</f>
        <v>1.1511761212059735</v>
      </c>
      <c r="D724" s="9">
        <f>IFERROR((Parameters!$B$7/Parameters!$B$8)*(INDEX(Cutoff_Optimal!$C$2:$C$1002,MATCH(A724,Cutoff_Optimal!$A$2:$A$1002,0))/INDEX(Cutoff_Optimal!$B$2:$B$1002,MATCH(A724,Cutoff_Optimal!$A$2:$A$1002,0))),NA())</f>
        <v>0.41177663953383203</v>
      </c>
      <c r="E724" s="4"/>
      <c r="F724" s="4"/>
    </row>
    <row r="725" spans="1:6" x14ac:dyDescent="0.2">
      <c r="A725" s="4">
        <v>724</v>
      </c>
      <c r="B725" s="12">
        <f>A725/Parameters!$B$4</f>
        <v>0.72399999999999998</v>
      </c>
      <c r="C725" s="9">
        <f>INDEX(Workers!$E$2:$E$1001,MATCH(A725,Workers!$F$2:$F$1001,0))</f>
        <v>1.1524939367000113</v>
      </c>
      <c r="D725" s="9">
        <f>IFERROR((Parameters!$B$7/Parameters!$B$8)*(INDEX(Cutoff_Optimal!$C$2:$C$1002,MATCH(A725,Cutoff_Optimal!$A$2:$A$1002,0))/INDEX(Cutoff_Optimal!$B$2:$B$1002,MATCH(A725,Cutoff_Optimal!$A$2:$A$1002,0))),NA())</f>
        <v>0.40987014104683006</v>
      </c>
      <c r="E725" s="4"/>
      <c r="F725" s="4"/>
    </row>
    <row r="726" spans="1:6" x14ac:dyDescent="0.2">
      <c r="A726" s="4">
        <v>725</v>
      </c>
      <c r="B726" s="12">
        <f>A726/Parameters!$B$4</f>
        <v>0.72499999999999998</v>
      </c>
      <c r="C726" s="9">
        <f>INDEX(Workers!$E$2:$E$1001,MATCH(A726,Workers!$F$2:$F$1001,0))</f>
        <v>1.1528596052176936</v>
      </c>
      <c r="D726" s="9">
        <f>IFERROR((Parameters!$B$7/Parameters!$B$8)*(INDEX(Cutoff_Optimal!$C$2:$C$1002,MATCH(A726,Cutoff_Optimal!$A$2:$A$1002,0))/INDEX(Cutoff_Optimal!$B$2:$B$1002,MATCH(A726,Cutoff_Optimal!$A$2:$A$1002,0))),NA())</f>
        <v>0.40781519296891927</v>
      </c>
      <c r="E726" s="4"/>
      <c r="F726" s="4"/>
    </row>
    <row r="727" spans="1:6" x14ac:dyDescent="0.2">
      <c r="A727" s="4">
        <v>726</v>
      </c>
      <c r="B727" s="12">
        <f>A727/Parameters!$B$4</f>
        <v>0.72599999999999998</v>
      </c>
      <c r="C727" s="9">
        <f>INDEX(Workers!$E$2:$E$1001,MATCH(A727,Workers!$F$2:$F$1001,0))</f>
        <v>1.1533007976994152</v>
      </c>
      <c r="D727" s="9">
        <f>IFERROR((Parameters!$B$7/Parameters!$B$8)*(INDEX(Cutoff_Optimal!$C$2:$C$1002,MATCH(A727,Cutoff_Optimal!$A$2:$A$1002,0))/INDEX(Cutoff_Optimal!$B$2:$B$1002,MATCH(A727,Cutoff_Optimal!$A$2:$A$1002,0))),NA())</f>
        <v>0.40587445675724781</v>
      </c>
      <c r="E727" s="4"/>
      <c r="F727" s="4"/>
    </row>
    <row r="728" spans="1:6" x14ac:dyDescent="0.2">
      <c r="A728" s="4">
        <v>727</v>
      </c>
      <c r="B728" s="12">
        <f>A728/Parameters!$B$4</f>
        <v>0.72699999999999998</v>
      </c>
      <c r="C728" s="9">
        <f>INDEX(Workers!$E$2:$E$1001,MATCH(A728,Workers!$F$2:$F$1001,0))</f>
        <v>1.1547032501509573</v>
      </c>
      <c r="D728" s="9">
        <f>IFERROR((Parameters!$B$7/Parameters!$B$8)*(INDEX(Cutoff_Optimal!$C$2:$C$1002,MATCH(A728,Cutoff_Optimal!$A$2:$A$1002,0))/INDEX(Cutoff_Optimal!$B$2:$B$1002,MATCH(A728,Cutoff_Optimal!$A$2:$A$1002,0))),NA())</f>
        <v>0.40375743362696387</v>
      </c>
      <c r="E728" s="4"/>
      <c r="F728" s="4"/>
    </row>
    <row r="729" spans="1:6" x14ac:dyDescent="0.2">
      <c r="A729" s="4">
        <v>728</v>
      </c>
      <c r="B729" s="12">
        <f>A729/Parameters!$B$4</f>
        <v>0.72799999999999998</v>
      </c>
      <c r="C729" s="9">
        <f>INDEX(Workers!$E$2:$E$1001,MATCH(A729,Workers!$F$2:$F$1001,0))</f>
        <v>1.1552353448804438</v>
      </c>
      <c r="D729" s="9">
        <f>IFERROR((Parameters!$B$7/Parameters!$B$8)*(INDEX(Cutoff_Optimal!$C$2:$C$1002,MATCH(A729,Cutoff_Optimal!$A$2:$A$1002,0))/INDEX(Cutoff_Optimal!$B$2:$B$1002,MATCH(A729,Cutoff_Optimal!$A$2:$A$1002,0))),NA())</f>
        <v>0.40174524139547546</v>
      </c>
      <c r="E729" s="4"/>
      <c r="F729" s="4"/>
    </row>
    <row r="730" spans="1:6" x14ac:dyDescent="0.2">
      <c r="A730" s="4">
        <v>729</v>
      </c>
      <c r="B730" s="12">
        <f>A730/Parameters!$B$4</f>
        <v>0.72899999999999998</v>
      </c>
      <c r="C730" s="9">
        <f>INDEX(Workers!$E$2:$E$1001,MATCH(A730,Workers!$F$2:$F$1001,0))</f>
        <v>1.1564584362991235</v>
      </c>
      <c r="D730" s="9">
        <f>IFERROR((Parameters!$B$7/Parameters!$B$8)*(INDEX(Cutoff_Optimal!$C$2:$C$1002,MATCH(A730,Cutoff_Optimal!$A$2:$A$1002,0))/INDEX(Cutoff_Optimal!$B$2:$B$1002,MATCH(A730,Cutoff_Optimal!$A$2:$A$1002,0))),NA())</f>
        <v>0.39977519634228326</v>
      </c>
      <c r="E730" s="4"/>
      <c r="F730" s="4"/>
    </row>
    <row r="731" spans="1:6" x14ac:dyDescent="0.2">
      <c r="A731" s="4">
        <v>730</v>
      </c>
      <c r="B731" s="12">
        <f>A731/Parameters!$B$4</f>
        <v>0.73</v>
      </c>
      <c r="C731" s="9">
        <f>INDEX(Workers!$E$2:$E$1001,MATCH(A731,Workers!$F$2:$F$1001,0))</f>
        <v>1.156807654302243</v>
      </c>
      <c r="D731" s="9">
        <f>IFERROR((Parameters!$B$7/Parameters!$B$8)*(INDEX(Cutoff_Optimal!$C$2:$C$1002,MATCH(A731,Cutoff_Optimal!$A$2:$A$1002,0))/INDEX(Cutoff_Optimal!$B$2:$B$1002,MATCH(A731,Cutoff_Optimal!$A$2:$A$1002,0))),NA())</f>
        <v>0.3981295340667958</v>
      </c>
      <c r="E731" s="4"/>
      <c r="F731" s="4"/>
    </row>
    <row r="732" spans="1:6" x14ac:dyDescent="0.2">
      <c r="A732" s="4">
        <v>731</v>
      </c>
      <c r="B732" s="12">
        <f>A732/Parameters!$B$4</f>
        <v>0.73099999999999998</v>
      </c>
      <c r="C732" s="9">
        <f>INDEX(Workers!$E$2:$E$1001,MATCH(A732,Workers!$F$2:$F$1001,0))</f>
        <v>1.1581790447199465</v>
      </c>
      <c r="D732" s="9">
        <f>IFERROR((Parameters!$B$7/Parameters!$B$8)*(INDEX(Cutoff_Optimal!$C$2:$C$1002,MATCH(A732,Cutoff_Optimal!$A$2:$A$1002,0))/INDEX(Cutoff_Optimal!$B$2:$B$1002,MATCH(A732,Cutoff_Optimal!$A$2:$A$1002,0))),NA())</f>
        <v>0.39644675724776474</v>
      </c>
      <c r="E732" s="4"/>
      <c r="F732" s="4"/>
    </row>
    <row r="733" spans="1:6" x14ac:dyDescent="0.2">
      <c r="A733" s="4">
        <v>732</v>
      </c>
      <c r="B733" s="12">
        <f>A733/Parameters!$B$4</f>
        <v>0.73199999999999998</v>
      </c>
      <c r="C733" s="9">
        <f>INDEX(Workers!$E$2:$E$1001,MATCH(A733,Workers!$F$2:$F$1001,0))</f>
        <v>1.1587110461119661</v>
      </c>
      <c r="D733" s="9">
        <f>IFERROR((Parameters!$B$7/Parameters!$B$8)*(INDEX(Cutoff_Optimal!$C$2:$C$1002,MATCH(A733,Cutoff_Optimal!$A$2:$A$1002,0))/INDEX(Cutoff_Optimal!$B$2:$B$1002,MATCH(A733,Cutoff_Optimal!$A$2:$A$1002,0))),NA())</f>
        <v>0.39431002386133873</v>
      </c>
      <c r="E733" s="4"/>
      <c r="F733" s="4"/>
    </row>
    <row r="734" spans="1:6" x14ac:dyDescent="0.2">
      <c r="A734" s="4">
        <v>733</v>
      </c>
      <c r="B734" s="12">
        <f>A734/Parameters!$B$4</f>
        <v>0.73299999999999998</v>
      </c>
      <c r="C734" s="9">
        <f>INDEX(Workers!$E$2:$E$1001,MATCH(A734,Workers!$F$2:$F$1001,0))</f>
        <v>1.1589656825213814</v>
      </c>
      <c r="D734" s="9">
        <f>IFERROR((Parameters!$B$7/Parameters!$B$8)*(INDEX(Cutoff_Optimal!$C$2:$C$1002,MATCH(A734,Cutoff_Optimal!$A$2:$A$1002,0))/INDEX(Cutoff_Optimal!$B$2:$B$1002,MATCH(A734,Cutoff_Optimal!$A$2:$A$1002,0))),NA())</f>
        <v>0.39235622382990049</v>
      </c>
      <c r="E734" s="4"/>
      <c r="F734" s="4"/>
    </row>
    <row r="735" spans="1:6" x14ac:dyDescent="0.2">
      <c r="A735" s="4">
        <v>734</v>
      </c>
      <c r="B735" s="12">
        <f>A735/Parameters!$B$4</f>
        <v>0.73399999999999999</v>
      </c>
      <c r="C735" s="9">
        <f>INDEX(Workers!$E$2:$E$1001,MATCH(A735,Workers!$F$2:$F$1001,0))</f>
        <v>1.1610125469085901</v>
      </c>
      <c r="D735" s="9">
        <f>IFERROR((Parameters!$B$7/Parameters!$B$8)*(INDEX(Cutoff_Optimal!$C$2:$C$1002,MATCH(A735,Cutoff_Optimal!$A$2:$A$1002,0))/INDEX(Cutoff_Optimal!$B$2:$B$1002,MATCH(A735,Cutoff_Optimal!$A$2:$A$1002,0))),NA())</f>
        <v>0.39055775505752366</v>
      </c>
      <c r="E735" s="4"/>
      <c r="F735" s="4"/>
    </row>
    <row r="736" spans="1:6" x14ac:dyDescent="0.2">
      <c r="A736" s="4">
        <v>735</v>
      </c>
      <c r="B736" s="12">
        <f>A736/Parameters!$B$4</f>
        <v>0.73499999999999999</v>
      </c>
      <c r="C736" s="9">
        <f>INDEX(Workers!$E$2:$E$1001,MATCH(A736,Workers!$F$2:$F$1001,0))</f>
        <v>1.1621774402211809</v>
      </c>
      <c r="D736" s="9">
        <f>IFERROR((Parameters!$B$7/Parameters!$B$8)*(INDEX(Cutoff_Optimal!$C$2:$C$1002,MATCH(A736,Cutoff_Optimal!$A$2:$A$1002,0))/INDEX(Cutoff_Optimal!$B$2:$B$1002,MATCH(A736,Cutoff_Optimal!$A$2:$A$1002,0))),NA())</f>
        <v>0.38869964494078063</v>
      </c>
      <c r="E736" s="4"/>
      <c r="F736" s="4"/>
    </row>
    <row r="737" spans="1:6" x14ac:dyDescent="0.2">
      <c r="A737" s="4">
        <v>736</v>
      </c>
      <c r="B737" s="12">
        <f>A737/Parameters!$B$4</f>
        <v>0.73599999999999999</v>
      </c>
      <c r="C737" s="9">
        <f>INDEX(Workers!$E$2:$E$1001,MATCH(A737,Workers!$F$2:$F$1001,0))</f>
        <v>1.1623425907391047</v>
      </c>
      <c r="D737" s="9">
        <f>IFERROR((Parameters!$B$7/Parameters!$B$8)*(INDEX(Cutoff_Optimal!$C$2:$C$1002,MATCH(A737,Cutoff_Optimal!$A$2:$A$1002,0))/INDEX(Cutoff_Optimal!$B$2:$B$1002,MATCH(A737,Cutoff_Optimal!$A$2:$A$1002,0))),NA())</f>
        <v>0.38671113808743418</v>
      </c>
      <c r="E737" s="4"/>
      <c r="F737" s="4"/>
    </row>
    <row r="738" spans="1:6" x14ac:dyDescent="0.2">
      <c r="A738" s="4">
        <v>737</v>
      </c>
      <c r="B738" s="12">
        <f>A738/Parameters!$B$4</f>
        <v>0.73699999999999999</v>
      </c>
      <c r="C738" s="9">
        <f>INDEX(Workers!$E$2:$E$1001,MATCH(A738,Workers!$F$2:$F$1001,0))</f>
        <v>1.1630122278466621</v>
      </c>
      <c r="D738" s="9">
        <f>IFERROR((Parameters!$B$7/Parameters!$B$8)*(INDEX(Cutoff_Optimal!$C$2:$C$1002,MATCH(A738,Cutoff_Optimal!$A$2:$A$1002,0))/INDEX(Cutoff_Optimal!$B$2:$B$1002,MATCH(A738,Cutoff_Optimal!$A$2:$A$1002,0))),NA())</f>
        <v>0.38484835577248572</v>
      </c>
      <c r="E738" s="4"/>
      <c r="F738" s="4"/>
    </row>
    <row r="739" spans="1:6" x14ac:dyDescent="0.2">
      <c r="A739" s="4">
        <v>738</v>
      </c>
      <c r="B739" s="12">
        <f>A739/Parameters!$B$4</f>
        <v>0.73799999999999999</v>
      </c>
      <c r="C739" s="9">
        <f>INDEX(Workers!$E$2:$E$1001,MATCH(A739,Workers!$F$2:$F$1001,0))</f>
        <v>1.1631891488229422</v>
      </c>
      <c r="D739" s="9">
        <f>IFERROR((Parameters!$B$7/Parameters!$B$8)*(INDEX(Cutoff_Optimal!$C$2:$C$1002,MATCH(A739,Cutoff_Optimal!$A$2:$A$1002,0))/INDEX(Cutoff_Optimal!$B$2:$B$1002,MATCH(A739,Cutoff_Optimal!$A$2:$A$1002,0))),NA())</f>
        <v>0.38318874251436336</v>
      </c>
      <c r="E739" s="4"/>
      <c r="F739" s="4"/>
    </row>
    <row r="740" spans="1:6" x14ac:dyDescent="0.2">
      <c r="A740" s="4">
        <v>739</v>
      </c>
      <c r="B740" s="12">
        <f>A740/Parameters!$B$4</f>
        <v>0.73899999999999999</v>
      </c>
      <c r="C740" s="9">
        <f>INDEX(Workers!$E$2:$E$1001,MATCH(A740,Workers!$F$2:$F$1001,0))</f>
        <v>1.164036624815814</v>
      </c>
      <c r="D740" s="9">
        <f>IFERROR((Parameters!$B$7/Parameters!$B$8)*(INDEX(Cutoff_Optimal!$C$2:$C$1002,MATCH(A740,Cutoff_Optimal!$A$2:$A$1002,0))/INDEX(Cutoff_Optimal!$B$2:$B$1002,MATCH(A740,Cutoff_Optimal!$A$2:$A$1002,0))),NA())</f>
        <v>0.38165524338581813</v>
      </c>
      <c r="E740" s="4"/>
      <c r="F740" s="4"/>
    </row>
    <row r="741" spans="1:6" x14ac:dyDescent="0.2">
      <c r="A741" s="4">
        <v>740</v>
      </c>
      <c r="B741" s="12">
        <f>A741/Parameters!$B$4</f>
        <v>0.74</v>
      </c>
      <c r="C741" s="9">
        <f>INDEX(Workers!$E$2:$E$1001,MATCH(A741,Workers!$F$2:$F$1001,0))</f>
        <v>1.1652598260932487</v>
      </c>
      <c r="D741" s="9">
        <f>IFERROR((Parameters!$B$7/Parameters!$B$8)*(INDEX(Cutoff_Optimal!$C$2:$C$1002,MATCH(A741,Cutoff_Optimal!$A$2:$A$1002,0))/INDEX(Cutoff_Optimal!$B$2:$B$1002,MATCH(A741,Cutoff_Optimal!$A$2:$A$1002,0))),NA())</f>
        <v>0.37971436522735785</v>
      </c>
      <c r="E741" s="4"/>
      <c r="F741" s="4"/>
    </row>
    <row r="742" spans="1:6" x14ac:dyDescent="0.2">
      <c r="A742" s="4">
        <v>741</v>
      </c>
      <c r="B742" s="12">
        <f>A742/Parameters!$B$4</f>
        <v>0.74099999999999999</v>
      </c>
      <c r="C742" s="9">
        <f>INDEX(Workers!$E$2:$E$1001,MATCH(A742,Workers!$F$2:$F$1001,0))</f>
        <v>1.1654488007182362</v>
      </c>
      <c r="D742" s="9">
        <f>IFERROR((Parameters!$B$7/Parameters!$B$8)*(INDEX(Cutoff_Optimal!$C$2:$C$1002,MATCH(A742,Cutoff_Optimal!$A$2:$A$1002,0))/INDEX(Cutoff_Optimal!$B$2:$B$1002,MATCH(A742,Cutoff_Optimal!$A$2:$A$1002,0))),NA())</f>
        <v>0.37801937847349537</v>
      </c>
      <c r="E742" s="4"/>
      <c r="F742" s="4"/>
    </row>
    <row r="743" spans="1:6" x14ac:dyDescent="0.2">
      <c r="A743" s="4">
        <v>742</v>
      </c>
      <c r="B743" s="12">
        <f>A743/Parameters!$B$4</f>
        <v>0.74199999999999999</v>
      </c>
      <c r="C743" s="9">
        <f>INDEX(Workers!$E$2:$E$1001,MATCH(A743,Workers!$F$2:$F$1001,0))</f>
        <v>1.1661143143069208</v>
      </c>
      <c r="D743" s="9">
        <f>IFERROR((Parameters!$B$7/Parameters!$B$8)*(INDEX(Cutoff_Optimal!$C$2:$C$1002,MATCH(A743,Cutoff_Optimal!$A$2:$A$1002,0))/INDEX(Cutoff_Optimal!$B$2:$B$1002,MATCH(A743,Cutoff_Optimal!$A$2:$A$1002,0))),NA())</f>
        <v>0.37625471510215591</v>
      </c>
      <c r="E743" s="4"/>
      <c r="F743" s="4"/>
    </row>
    <row r="744" spans="1:6" x14ac:dyDescent="0.2">
      <c r="A744" s="4">
        <v>743</v>
      </c>
      <c r="B744" s="12">
        <f>A744/Parameters!$B$4</f>
        <v>0.74299999999999999</v>
      </c>
      <c r="C744" s="9">
        <f>INDEX(Workers!$E$2:$E$1001,MATCH(A744,Workers!$F$2:$F$1001,0))</f>
        <v>1.1667841460063946</v>
      </c>
      <c r="D744" s="9">
        <f>IFERROR((Parameters!$B$7/Parameters!$B$8)*(INDEX(Cutoff_Optimal!$C$2:$C$1002,MATCH(A744,Cutoff_Optimal!$A$2:$A$1002,0))/INDEX(Cutoff_Optimal!$B$2:$B$1002,MATCH(A744,Cutoff_Optimal!$A$2:$A$1002,0))),NA())</f>
        <v>0.37468312281767413</v>
      </c>
      <c r="E744" s="4"/>
      <c r="F744" s="4"/>
    </row>
    <row r="745" spans="1:6" x14ac:dyDescent="0.2">
      <c r="A745" s="4">
        <v>744</v>
      </c>
      <c r="B745" s="12">
        <f>A745/Parameters!$B$4</f>
        <v>0.74399999999999999</v>
      </c>
      <c r="C745" s="9">
        <f>INDEX(Workers!$E$2:$E$1001,MATCH(A745,Workers!$F$2:$F$1001,0))</f>
        <v>1.1669290631220584</v>
      </c>
      <c r="D745" s="9">
        <f>IFERROR((Parameters!$B$7/Parameters!$B$8)*(INDEX(Cutoff_Optimal!$C$2:$C$1002,MATCH(A745,Cutoff_Optimal!$A$2:$A$1002,0))/INDEX(Cutoff_Optimal!$B$2:$B$1002,MATCH(A745,Cutoff_Optimal!$A$2:$A$1002,0))),NA())</f>
        <v>0.37276199101460822</v>
      </c>
      <c r="E745" s="4"/>
      <c r="F745" s="4"/>
    </row>
    <row r="746" spans="1:6" x14ac:dyDescent="0.2">
      <c r="A746" s="4">
        <v>745</v>
      </c>
      <c r="B746" s="12">
        <f>A746/Parameters!$B$4</f>
        <v>0.745</v>
      </c>
      <c r="C746" s="9">
        <f>INDEX(Workers!$E$2:$E$1001,MATCH(A746,Workers!$F$2:$F$1001,0))</f>
        <v>1.1669583899517331</v>
      </c>
      <c r="D746" s="9">
        <f>IFERROR((Parameters!$B$7/Parameters!$B$8)*(INDEX(Cutoff_Optimal!$C$2:$C$1002,MATCH(A746,Cutoff_Optimal!$A$2:$A$1002,0))/INDEX(Cutoff_Optimal!$B$2:$B$1002,MATCH(A746,Cutoff_Optimal!$A$2:$A$1002,0))),NA())</f>
        <v>0.37090914448945839</v>
      </c>
      <c r="E746" s="4"/>
      <c r="F746" s="4"/>
    </row>
    <row r="747" spans="1:6" x14ac:dyDescent="0.2">
      <c r="A747" s="4">
        <v>746</v>
      </c>
      <c r="B747" s="12">
        <f>A747/Parameters!$B$4</f>
        <v>0.746</v>
      </c>
      <c r="C747" s="9">
        <f>INDEX(Workers!$E$2:$E$1001,MATCH(A747,Workers!$F$2:$F$1001,0))</f>
        <v>1.1681408643797166</v>
      </c>
      <c r="D747" s="9">
        <f>IFERROR((Parameters!$B$7/Parameters!$B$8)*(INDEX(Cutoff_Optimal!$C$2:$C$1002,MATCH(A747,Cutoff_Optimal!$A$2:$A$1002,0))/INDEX(Cutoff_Optimal!$B$2:$B$1002,MATCH(A747,Cutoff_Optimal!$A$2:$A$1002,0))),NA())</f>
        <v>0.36927358045400932</v>
      </c>
      <c r="E747" s="4"/>
      <c r="F747" s="4"/>
    </row>
    <row r="748" spans="1:6" x14ac:dyDescent="0.2">
      <c r="A748" s="4">
        <v>747</v>
      </c>
      <c r="B748" s="12">
        <f>A748/Parameters!$B$4</f>
        <v>0.747</v>
      </c>
      <c r="C748" s="9">
        <f>INDEX(Workers!$E$2:$E$1001,MATCH(A748,Workers!$F$2:$F$1001,0))</f>
        <v>1.1691299121225283</v>
      </c>
      <c r="D748" s="9">
        <f>IFERROR((Parameters!$B$7/Parameters!$B$8)*(INDEX(Cutoff_Optimal!$C$2:$C$1002,MATCH(A748,Cutoff_Optimal!$A$2:$A$1002,0))/INDEX(Cutoff_Optimal!$B$2:$B$1002,MATCH(A748,Cutoff_Optimal!$A$2:$A$1002,0))),NA())</f>
        <v>0.36747904068139681</v>
      </c>
      <c r="E748" s="4"/>
      <c r="F748" s="4"/>
    </row>
    <row r="749" spans="1:6" x14ac:dyDescent="0.2">
      <c r="A749" s="4">
        <v>748</v>
      </c>
      <c r="B749" s="12">
        <f>A749/Parameters!$B$4</f>
        <v>0.748</v>
      </c>
      <c r="C749" s="9">
        <f>INDEX(Workers!$E$2:$E$1001,MATCH(A749,Workers!$F$2:$F$1001,0))</f>
        <v>1.1726019063854505</v>
      </c>
      <c r="D749" s="9">
        <f>IFERROR((Parameters!$B$7/Parameters!$B$8)*(INDEX(Cutoff_Optimal!$C$2:$C$1002,MATCH(A749,Cutoff_Optimal!$A$2:$A$1002,0))/INDEX(Cutoff_Optimal!$B$2:$B$1002,MATCH(A749,Cutoff_Optimal!$A$2:$A$1002,0))),NA())</f>
        <v>0.36564662580631663</v>
      </c>
      <c r="E749" s="4"/>
      <c r="F749" s="4"/>
    </row>
    <row r="750" spans="1:6" x14ac:dyDescent="0.2">
      <c r="A750" s="4">
        <v>749</v>
      </c>
      <c r="B750" s="12">
        <f>A750/Parameters!$B$4</f>
        <v>0.749</v>
      </c>
      <c r="C750" s="9">
        <f>INDEX(Workers!$E$2:$E$1001,MATCH(A750,Workers!$F$2:$F$1001,0))</f>
        <v>1.1733230395823271</v>
      </c>
      <c r="D750" s="9">
        <f>IFERROR((Parameters!$B$7/Parameters!$B$8)*(INDEX(Cutoff_Optimal!$C$2:$C$1002,MATCH(A750,Cutoff_Optimal!$A$2:$A$1002,0))/INDEX(Cutoff_Optimal!$B$2:$B$1002,MATCH(A750,Cutoff_Optimal!$A$2:$A$1002,0))),NA())</f>
        <v>0.36388482364207664</v>
      </c>
      <c r="E750" s="4"/>
      <c r="F750" s="4"/>
    </row>
    <row r="751" spans="1:6" x14ac:dyDescent="0.2">
      <c r="A751" s="4">
        <v>750</v>
      </c>
      <c r="B751" s="12">
        <f>A751/Parameters!$B$4</f>
        <v>0.75</v>
      </c>
      <c r="C751" s="9">
        <f>INDEX(Workers!$E$2:$E$1001,MATCH(A751,Workers!$F$2:$F$1001,0))</f>
        <v>1.1735851856483666</v>
      </c>
      <c r="D751" s="9">
        <f>IFERROR((Parameters!$B$7/Parameters!$B$8)*(INDEX(Cutoff_Optimal!$C$2:$C$1002,MATCH(A751,Cutoff_Optimal!$A$2:$A$1002,0))/INDEX(Cutoff_Optimal!$B$2:$B$1002,MATCH(A751,Cutoff_Optimal!$A$2:$A$1002,0))),NA())</f>
        <v>0.36173480128695712</v>
      </c>
      <c r="E751" s="4"/>
      <c r="F751" s="4"/>
    </row>
    <row r="752" spans="1:6" x14ac:dyDescent="0.2">
      <c r="A752" s="4">
        <v>751</v>
      </c>
      <c r="B752" s="12">
        <f>A752/Parameters!$B$4</f>
        <v>0.751</v>
      </c>
      <c r="C752" s="9">
        <f>INDEX(Workers!$E$2:$E$1001,MATCH(A752,Workers!$F$2:$F$1001,0))</f>
        <v>1.1743331855483856</v>
      </c>
      <c r="D752" s="9">
        <f>IFERROR((Parameters!$B$7/Parameters!$B$8)*(INDEX(Cutoff_Optimal!$C$2:$C$1002,MATCH(A752,Cutoff_Optimal!$A$2:$A$1002,0))/INDEX(Cutoff_Optimal!$B$2:$B$1002,MATCH(A752,Cutoff_Optimal!$A$2:$A$1002,0))),NA())</f>
        <v>0.35968309395082715</v>
      </c>
      <c r="E752" s="4"/>
      <c r="F752" s="4"/>
    </row>
    <row r="753" spans="1:6" x14ac:dyDescent="0.2">
      <c r="A753" s="4">
        <v>752</v>
      </c>
      <c r="B753" s="12">
        <f>A753/Parameters!$B$4</f>
        <v>0.752</v>
      </c>
      <c r="C753" s="9">
        <f>INDEX(Workers!$E$2:$E$1001,MATCH(A753,Workers!$F$2:$F$1001,0))</f>
        <v>1.1744346553720144</v>
      </c>
      <c r="D753" s="9">
        <f>IFERROR((Parameters!$B$7/Parameters!$B$8)*(INDEX(Cutoff_Optimal!$C$2:$C$1002,MATCH(A753,Cutoff_Optimal!$A$2:$A$1002,0))/INDEX(Cutoff_Optimal!$B$2:$B$1002,MATCH(A753,Cutoff_Optimal!$A$2:$A$1002,0))),NA())</f>
        <v>0.35794335945558903</v>
      </c>
      <c r="E753" s="4"/>
      <c r="F753" s="4"/>
    </row>
    <row r="754" spans="1:6" x14ac:dyDescent="0.2">
      <c r="A754" s="4">
        <v>753</v>
      </c>
      <c r="B754" s="12">
        <f>A754/Parameters!$B$4</f>
        <v>0.753</v>
      </c>
      <c r="C754" s="9">
        <f>INDEX(Workers!$E$2:$E$1001,MATCH(A754,Workers!$F$2:$F$1001,0))</f>
        <v>1.1745625281970085</v>
      </c>
      <c r="D754" s="9">
        <f>IFERROR((Parameters!$B$7/Parameters!$B$8)*(INDEX(Cutoff_Optimal!$C$2:$C$1002,MATCH(A754,Cutoff_Optimal!$A$2:$A$1002,0))/INDEX(Cutoff_Optimal!$B$2:$B$1002,MATCH(A754,Cutoff_Optimal!$A$2:$A$1002,0))),NA())</f>
        <v>0.35608749082822388</v>
      </c>
      <c r="E754" s="4"/>
      <c r="F754" s="4"/>
    </row>
    <row r="755" spans="1:6" x14ac:dyDescent="0.2">
      <c r="A755" s="4">
        <v>754</v>
      </c>
      <c r="B755" s="12">
        <f>A755/Parameters!$B$4</f>
        <v>0.754</v>
      </c>
      <c r="C755" s="9">
        <f>INDEX(Workers!$E$2:$E$1001,MATCH(A755,Workers!$F$2:$F$1001,0))</f>
        <v>1.1748172122538445</v>
      </c>
      <c r="D755" s="9">
        <f>IFERROR((Parameters!$B$7/Parameters!$B$8)*(INDEX(Cutoff_Optimal!$C$2:$C$1002,MATCH(A755,Cutoff_Optimal!$A$2:$A$1002,0))/INDEX(Cutoff_Optimal!$B$2:$B$1002,MATCH(A755,Cutoff_Optimal!$A$2:$A$1002,0))),NA())</f>
        <v>0.35423438526673523</v>
      </c>
      <c r="E755" s="4"/>
      <c r="F755" s="4"/>
    </row>
    <row r="756" spans="1:6" x14ac:dyDescent="0.2">
      <c r="A756" s="4">
        <v>755</v>
      </c>
      <c r="B756" s="12">
        <f>A756/Parameters!$B$4</f>
        <v>0.755</v>
      </c>
      <c r="C756" s="9">
        <f>INDEX(Workers!$E$2:$E$1001,MATCH(A756,Workers!$F$2:$F$1001,0))</f>
        <v>1.1752162676957323</v>
      </c>
      <c r="D756" s="9">
        <f>IFERROR((Parameters!$B$7/Parameters!$B$8)*(INDEX(Cutoff_Optimal!$C$2:$C$1002,MATCH(A756,Cutoff_Optimal!$A$2:$A$1002,0))/INDEX(Cutoff_Optimal!$B$2:$B$1002,MATCH(A756,Cutoff_Optimal!$A$2:$A$1002,0))),NA())</f>
        <v>0.35229726791789034</v>
      </c>
      <c r="E756" s="4"/>
      <c r="F756" s="4"/>
    </row>
    <row r="757" spans="1:6" x14ac:dyDescent="0.2">
      <c r="A757" s="4">
        <v>756</v>
      </c>
      <c r="B757" s="12">
        <f>A757/Parameters!$B$4</f>
        <v>0.75600000000000001</v>
      </c>
      <c r="C757" s="9">
        <f>INDEX(Workers!$E$2:$E$1001,MATCH(A757,Workers!$F$2:$F$1001,0))</f>
        <v>1.1759803900697354</v>
      </c>
      <c r="D757" s="9">
        <f>IFERROR((Parameters!$B$7/Parameters!$B$8)*(INDEX(Cutoff_Optimal!$C$2:$C$1002,MATCH(A757,Cutoff_Optimal!$A$2:$A$1002,0))/INDEX(Cutoff_Optimal!$B$2:$B$1002,MATCH(A757,Cutoff_Optimal!$A$2:$A$1002,0))),NA())</f>
        <v>0.35070740202002321</v>
      </c>
      <c r="E757" s="4"/>
      <c r="F757" s="4"/>
    </row>
    <row r="758" spans="1:6" x14ac:dyDescent="0.2">
      <c r="A758" s="4">
        <v>757</v>
      </c>
      <c r="B758" s="12">
        <f>A758/Parameters!$B$4</f>
        <v>0.75700000000000001</v>
      </c>
      <c r="C758" s="9">
        <f>INDEX(Workers!$E$2:$E$1001,MATCH(A758,Workers!$F$2:$F$1001,0))</f>
        <v>1.1761234013915991</v>
      </c>
      <c r="D758" s="9">
        <f>IFERROR((Parameters!$B$7/Parameters!$B$8)*(INDEX(Cutoff_Optimal!$C$2:$C$1002,MATCH(A758,Cutoff_Optimal!$A$2:$A$1002,0))/INDEX(Cutoff_Optimal!$B$2:$B$1002,MATCH(A758,Cutoff_Optimal!$A$2:$A$1002,0))),NA())</f>
        <v>0.34874259521655399</v>
      </c>
      <c r="E758" s="4"/>
      <c r="F758" s="4"/>
    </row>
    <row r="759" spans="1:6" x14ac:dyDescent="0.2">
      <c r="A759" s="4">
        <v>758</v>
      </c>
      <c r="B759" s="12">
        <f>A759/Parameters!$B$4</f>
        <v>0.75800000000000001</v>
      </c>
      <c r="C759" s="9">
        <f>INDEX(Workers!$E$2:$E$1001,MATCH(A759,Workers!$F$2:$F$1001,0))</f>
        <v>1.1774612976330234</v>
      </c>
      <c r="D759" s="9">
        <f>IFERROR((Parameters!$B$7/Parameters!$B$8)*(INDEX(Cutoff_Optimal!$C$2:$C$1002,MATCH(A759,Cutoff_Optimal!$A$2:$A$1002,0))/INDEX(Cutoff_Optimal!$B$2:$B$1002,MATCH(A759,Cutoff_Optimal!$A$2:$A$1002,0))),NA())</f>
        <v>0.34691519227238482</v>
      </c>
      <c r="E759" s="4"/>
      <c r="F759" s="4"/>
    </row>
    <row r="760" spans="1:6" x14ac:dyDescent="0.2">
      <c r="A760" s="4">
        <v>759</v>
      </c>
      <c r="B760" s="12">
        <f>A760/Parameters!$B$4</f>
        <v>0.75900000000000001</v>
      </c>
      <c r="C760" s="9">
        <f>INDEX(Workers!$E$2:$E$1001,MATCH(A760,Workers!$F$2:$F$1001,0))</f>
        <v>1.177780097504217</v>
      </c>
      <c r="D760" s="9">
        <f>IFERROR((Parameters!$B$7/Parameters!$B$8)*(INDEX(Cutoff_Optimal!$C$2:$C$1002,MATCH(A760,Cutoff_Optimal!$A$2:$A$1002,0))/INDEX(Cutoff_Optimal!$B$2:$B$1002,MATCH(A760,Cutoff_Optimal!$A$2:$A$1002,0))),NA())</f>
        <v>0.34471498188611494</v>
      </c>
      <c r="E760" s="4"/>
      <c r="F760" s="4"/>
    </row>
    <row r="761" spans="1:6" x14ac:dyDescent="0.2">
      <c r="A761" s="4">
        <v>760</v>
      </c>
      <c r="B761" s="12">
        <f>A761/Parameters!$B$4</f>
        <v>0.76</v>
      </c>
      <c r="C761" s="9">
        <f>INDEX(Workers!$E$2:$E$1001,MATCH(A761,Workers!$F$2:$F$1001,0))</f>
        <v>1.1785501965338885</v>
      </c>
      <c r="D761" s="9">
        <f>IFERROR((Parameters!$B$7/Parameters!$B$8)*(INDEX(Cutoff_Optimal!$C$2:$C$1002,MATCH(A761,Cutoff_Optimal!$A$2:$A$1002,0))/INDEX(Cutoff_Optimal!$B$2:$B$1002,MATCH(A761,Cutoff_Optimal!$A$2:$A$1002,0))),NA())</f>
        <v>0.3425665834929032</v>
      </c>
      <c r="E761" s="4"/>
      <c r="F761" s="4"/>
    </row>
    <row r="762" spans="1:6" x14ac:dyDescent="0.2">
      <c r="A762" s="4">
        <v>761</v>
      </c>
      <c r="B762" s="12">
        <f>A762/Parameters!$B$4</f>
        <v>0.76100000000000001</v>
      </c>
      <c r="C762" s="9">
        <f>INDEX(Workers!$E$2:$E$1001,MATCH(A762,Workers!$F$2:$F$1001,0))</f>
        <v>1.1792721622623146</v>
      </c>
      <c r="D762" s="9">
        <f>IFERROR((Parameters!$B$7/Parameters!$B$8)*(INDEX(Cutoff_Optimal!$C$2:$C$1002,MATCH(A762,Cutoff_Optimal!$A$2:$A$1002,0))/INDEX(Cutoff_Optimal!$B$2:$B$1002,MATCH(A762,Cutoff_Optimal!$A$2:$A$1002,0))),NA())</f>
        <v>0.34040824585381357</v>
      </c>
      <c r="E762" s="4"/>
      <c r="F762" s="4"/>
    </row>
    <row r="763" spans="1:6" x14ac:dyDescent="0.2">
      <c r="A763" s="4">
        <v>762</v>
      </c>
      <c r="B763" s="12">
        <f>A763/Parameters!$B$4</f>
        <v>0.76200000000000001</v>
      </c>
      <c r="C763" s="9">
        <f>INDEX(Workers!$E$2:$E$1001,MATCH(A763,Workers!$F$2:$F$1001,0))</f>
        <v>1.1794500251371294</v>
      </c>
      <c r="D763" s="9">
        <f>IFERROR((Parameters!$B$7/Parameters!$B$8)*(INDEX(Cutoff_Optimal!$C$2:$C$1002,MATCH(A763,Cutoff_Optimal!$A$2:$A$1002,0))/INDEX(Cutoff_Optimal!$B$2:$B$1002,MATCH(A763,Cutoff_Optimal!$A$2:$A$1002,0))),NA())</f>
        <v>0.3389576282247882</v>
      </c>
      <c r="E763" s="4"/>
      <c r="F763" s="4"/>
    </row>
    <row r="764" spans="1:6" x14ac:dyDescent="0.2">
      <c r="A764" s="4">
        <v>763</v>
      </c>
      <c r="B764" s="12">
        <f>A764/Parameters!$B$4</f>
        <v>0.76300000000000001</v>
      </c>
      <c r="C764" s="9">
        <f>INDEX(Workers!$E$2:$E$1001,MATCH(A764,Workers!$F$2:$F$1001,0))</f>
        <v>1.1805796795192272</v>
      </c>
      <c r="D764" s="9">
        <f>IFERROR((Parameters!$B$7/Parameters!$B$8)*(INDEX(Cutoff_Optimal!$C$2:$C$1002,MATCH(A764,Cutoff_Optimal!$A$2:$A$1002,0))/INDEX(Cutoff_Optimal!$B$2:$B$1002,MATCH(A764,Cutoff_Optimal!$A$2:$A$1002,0))),NA())</f>
        <v>0.33733033454623806</v>
      </c>
      <c r="E764" s="4"/>
      <c r="F764" s="4"/>
    </row>
    <row r="765" spans="1:6" x14ac:dyDescent="0.2">
      <c r="A765" s="4">
        <v>764</v>
      </c>
      <c r="B765" s="12">
        <f>A765/Parameters!$B$4</f>
        <v>0.76400000000000001</v>
      </c>
      <c r="C765" s="9">
        <f>INDEX(Workers!$E$2:$E$1001,MATCH(A765,Workers!$F$2:$F$1001,0))</f>
        <v>1.1807162553531985</v>
      </c>
      <c r="D765" s="9">
        <f>IFERROR((Parameters!$B$7/Parameters!$B$8)*(INDEX(Cutoff_Optimal!$C$2:$C$1002,MATCH(A765,Cutoff_Optimal!$A$2:$A$1002,0))/INDEX(Cutoff_Optimal!$B$2:$B$1002,MATCH(A765,Cutoff_Optimal!$A$2:$A$1002,0))),NA())</f>
        <v>0.33540980479868854</v>
      </c>
      <c r="E765" s="4"/>
      <c r="F765" s="4"/>
    </row>
    <row r="766" spans="1:6" x14ac:dyDescent="0.2">
      <c r="A766" s="4">
        <v>765</v>
      </c>
      <c r="B766" s="12">
        <f>A766/Parameters!$B$4</f>
        <v>0.76500000000000001</v>
      </c>
      <c r="C766" s="9">
        <f>INDEX(Workers!$E$2:$E$1001,MATCH(A766,Workers!$F$2:$F$1001,0))</f>
        <v>1.1821531361463873</v>
      </c>
      <c r="D766" s="9">
        <f>IFERROR((Parameters!$B$7/Parameters!$B$8)*(INDEX(Cutoff_Optimal!$C$2:$C$1002,MATCH(A766,Cutoff_Optimal!$A$2:$A$1002,0))/INDEX(Cutoff_Optimal!$B$2:$B$1002,MATCH(A766,Cutoff_Optimal!$A$2:$A$1002,0))),NA())</f>
        <v>0.33340053385055213</v>
      </c>
      <c r="E766" s="4"/>
      <c r="F766" s="4"/>
    </row>
    <row r="767" spans="1:6" x14ac:dyDescent="0.2">
      <c r="A767" s="4">
        <v>766</v>
      </c>
      <c r="B767" s="12">
        <f>A767/Parameters!$B$4</f>
        <v>0.76600000000000001</v>
      </c>
      <c r="C767" s="9">
        <f>INDEX(Workers!$E$2:$E$1001,MATCH(A767,Workers!$F$2:$F$1001,0))</f>
        <v>1.1823880295024525</v>
      </c>
      <c r="D767" s="9">
        <f>IFERROR((Parameters!$B$7/Parameters!$B$8)*(INDEX(Cutoff_Optimal!$C$2:$C$1002,MATCH(A767,Cutoff_Optimal!$A$2:$A$1002,0))/INDEX(Cutoff_Optimal!$B$2:$B$1002,MATCH(A767,Cutoff_Optimal!$A$2:$A$1002,0))),NA())</f>
        <v>0.33141970743231619</v>
      </c>
      <c r="E767" s="4"/>
      <c r="F767" s="4"/>
    </row>
    <row r="768" spans="1:6" x14ac:dyDescent="0.2">
      <c r="A768" s="4">
        <v>767</v>
      </c>
      <c r="B768" s="12">
        <f>A768/Parameters!$B$4</f>
        <v>0.76700000000000002</v>
      </c>
      <c r="C768" s="9">
        <f>INDEX(Workers!$E$2:$E$1001,MATCH(A768,Workers!$F$2:$F$1001,0))</f>
        <v>1.1829273489805709</v>
      </c>
      <c r="D768" s="9">
        <f>IFERROR((Parameters!$B$7/Parameters!$B$8)*(INDEX(Cutoff_Optimal!$C$2:$C$1002,MATCH(A768,Cutoff_Optimal!$A$2:$A$1002,0))/INDEX(Cutoff_Optimal!$B$2:$B$1002,MATCH(A768,Cutoff_Optimal!$A$2:$A$1002,0))),NA())</f>
        <v>0.32959695610099593</v>
      </c>
      <c r="E768" s="4"/>
      <c r="F768" s="4"/>
    </row>
    <row r="769" spans="1:6" x14ac:dyDescent="0.2">
      <c r="A769" s="4">
        <v>768</v>
      </c>
      <c r="B769" s="12">
        <f>A769/Parameters!$B$4</f>
        <v>0.76800000000000002</v>
      </c>
      <c r="C769" s="9">
        <f>INDEX(Workers!$E$2:$E$1001,MATCH(A769,Workers!$F$2:$F$1001,0))</f>
        <v>1.1829425850348003</v>
      </c>
      <c r="D769" s="9">
        <f>IFERROR((Parameters!$B$7/Parameters!$B$8)*(INDEX(Cutoff_Optimal!$C$2:$C$1002,MATCH(A769,Cutoff_Optimal!$A$2:$A$1002,0))/INDEX(Cutoff_Optimal!$B$2:$B$1002,MATCH(A769,Cutoff_Optimal!$A$2:$A$1002,0))),NA())</f>
        <v>0.3276408376107463</v>
      </c>
      <c r="E769" s="4"/>
      <c r="F769" s="4"/>
    </row>
    <row r="770" spans="1:6" x14ac:dyDescent="0.2">
      <c r="A770" s="4">
        <v>769</v>
      </c>
      <c r="B770" s="12">
        <f>A770/Parameters!$B$4</f>
        <v>0.76900000000000002</v>
      </c>
      <c r="C770" s="9">
        <f>INDEX(Workers!$E$2:$E$1001,MATCH(A770,Workers!$F$2:$F$1001,0))</f>
        <v>1.1833834061439346</v>
      </c>
      <c r="D770" s="9">
        <f>IFERROR((Parameters!$B$7/Parameters!$B$8)*(INDEX(Cutoff_Optimal!$C$2:$C$1002,MATCH(A770,Cutoff_Optimal!$A$2:$A$1002,0))/INDEX(Cutoff_Optimal!$B$2:$B$1002,MATCH(A770,Cutoff_Optimal!$A$2:$A$1002,0))),NA())</f>
        <v>0.32583560261213751</v>
      </c>
      <c r="E770" s="4"/>
      <c r="F770" s="4"/>
    </row>
    <row r="771" spans="1:6" x14ac:dyDescent="0.2">
      <c r="A771" s="4">
        <v>770</v>
      </c>
      <c r="B771" s="12">
        <f>A771/Parameters!$B$4</f>
        <v>0.77</v>
      </c>
      <c r="C771" s="9">
        <f>INDEX(Workers!$E$2:$E$1001,MATCH(A771,Workers!$F$2:$F$1001,0))</f>
        <v>1.1836228427370179</v>
      </c>
      <c r="D771" s="9">
        <f>IFERROR((Parameters!$B$7/Parameters!$B$8)*(INDEX(Cutoff_Optimal!$C$2:$C$1002,MATCH(A771,Cutoff_Optimal!$A$2:$A$1002,0))/INDEX(Cutoff_Optimal!$B$2:$B$1002,MATCH(A771,Cutoff_Optimal!$A$2:$A$1002,0))),NA())</f>
        <v>0.3240664143674381</v>
      </c>
      <c r="E771" s="4"/>
      <c r="F771" s="4"/>
    </row>
    <row r="772" spans="1:6" x14ac:dyDescent="0.2">
      <c r="A772" s="4">
        <v>771</v>
      </c>
      <c r="B772" s="12">
        <f>A772/Parameters!$B$4</f>
        <v>0.77100000000000002</v>
      </c>
      <c r="C772" s="9">
        <f>INDEX(Workers!$E$2:$E$1001,MATCH(A772,Workers!$F$2:$F$1001,0))</f>
        <v>1.1846512666839915</v>
      </c>
      <c r="D772" s="9">
        <f>IFERROR((Parameters!$B$7/Parameters!$B$8)*(INDEX(Cutoff_Optimal!$C$2:$C$1002,MATCH(A772,Cutoff_Optimal!$A$2:$A$1002,0))/INDEX(Cutoff_Optimal!$B$2:$B$1002,MATCH(A772,Cutoff_Optimal!$A$2:$A$1002,0))),NA())</f>
        <v>0.32213627277964169</v>
      </c>
      <c r="E772" s="4"/>
      <c r="F772" s="4"/>
    </row>
    <row r="773" spans="1:6" x14ac:dyDescent="0.2">
      <c r="A773" s="4">
        <v>772</v>
      </c>
      <c r="B773" s="12">
        <f>A773/Parameters!$B$4</f>
        <v>0.77200000000000002</v>
      </c>
      <c r="C773" s="9">
        <f>INDEX(Workers!$E$2:$E$1001,MATCH(A773,Workers!$F$2:$F$1001,0))</f>
        <v>1.1853437762321795</v>
      </c>
      <c r="D773" s="9">
        <f>IFERROR((Parameters!$B$7/Parameters!$B$8)*(INDEX(Cutoff_Optimal!$C$2:$C$1002,MATCH(A773,Cutoff_Optimal!$A$2:$A$1002,0))/INDEX(Cutoff_Optimal!$B$2:$B$1002,MATCH(A773,Cutoff_Optimal!$A$2:$A$1002,0))),NA())</f>
        <v>0.32051772010003293</v>
      </c>
      <c r="E773" s="4"/>
      <c r="F773" s="4"/>
    </row>
    <row r="774" spans="1:6" x14ac:dyDescent="0.2">
      <c r="A774" s="4">
        <v>773</v>
      </c>
      <c r="B774" s="12">
        <f>A774/Parameters!$B$4</f>
        <v>0.77300000000000002</v>
      </c>
      <c r="C774" s="9">
        <f>INDEX(Workers!$E$2:$E$1001,MATCH(A774,Workers!$F$2:$F$1001,0))</f>
        <v>1.1857334619494377</v>
      </c>
      <c r="D774" s="9">
        <f>IFERROR((Parameters!$B$7/Parameters!$B$8)*(INDEX(Cutoff_Optimal!$C$2:$C$1002,MATCH(A774,Cutoff_Optimal!$A$2:$A$1002,0))/INDEX(Cutoff_Optimal!$B$2:$B$1002,MATCH(A774,Cutoff_Optimal!$A$2:$A$1002,0))),NA())</f>
        <v>0.31845264028619708</v>
      </c>
      <c r="E774" s="4"/>
      <c r="F774" s="4"/>
    </row>
    <row r="775" spans="1:6" x14ac:dyDescent="0.2">
      <c r="A775" s="4">
        <v>774</v>
      </c>
      <c r="B775" s="12">
        <f>A775/Parameters!$B$4</f>
        <v>0.77400000000000002</v>
      </c>
      <c r="C775" s="9">
        <f>INDEX(Workers!$E$2:$E$1001,MATCH(A775,Workers!$F$2:$F$1001,0))</f>
        <v>1.186128046542807</v>
      </c>
      <c r="D775" s="9">
        <f>IFERROR((Parameters!$B$7/Parameters!$B$8)*(INDEX(Cutoff_Optimal!$C$2:$C$1002,MATCH(A775,Cutoff_Optimal!$A$2:$A$1002,0))/INDEX(Cutoff_Optimal!$B$2:$B$1002,MATCH(A775,Cutoff_Optimal!$A$2:$A$1002,0))),NA())</f>
        <v>0.31693039968596881</v>
      </c>
      <c r="E775" s="4"/>
      <c r="F775" s="4"/>
    </row>
    <row r="776" spans="1:6" x14ac:dyDescent="0.2">
      <c r="A776" s="4">
        <v>775</v>
      </c>
      <c r="B776" s="12">
        <f>A776/Parameters!$B$4</f>
        <v>0.77500000000000002</v>
      </c>
      <c r="C776" s="9">
        <f>INDEX(Workers!$E$2:$E$1001,MATCH(A776,Workers!$F$2:$F$1001,0))</f>
        <v>1.1868619649843857</v>
      </c>
      <c r="D776" s="9">
        <f>IFERROR((Parameters!$B$7/Parameters!$B$8)*(INDEX(Cutoff_Optimal!$C$2:$C$1002,MATCH(A776,Cutoff_Optimal!$A$2:$A$1002,0))/INDEX(Cutoff_Optimal!$B$2:$B$1002,MATCH(A776,Cutoff_Optimal!$A$2:$A$1002,0))),NA())</f>
        <v>0.31546592237211929</v>
      </c>
      <c r="E776" s="4"/>
      <c r="F776" s="4"/>
    </row>
    <row r="777" spans="1:6" x14ac:dyDescent="0.2">
      <c r="A777" s="4">
        <v>776</v>
      </c>
      <c r="B777" s="12">
        <f>A777/Parameters!$B$4</f>
        <v>0.77600000000000002</v>
      </c>
      <c r="C777" s="9">
        <f>INDEX(Workers!$E$2:$E$1001,MATCH(A777,Workers!$F$2:$F$1001,0))</f>
        <v>1.1869676837851797</v>
      </c>
      <c r="D777" s="9">
        <f>IFERROR((Parameters!$B$7/Parameters!$B$8)*(INDEX(Cutoff_Optimal!$C$2:$C$1002,MATCH(A777,Cutoff_Optimal!$A$2:$A$1002,0))/INDEX(Cutoff_Optimal!$B$2:$B$1002,MATCH(A777,Cutoff_Optimal!$A$2:$A$1002,0))),NA())</f>
        <v>0.31385348317633249</v>
      </c>
      <c r="E777" s="4"/>
      <c r="F777" s="4"/>
    </row>
    <row r="778" spans="1:6" x14ac:dyDescent="0.2">
      <c r="A778" s="4">
        <v>777</v>
      </c>
      <c r="B778" s="12">
        <f>A778/Parameters!$B$4</f>
        <v>0.77700000000000002</v>
      </c>
      <c r="C778" s="9">
        <f>INDEX(Workers!$E$2:$E$1001,MATCH(A778,Workers!$F$2:$F$1001,0))</f>
        <v>1.1888096694469314</v>
      </c>
      <c r="D778" s="9">
        <f>IFERROR((Parameters!$B$7/Parameters!$B$8)*(INDEX(Cutoff_Optimal!$C$2:$C$1002,MATCH(A778,Cutoff_Optimal!$A$2:$A$1002,0))/INDEX(Cutoff_Optimal!$B$2:$B$1002,MATCH(A778,Cutoff_Optimal!$A$2:$A$1002,0))),NA())</f>
        <v>0.31234732027248974</v>
      </c>
      <c r="E778" s="4"/>
      <c r="F778" s="4"/>
    </row>
    <row r="779" spans="1:6" x14ac:dyDescent="0.2">
      <c r="A779" s="4">
        <v>778</v>
      </c>
      <c r="B779" s="12">
        <f>A779/Parameters!$B$4</f>
        <v>0.77800000000000002</v>
      </c>
      <c r="C779" s="9">
        <f>INDEX(Workers!$E$2:$E$1001,MATCH(A779,Workers!$F$2:$F$1001,0))</f>
        <v>1.1897952301491765</v>
      </c>
      <c r="D779" s="9">
        <f>IFERROR((Parameters!$B$7/Parameters!$B$8)*(INDEX(Cutoff_Optimal!$C$2:$C$1002,MATCH(A779,Cutoff_Optimal!$A$2:$A$1002,0))/INDEX(Cutoff_Optimal!$B$2:$B$1002,MATCH(A779,Cutoff_Optimal!$A$2:$A$1002,0))),NA())</f>
        <v>0.31065095165094336</v>
      </c>
      <c r="E779" s="4"/>
      <c r="F779" s="4"/>
    </row>
    <row r="780" spans="1:6" x14ac:dyDescent="0.2">
      <c r="A780" s="4">
        <v>779</v>
      </c>
      <c r="B780" s="12">
        <f>A780/Parameters!$B$4</f>
        <v>0.77900000000000003</v>
      </c>
      <c r="C780" s="9">
        <f>INDEX(Workers!$E$2:$E$1001,MATCH(A780,Workers!$F$2:$F$1001,0))</f>
        <v>1.1914578161967704</v>
      </c>
      <c r="D780" s="9">
        <f>IFERROR((Parameters!$B$7/Parameters!$B$8)*(INDEX(Cutoff_Optimal!$C$2:$C$1002,MATCH(A780,Cutoff_Optimal!$A$2:$A$1002,0))/INDEX(Cutoff_Optimal!$B$2:$B$1002,MATCH(A780,Cutoff_Optimal!$A$2:$A$1002,0))),NA())</f>
        <v>0.30908653257677599</v>
      </c>
      <c r="E780" s="4"/>
      <c r="F780" s="4"/>
    </row>
    <row r="781" spans="1:6" x14ac:dyDescent="0.2">
      <c r="A781" s="4">
        <v>780</v>
      </c>
      <c r="B781" s="12">
        <f>A781/Parameters!$B$4</f>
        <v>0.78</v>
      </c>
      <c r="C781" s="9">
        <f>INDEX(Workers!$E$2:$E$1001,MATCH(A781,Workers!$F$2:$F$1001,0))</f>
        <v>1.1918708577124866</v>
      </c>
      <c r="D781" s="9">
        <f>IFERROR((Parameters!$B$7/Parameters!$B$8)*(INDEX(Cutoff_Optimal!$C$2:$C$1002,MATCH(A781,Cutoff_Optimal!$A$2:$A$1002,0))/INDEX(Cutoff_Optimal!$B$2:$B$1002,MATCH(A781,Cutoff_Optimal!$A$2:$A$1002,0))),NA())</f>
        <v>0.30724243591612149</v>
      </c>
      <c r="E781" s="4"/>
      <c r="F781" s="4"/>
    </row>
    <row r="782" spans="1:6" x14ac:dyDescent="0.2">
      <c r="A782" s="4">
        <v>781</v>
      </c>
      <c r="B782" s="12">
        <f>A782/Parameters!$B$4</f>
        <v>0.78100000000000003</v>
      </c>
      <c r="C782" s="9">
        <f>INDEX(Workers!$E$2:$E$1001,MATCH(A782,Workers!$F$2:$F$1001,0))</f>
        <v>1.1925369119439406</v>
      </c>
      <c r="D782" s="9">
        <f>IFERROR((Parameters!$B$7/Parameters!$B$8)*(INDEX(Cutoff_Optimal!$C$2:$C$1002,MATCH(A782,Cutoff_Optimal!$A$2:$A$1002,0))/INDEX(Cutoff_Optimal!$B$2:$B$1002,MATCH(A782,Cutoff_Optimal!$A$2:$A$1002,0))),NA())</f>
        <v>0.30560155602429034</v>
      </c>
      <c r="E782" s="4"/>
      <c r="F782" s="4"/>
    </row>
    <row r="783" spans="1:6" x14ac:dyDescent="0.2">
      <c r="A783" s="4">
        <v>782</v>
      </c>
      <c r="B783" s="12">
        <f>A783/Parameters!$B$4</f>
        <v>0.78200000000000003</v>
      </c>
      <c r="C783" s="9">
        <f>INDEX(Workers!$E$2:$E$1001,MATCH(A783,Workers!$F$2:$F$1001,0))</f>
        <v>1.192583713765663</v>
      </c>
      <c r="D783" s="9">
        <f>IFERROR((Parameters!$B$7/Parameters!$B$8)*(INDEX(Cutoff_Optimal!$C$2:$C$1002,MATCH(A783,Cutoff_Optimal!$A$2:$A$1002,0))/INDEX(Cutoff_Optimal!$B$2:$B$1002,MATCH(A783,Cutoff_Optimal!$A$2:$A$1002,0))),NA())</f>
        <v>0.30394268430586624</v>
      </c>
      <c r="E783" s="4"/>
      <c r="F783" s="4"/>
    </row>
    <row r="784" spans="1:6" x14ac:dyDescent="0.2">
      <c r="A784" s="4">
        <v>783</v>
      </c>
      <c r="B784" s="12">
        <f>A784/Parameters!$B$4</f>
        <v>0.78300000000000003</v>
      </c>
      <c r="C784" s="9">
        <f>INDEX(Workers!$E$2:$E$1001,MATCH(A784,Workers!$F$2:$F$1001,0))</f>
        <v>1.193803121572184</v>
      </c>
      <c r="D784" s="9">
        <f>IFERROR((Parameters!$B$7/Parameters!$B$8)*(INDEX(Cutoff_Optimal!$C$2:$C$1002,MATCH(A784,Cutoff_Optimal!$A$2:$A$1002,0))/INDEX(Cutoff_Optimal!$B$2:$B$1002,MATCH(A784,Cutoff_Optimal!$A$2:$A$1002,0))),NA())</f>
        <v>0.30214553852480802</v>
      </c>
      <c r="E784" s="4"/>
      <c r="F784" s="4"/>
    </row>
    <row r="785" spans="1:6" x14ac:dyDescent="0.2">
      <c r="A785" s="4">
        <v>784</v>
      </c>
      <c r="B785" s="12">
        <f>A785/Parameters!$B$4</f>
        <v>0.78400000000000003</v>
      </c>
      <c r="C785" s="9">
        <f>INDEX(Workers!$E$2:$E$1001,MATCH(A785,Workers!$F$2:$F$1001,0))</f>
        <v>1.1947412834951352</v>
      </c>
      <c r="D785" s="9">
        <f>IFERROR((Parameters!$B$7/Parameters!$B$8)*(INDEX(Cutoff_Optimal!$C$2:$C$1002,MATCH(A785,Cutoff_Optimal!$A$2:$A$1002,0))/INDEX(Cutoff_Optimal!$B$2:$B$1002,MATCH(A785,Cutoff_Optimal!$A$2:$A$1002,0))),NA())</f>
        <v>0.30040632671832912</v>
      </c>
      <c r="E785" s="4"/>
      <c r="F785" s="4"/>
    </row>
    <row r="786" spans="1:6" x14ac:dyDescent="0.2">
      <c r="A786" s="4">
        <v>785</v>
      </c>
      <c r="B786" s="12">
        <f>A786/Parameters!$B$4</f>
        <v>0.78500000000000003</v>
      </c>
      <c r="C786" s="9">
        <f>INDEX(Workers!$E$2:$E$1001,MATCH(A786,Workers!$F$2:$F$1001,0))</f>
        <v>1.1948988728955749</v>
      </c>
      <c r="D786" s="9">
        <f>IFERROR((Parameters!$B$7/Parameters!$B$8)*(INDEX(Cutoff_Optimal!$C$2:$C$1002,MATCH(A786,Cutoff_Optimal!$A$2:$A$1002,0))/INDEX(Cutoff_Optimal!$B$2:$B$1002,MATCH(A786,Cutoff_Optimal!$A$2:$A$1002,0))),NA())</f>
        <v>0.29865945465817101</v>
      </c>
      <c r="E786" s="4"/>
      <c r="F786" s="4"/>
    </row>
    <row r="787" spans="1:6" x14ac:dyDescent="0.2">
      <c r="A787" s="4">
        <v>786</v>
      </c>
      <c r="B787" s="12">
        <f>A787/Parameters!$B$4</f>
        <v>0.78600000000000003</v>
      </c>
      <c r="C787" s="9">
        <f>INDEX(Workers!$E$2:$E$1001,MATCH(A787,Workers!$F$2:$F$1001,0))</f>
        <v>1.1953500758356839</v>
      </c>
      <c r="D787" s="9">
        <f>IFERROR((Parameters!$B$7/Parameters!$B$8)*(INDEX(Cutoff_Optimal!$C$2:$C$1002,MATCH(A787,Cutoff_Optimal!$A$2:$A$1002,0))/INDEX(Cutoff_Optimal!$B$2:$B$1002,MATCH(A787,Cutoff_Optimal!$A$2:$A$1002,0))),NA())</f>
        <v>0.29719714433425015</v>
      </c>
      <c r="E787" s="4"/>
      <c r="F787" s="4"/>
    </row>
    <row r="788" spans="1:6" x14ac:dyDescent="0.2">
      <c r="A788" s="4">
        <v>787</v>
      </c>
      <c r="B788" s="12">
        <f>A788/Parameters!$B$4</f>
        <v>0.78700000000000003</v>
      </c>
      <c r="C788" s="9">
        <f>INDEX(Workers!$E$2:$E$1001,MATCH(A788,Workers!$F$2:$F$1001,0))</f>
        <v>1.1954193283062637</v>
      </c>
      <c r="D788" s="9">
        <f>IFERROR((Parameters!$B$7/Parameters!$B$8)*(INDEX(Cutoff_Optimal!$C$2:$C$1002,MATCH(A788,Cutoff_Optimal!$A$2:$A$1002,0))/INDEX(Cutoff_Optimal!$B$2:$B$1002,MATCH(A788,Cutoff_Optimal!$A$2:$A$1002,0))),NA())</f>
        <v>0.2951898693266905</v>
      </c>
      <c r="E788" s="4"/>
      <c r="F788" s="4"/>
    </row>
    <row r="789" spans="1:6" x14ac:dyDescent="0.2">
      <c r="A789" s="4">
        <v>788</v>
      </c>
      <c r="B789" s="12">
        <f>A789/Parameters!$B$4</f>
        <v>0.78800000000000003</v>
      </c>
      <c r="C789" s="9">
        <f>INDEX(Workers!$E$2:$E$1001,MATCH(A789,Workers!$F$2:$F$1001,0))</f>
        <v>1.1961535635916496</v>
      </c>
      <c r="D789" s="9">
        <f>IFERROR((Parameters!$B$7/Parameters!$B$8)*(INDEX(Cutoff_Optimal!$C$2:$C$1002,MATCH(A789,Cutoff_Optimal!$A$2:$A$1002,0))/INDEX(Cutoff_Optimal!$B$2:$B$1002,MATCH(A789,Cutoff_Optimal!$A$2:$A$1002,0))),NA())</f>
        <v>0.29372048734253431</v>
      </c>
      <c r="E789" s="4"/>
      <c r="F789" s="4"/>
    </row>
    <row r="790" spans="1:6" x14ac:dyDescent="0.2">
      <c r="A790" s="4">
        <v>789</v>
      </c>
      <c r="B790" s="12">
        <f>A790/Parameters!$B$4</f>
        <v>0.78900000000000003</v>
      </c>
      <c r="C790" s="9">
        <f>INDEX(Workers!$E$2:$E$1001,MATCH(A790,Workers!$F$2:$F$1001,0))</f>
        <v>1.196466414977259</v>
      </c>
      <c r="D790" s="9">
        <f>IFERROR((Parameters!$B$7/Parameters!$B$8)*(INDEX(Cutoff_Optimal!$C$2:$C$1002,MATCH(A790,Cutoff_Optimal!$A$2:$A$1002,0))/INDEX(Cutoff_Optimal!$B$2:$B$1002,MATCH(A790,Cutoff_Optimal!$A$2:$A$1002,0))),NA())</f>
        <v>0.2920344336894794</v>
      </c>
      <c r="E790" s="4"/>
      <c r="F790" s="4"/>
    </row>
    <row r="791" spans="1:6" x14ac:dyDescent="0.2">
      <c r="A791" s="4">
        <v>790</v>
      </c>
      <c r="B791" s="12">
        <f>A791/Parameters!$B$4</f>
        <v>0.79</v>
      </c>
      <c r="C791" s="9">
        <f>INDEX(Workers!$E$2:$E$1001,MATCH(A791,Workers!$F$2:$F$1001,0))</f>
        <v>1.1966953342367161</v>
      </c>
      <c r="D791" s="9">
        <f>IFERROR((Parameters!$B$7/Parameters!$B$8)*(INDEX(Cutoff_Optimal!$C$2:$C$1002,MATCH(A791,Cutoff_Optimal!$A$2:$A$1002,0))/INDEX(Cutoff_Optimal!$B$2:$B$1002,MATCH(A791,Cutoff_Optimal!$A$2:$A$1002,0))),NA())</f>
        <v>0.29063682859464385</v>
      </c>
      <c r="E791" s="4"/>
      <c r="F791" s="4"/>
    </row>
    <row r="792" spans="1:6" x14ac:dyDescent="0.2">
      <c r="A792" s="4">
        <v>791</v>
      </c>
      <c r="B792" s="12">
        <f>A792/Parameters!$B$4</f>
        <v>0.79100000000000004</v>
      </c>
      <c r="C792" s="9">
        <f>INDEX(Workers!$E$2:$E$1001,MATCH(A792,Workers!$F$2:$F$1001,0))</f>
        <v>1.197990549468535</v>
      </c>
      <c r="D792" s="9">
        <f>IFERROR((Parameters!$B$7/Parameters!$B$8)*(INDEX(Cutoff_Optimal!$C$2:$C$1002,MATCH(A792,Cutoff_Optimal!$A$2:$A$1002,0))/INDEX(Cutoff_Optimal!$B$2:$B$1002,MATCH(A792,Cutoff_Optimal!$A$2:$A$1002,0))),NA())</f>
        <v>0.28918268000059</v>
      </c>
      <c r="E792" s="4"/>
      <c r="F792" s="4"/>
    </row>
    <row r="793" spans="1:6" x14ac:dyDescent="0.2">
      <c r="A793" s="4">
        <v>792</v>
      </c>
      <c r="B793" s="12">
        <f>A793/Parameters!$B$4</f>
        <v>0.79200000000000004</v>
      </c>
      <c r="C793" s="9">
        <f>INDEX(Workers!$E$2:$E$1001,MATCH(A793,Workers!$F$2:$F$1001,0))</f>
        <v>1.1981086873253406</v>
      </c>
      <c r="D793" s="9">
        <f>IFERROR((Parameters!$B$7/Parameters!$B$8)*(INDEX(Cutoff_Optimal!$C$2:$C$1002,MATCH(A793,Cutoff_Optimal!$A$2:$A$1002,0))/INDEX(Cutoff_Optimal!$B$2:$B$1002,MATCH(A793,Cutoff_Optimal!$A$2:$A$1002,0))),NA())</f>
        <v>0.2872525154447283</v>
      </c>
      <c r="E793" s="4"/>
      <c r="F793" s="4"/>
    </row>
    <row r="794" spans="1:6" x14ac:dyDescent="0.2">
      <c r="A794" s="4">
        <v>793</v>
      </c>
      <c r="B794" s="12">
        <f>A794/Parameters!$B$4</f>
        <v>0.79300000000000004</v>
      </c>
      <c r="C794" s="9">
        <f>INDEX(Workers!$E$2:$E$1001,MATCH(A794,Workers!$F$2:$F$1001,0))</f>
        <v>1.1982865854718552</v>
      </c>
      <c r="D794" s="9">
        <f>IFERROR((Parameters!$B$7/Parameters!$B$8)*(INDEX(Cutoff_Optimal!$C$2:$C$1002,MATCH(A794,Cutoff_Optimal!$A$2:$A$1002,0))/INDEX(Cutoff_Optimal!$B$2:$B$1002,MATCH(A794,Cutoff_Optimal!$A$2:$A$1002,0))),NA())</f>
        <v>0.28553340432693991</v>
      </c>
      <c r="E794" s="4"/>
      <c r="F794" s="4"/>
    </row>
    <row r="795" spans="1:6" x14ac:dyDescent="0.2">
      <c r="A795" s="4">
        <v>794</v>
      </c>
      <c r="B795" s="12">
        <f>A795/Parameters!$B$4</f>
        <v>0.79400000000000004</v>
      </c>
      <c r="C795" s="9">
        <f>INDEX(Workers!$E$2:$E$1001,MATCH(A795,Workers!$F$2:$F$1001,0))</f>
        <v>1.1984635804270742</v>
      </c>
      <c r="D795" s="9">
        <f>IFERROR((Parameters!$B$7/Parameters!$B$8)*(INDEX(Cutoff_Optimal!$C$2:$C$1002,MATCH(A795,Cutoff_Optimal!$A$2:$A$1002,0))/INDEX(Cutoff_Optimal!$B$2:$B$1002,MATCH(A795,Cutoff_Optimal!$A$2:$A$1002,0))),NA())</f>
        <v>0.28371844000634849</v>
      </c>
      <c r="E795" s="4"/>
      <c r="F795" s="4"/>
    </row>
    <row r="796" spans="1:6" x14ac:dyDescent="0.2">
      <c r="A796" s="4">
        <v>795</v>
      </c>
      <c r="B796" s="12">
        <f>A796/Parameters!$B$4</f>
        <v>0.79500000000000004</v>
      </c>
      <c r="C796" s="9">
        <f>INDEX(Workers!$E$2:$E$1001,MATCH(A796,Workers!$F$2:$F$1001,0))</f>
        <v>1.1986642442932063</v>
      </c>
      <c r="D796" s="9">
        <f>IFERROR((Parameters!$B$7/Parameters!$B$8)*(INDEX(Cutoff_Optimal!$C$2:$C$1002,MATCH(A796,Cutoff_Optimal!$A$2:$A$1002,0))/INDEX(Cutoff_Optimal!$B$2:$B$1002,MATCH(A796,Cutoff_Optimal!$A$2:$A$1002,0))),NA())</f>
        <v>0.28224990988930843</v>
      </c>
      <c r="E796" s="4"/>
      <c r="F796" s="4"/>
    </row>
    <row r="797" spans="1:6" x14ac:dyDescent="0.2">
      <c r="A797" s="4">
        <v>796</v>
      </c>
      <c r="B797" s="12">
        <f>A797/Parameters!$B$4</f>
        <v>0.79600000000000004</v>
      </c>
      <c r="C797" s="9">
        <f>INDEX(Workers!$E$2:$E$1001,MATCH(A797,Workers!$F$2:$F$1001,0))</f>
        <v>1.1990001420205063</v>
      </c>
      <c r="D797" s="9">
        <f>IFERROR((Parameters!$B$7/Parameters!$B$8)*(INDEX(Cutoff_Optimal!$C$2:$C$1002,MATCH(A797,Cutoff_Optimal!$A$2:$A$1002,0))/INDEX(Cutoff_Optimal!$B$2:$B$1002,MATCH(A797,Cutoff_Optimal!$A$2:$A$1002,0))),NA())</f>
        <v>0.28075941645365449</v>
      </c>
      <c r="E797" s="4"/>
      <c r="F797" s="4"/>
    </row>
    <row r="798" spans="1:6" x14ac:dyDescent="0.2">
      <c r="A798" s="4">
        <v>797</v>
      </c>
      <c r="B798" s="12">
        <f>A798/Parameters!$B$4</f>
        <v>0.79700000000000004</v>
      </c>
      <c r="C798" s="9">
        <f>INDEX(Workers!$E$2:$E$1001,MATCH(A798,Workers!$F$2:$F$1001,0))</f>
        <v>1.1991368415755082</v>
      </c>
      <c r="D798" s="9">
        <f>IFERROR((Parameters!$B$7/Parameters!$B$8)*(INDEX(Cutoff_Optimal!$C$2:$C$1002,MATCH(A798,Cutoff_Optimal!$A$2:$A$1002,0))/INDEX(Cutoff_Optimal!$B$2:$B$1002,MATCH(A798,Cutoff_Optimal!$A$2:$A$1002,0))),NA())</f>
        <v>0.27913428375445659</v>
      </c>
      <c r="E798" s="4"/>
      <c r="F798" s="4"/>
    </row>
    <row r="799" spans="1:6" x14ac:dyDescent="0.2">
      <c r="A799" s="4">
        <v>798</v>
      </c>
      <c r="B799" s="12">
        <f>A799/Parameters!$B$4</f>
        <v>0.79800000000000004</v>
      </c>
      <c r="C799" s="9">
        <f>INDEX(Workers!$E$2:$E$1001,MATCH(A799,Workers!$F$2:$F$1001,0))</f>
        <v>1.200361970646326</v>
      </c>
      <c r="D799" s="9">
        <f>IFERROR((Parameters!$B$7/Parameters!$B$8)*(INDEX(Cutoff_Optimal!$C$2:$C$1002,MATCH(A799,Cutoff_Optimal!$A$2:$A$1002,0))/INDEX(Cutoff_Optimal!$B$2:$B$1002,MATCH(A799,Cutoff_Optimal!$A$2:$A$1002,0))),NA())</f>
        <v>0.2776112443545532</v>
      </c>
      <c r="E799" s="4"/>
      <c r="F799" s="4"/>
    </row>
    <row r="800" spans="1:6" x14ac:dyDescent="0.2">
      <c r="A800" s="4">
        <v>799</v>
      </c>
      <c r="B800" s="12">
        <f>A800/Parameters!$B$4</f>
        <v>0.79900000000000004</v>
      </c>
      <c r="C800" s="9">
        <f>INDEX(Workers!$E$2:$E$1001,MATCH(A800,Workers!$F$2:$F$1001,0))</f>
        <v>1.2011044903428567</v>
      </c>
      <c r="D800" s="9">
        <f>IFERROR((Parameters!$B$7/Parameters!$B$8)*(INDEX(Cutoff_Optimal!$C$2:$C$1002,MATCH(A800,Cutoff_Optimal!$A$2:$A$1002,0))/INDEX(Cutoff_Optimal!$B$2:$B$1002,MATCH(A800,Cutoff_Optimal!$A$2:$A$1002,0))),NA())</f>
        <v>0.27602307230281309</v>
      </c>
      <c r="E800" s="4"/>
      <c r="F800" s="4"/>
    </row>
    <row r="801" spans="1:6" x14ac:dyDescent="0.2">
      <c r="A801" s="4">
        <v>800</v>
      </c>
      <c r="B801" s="12">
        <f>A801/Parameters!$B$4</f>
        <v>0.8</v>
      </c>
      <c r="C801" s="9">
        <f>INDEX(Workers!$E$2:$E$1001,MATCH(A801,Workers!$F$2:$F$1001,0))</f>
        <v>1.2037806072519162</v>
      </c>
      <c r="D801" s="9">
        <f>IFERROR((Parameters!$B$7/Parameters!$B$8)*(INDEX(Cutoff_Optimal!$C$2:$C$1002,MATCH(A801,Cutoff_Optimal!$A$2:$A$1002,0))/INDEX(Cutoff_Optimal!$B$2:$B$1002,MATCH(A801,Cutoff_Optimal!$A$2:$A$1002,0))),NA())</f>
        <v>0.27433056356342678</v>
      </c>
      <c r="E801" s="4"/>
      <c r="F801" s="4"/>
    </row>
    <row r="802" spans="1:6" x14ac:dyDescent="0.2">
      <c r="A802" s="4">
        <v>801</v>
      </c>
      <c r="B802" s="12">
        <f>A802/Parameters!$B$4</f>
        <v>0.80100000000000005</v>
      </c>
      <c r="C802" s="9">
        <f>INDEX(Workers!$E$2:$E$1001,MATCH(A802,Workers!$F$2:$F$1001,0))</f>
        <v>1.2040900622550745</v>
      </c>
      <c r="D802" s="9">
        <f>IFERROR((Parameters!$B$7/Parameters!$B$8)*(INDEX(Cutoff_Optimal!$C$2:$C$1002,MATCH(A802,Cutoff_Optimal!$A$2:$A$1002,0))/INDEX(Cutoff_Optimal!$B$2:$B$1002,MATCH(A802,Cutoff_Optimal!$A$2:$A$1002,0))),NA())</f>
        <v>0.27268272049211667</v>
      </c>
      <c r="E802" s="4"/>
      <c r="F802" s="4"/>
    </row>
    <row r="803" spans="1:6" x14ac:dyDescent="0.2">
      <c r="A803" s="4">
        <v>802</v>
      </c>
      <c r="B803" s="12">
        <f>A803/Parameters!$B$4</f>
        <v>0.80200000000000005</v>
      </c>
      <c r="C803" s="9">
        <f>INDEX(Workers!$E$2:$E$1001,MATCH(A803,Workers!$F$2:$F$1001,0))</f>
        <v>1.2058512266185655</v>
      </c>
      <c r="D803" s="9">
        <f>IFERROR((Parameters!$B$7/Parameters!$B$8)*(INDEX(Cutoff_Optimal!$C$2:$C$1002,MATCH(A803,Cutoff_Optimal!$A$2:$A$1002,0))/INDEX(Cutoff_Optimal!$B$2:$B$1002,MATCH(A803,Cutoff_Optimal!$A$2:$A$1002,0))),NA())</f>
        <v>0.27089544006675326</v>
      </c>
      <c r="E803" s="4"/>
      <c r="F803" s="4"/>
    </row>
    <row r="804" spans="1:6" x14ac:dyDescent="0.2">
      <c r="A804" s="4">
        <v>803</v>
      </c>
      <c r="B804" s="12">
        <f>A804/Parameters!$B$4</f>
        <v>0.80300000000000005</v>
      </c>
      <c r="C804" s="9">
        <f>INDEX(Workers!$E$2:$E$1001,MATCH(A804,Workers!$F$2:$F$1001,0))</f>
        <v>1.2064724364483776</v>
      </c>
      <c r="D804" s="9">
        <f>IFERROR((Parameters!$B$7/Parameters!$B$8)*(INDEX(Cutoff_Optimal!$C$2:$C$1002,MATCH(A804,Cutoff_Optimal!$A$2:$A$1002,0))/INDEX(Cutoff_Optimal!$B$2:$B$1002,MATCH(A804,Cutoff_Optimal!$A$2:$A$1002,0))),NA())</f>
        <v>0.26905433426740522</v>
      </c>
      <c r="E804" s="4"/>
      <c r="F804" s="4"/>
    </row>
    <row r="805" spans="1:6" x14ac:dyDescent="0.2">
      <c r="A805" s="4">
        <v>804</v>
      </c>
      <c r="B805" s="12">
        <f>A805/Parameters!$B$4</f>
        <v>0.80400000000000005</v>
      </c>
      <c r="C805" s="9">
        <f>INDEX(Workers!$E$2:$E$1001,MATCH(A805,Workers!$F$2:$F$1001,0))</f>
        <v>1.2088824985141153</v>
      </c>
      <c r="D805" s="9">
        <f>IFERROR((Parameters!$B$7/Parameters!$B$8)*(INDEX(Cutoff_Optimal!$C$2:$C$1002,MATCH(A805,Cutoff_Optimal!$A$2:$A$1002,0))/INDEX(Cutoff_Optimal!$B$2:$B$1002,MATCH(A805,Cutoff_Optimal!$A$2:$A$1002,0))),NA())</f>
        <v>0.26760888211997202</v>
      </c>
      <c r="E805" s="4"/>
      <c r="F805" s="4"/>
    </row>
    <row r="806" spans="1:6" x14ac:dyDescent="0.2">
      <c r="A806" s="4">
        <v>805</v>
      </c>
      <c r="B806" s="12">
        <f>A806/Parameters!$B$4</f>
        <v>0.80500000000000005</v>
      </c>
      <c r="C806" s="9">
        <f>INDEX(Workers!$E$2:$E$1001,MATCH(A806,Workers!$F$2:$F$1001,0))</f>
        <v>1.2104769825625143</v>
      </c>
      <c r="D806" s="9">
        <f>IFERROR((Parameters!$B$7/Parameters!$B$8)*(INDEX(Cutoff_Optimal!$C$2:$C$1002,MATCH(A806,Cutoff_Optimal!$A$2:$A$1002,0))/INDEX(Cutoff_Optimal!$B$2:$B$1002,MATCH(A806,Cutoff_Optimal!$A$2:$A$1002,0))),NA())</f>
        <v>0.26606928389080475</v>
      </c>
      <c r="E806" s="4"/>
      <c r="F806" s="4"/>
    </row>
    <row r="807" spans="1:6" x14ac:dyDescent="0.2">
      <c r="A807" s="4">
        <v>806</v>
      </c>
      <c r="B807" s="12">
        <f>A807/Parameters!$B$4</f>
        <v>0.80600000000000005</v>
      </c>
      <c r="C807" s="9">
        <f>INDEX(Workers!$E$2:$E$1001,MATCH(A807,Workers!$F$2:$F$1001,0))</f>
        <v>1.2158416544712383</v>
      </c>
      <c r="D807" s="9">
        <f>IFERROR((Parameters!$B$7/Parameters!$B$8)*(INDEX(Cutoff_Optimal!$C$2:$C$1002,MATCH(A807,Cutoff_Optimal!$A$2:$A$1002,0))/INDEX(Cutoff_Optimal!$B$2:$B$1002,MATCH(A807,Cutoff_Optimal!$A$2:$A$1002,0))),NA())</f>
        <v>0.26444377921243811</v>
      </c>
      <c r="E807" s="4"/>
      <c r="F807" s="4"/>
    </row>
    <row r="808" spans="1:6" x14ac:dyDescent="0.2">
      <c r="A808" s="4">
        <v>807</v>
      </c>
      <c r="B808" s="12">
        <f>A808/Parameters!$B$4</f>
        <v>0.80700000000000005</v>
      </c>
      <c r="C808" s="9">
        <f>INDEX(Workers!$E$2:$E$1001,MATCH(A808,Workers!$F$2:$F$1001,0))</f>
        <v>1.2171109888106277</v>
      </c>
      <c r="D808" s="9">
        <f>IFERROR((Parameters!$B$7/Parameters!$B$8)*(INDEX(Cutoff_Optimal!$C$2:$C$1002,MATCH(A808,Cutoff_Optimal!$A$2:$A$1002,0))/INDEX(Cutoff_Optimal!$B$2:$B$1002,MATCH(A808,Cutoff_Optimal!$A$2:$A$1002,0))),NA())</f>
        <v>0.26297251522894105</v>
      </c>
      <c r="E808" s="4"/>
      <c r="F808" s="4"/>
    </row>
    <row r="809" spans="1:6" x14ac:dyDescent="0.2">
      <c r="A809" s="4">
        <v>808</v>
      </c>
      <c r="B809" s="12">
        <f>A809/Parameters!$B$4</f>
        <v>0.80800000000000005</v>
      </c>
      <c r="C809" s="9">
        <f>INDEX(Workers!$E$2:$E$1001,MATCH(A809,Workers!$F$2:$F$1001,0))</f>
        <v>1.2178542149553961</v>
      </c>
      <c r="D809" s="9">
        <f>IFERROR((Parameters!$B$7/Parameters!$B$8)*(INDEX(Cutoff_Optimal!$C$2:$C$1002,MATCH(A809,Cutoff_Optimal!$A$2:$A$1002,0))/INDEX(Cutoff_Optimal!$B$2:$B$1002,MATCH(A809,Cutoff_Optimal!$A$2:$A$1002,0))),NA())</f>
        <v>0.26152579850191954</v>
      </c>
      <c r="E809" s="4"/>
      <c r="F809" s="4"/>
    </row>
    <row r="810" spans="1:6" x14ac:dyDescent="0.2">
      <c r="A810" s="4">
        <v>809</v>
      </c>
      <c r="B810" s="12">
        <f>A810/Parameters!$B$4</f>
        <v>0.80900000000000005</v>
      </c>
      <c r="C810" s="9">
        <f>INDEX(Workers!$E$2:$E$1001,MATCH(A810,Workers!$F$2:$F$1001,0))</f>
        <v>1.2189576242762805</v>
      </c>
      <c r="D810" s="9">
        <f>IFERROR((Parameters!$B$7/Parameters!$B$8)*(INDEX(Cutoff_Optimal!$C$2:$C$1002,MATCH(A810,Cutoff_Optimal!$A$2:$A$1002,0))/INDEX(Cutoff_Optimal!$B$2:$B$1002,MATCH(A810,Cutoff_Optimal!$A$2:$A$1002,0))),NA())</f>
        <v>0.25992222243812757</v>
      </c>
      <c r="E810" s="4"/>
      <c r="F810" s="4"/>
    </row>
    <row r="811" spans="1:6" x14ac:dyDescent="0.2">
      <c r="A811" s="4">
        <v>810</v>
      </c>
      <c r="B811" s="12">
        <f>A811/Parameters!$B$4</f>
        <v>0.81</v>
      </c>
      <c r="C811" s="9">
        <f>INDEX(Workers!$E$2:$E$1001,MATCH(A811,Workers!$F$2:$F$1001,0))</f>
        <v>1.2196710855636055</v>
      </c>
      <c r="D811" s="9">
        <f>IFERROR((Parameters!$B$7/Parameters!$B$8)*(INDEX(Cutoff_Optimal!$C$2:$C$1002,MATCH(A811,Cutoff_Optimal!$A$2:$A$1002,0))/INDEX(Cutoff_Optimal!$B$2:$B$1002,MATCH(A811,Cutoff_Optimal!$A$2:$A$1002,0))),NA())</f>
        <v>0.25836876529409647</v>
      </c>
      <c r="E811" s="4"/>
      <c r="F811" s="4"/>
    </row>
    <row r="812" spans="1:6" x14ac:dyDescent="0.2">
      <c r="A812" s="4">
        <v>811</v>
      </c>
      <c r="B812" s="12">
        <f>A812/Parameters!$B$4</f>
        <v>0.81100000000000005</v>
      </c>
      <c r="C812" s="9">
        <f>INDEX(Workers!$E$2:$E$1001,MATCH(A812,Workers!$F$2:$F$1001,0))</f>
        <v>1.2205217881246551</v>
      </c>
      <c r="D812" s="9">
        <f>IFERROR((Parameters!$B$7/Parameters!$B$8)*(INDEX(Cutoff_Optimal!$C$2:$C$1002,MATCH(A812,Cutoff_Optimal!$A$2:$A$1002,0))/INDEX(Cutoff_Optimal!$B$2:$B$1002,MATCH(A812,Cutoff_Optimal!$A$2:$A$1002,0))),NA())</f>
        <v>0.25693852401346795</v>
      </c>
      <c r="E812" s="4"/>
      <c r="F812" s="4"/>
    </row>
    <row r="813" spans="1:6" x14ac:dyDescent="0.2">
      <c r="A813" s="4">
        <v>812</v>
      </c>
      <c r="B813" s="12">
        <f>A813/Parameters!$B$4</f>
        <v>0.81200000000000006</v>
      </c>
      <c r="C813" s="9">
        <f>INDEX(Workers!$E$2:$E$1001,MATCH(A813,Workers!$F$2:$F$1001,0))</f>
        <v>1.220766786838458</v>
      </c>
      <c r="D813" s="9">
        <f>IFERROR((Parameters!$B$7/Parameters!$B$8)*(INDEX(Cutoff_Optimal!$C$2:$C$1002,MATCH(A813,Cutoff_Optimal!$A$2:$A$1002,0))/INDEX(Cutoff_Optimal!$B$2:$B$1002,MATCH(A813,Cutoff_Optimal!$A$2:$A$1002,0))),NA())</f>
        <v>0.2553643983689417</v>
      </c>
      <c r="E813" s="4"/>
      <c r="F813" s="4"/>
    </row>
    <row r="814" spans="1:6" x14ac:dyDescent="0.2">
      <c r="A814" s="4">
        <v>813</v>
      </c>
      <c r="B814" s="12">
        <f>A814/Parameters!$B$4</f>
        <v>0.81299999999999994</v>
      </c>
      <c r="C814" s="9">
        <f>INDEX(Workers!$E$2:$E$1001,MATCH(A814,Workers!$F$2:$F$1001,0))</f>
        <v>1.2213460080500846</v>
      </c>
      <c r="D814" s="9">
        <f>IFERROR((Parameters!$B$7/Parameters!$B$8)*(INDEX(Cutoff_Optimal!$C$2:$C$1002,MATCH(A814,Cutoff_Optimal!$A$2:$A$1002,0))/INDEX(Cutoff_Optimal!$B$2:$B$1002,MATCH(A814,Cutoff_Optimal!$A$2:$A$1002,0))),NA())</f>
        <v>0.25385447135602268</v>
      </c>
      <c r="E814" s="4"/>
      <c r="F814" s="4"/>
    </row>
    <row r="815" spans="1:6" x14ac:dyDescent="0.2">
      <c r="A815" s="4">
        <v>814</v>
      </c>
      <c r="B815" s="12">
        <f>A815/Parameters!$B$4</f>
        <v>0.81399999999999995</v>
      </c>
      <c r="C815" s="9">
        <f>INDEX(Workers!$E$2:$E$1001,MATCH(A815,Workers!$F$2:$F$1001,0))</f>
        <v>1.2229423055504152</v>
      </c>
      <c r="D815" s="9">
        <f>IFERROR((Parameters!$B$7/Parameters!$B$8)*(INDEX(Cutoff_Optimal!$C$2:$C$1002,MATCH(A815,Cutoff_Optimal!$A$2:$A$1002,0))/INDEX(Cutoff_Optimal!$B$2:$B$1002,MATCH(A815,Cutoff_Optimal!$A$2:$A$1002,0))),NA())</f>
        <v>0.25223936251318529</v>
      </c>
      <c r="E815" s="4"/>
      <c r="F815" s="4"/>
    </row>
    <row r="816" spans="1:6" x14ac:dyDescent="0.2">
      <c r="A816" s="4">
        <v>815</v>
      </c>
      <c r="B816" s="12">
        <f>A816/Parameters!$B$4</f>
        <v>0.81499999999999995</v>
      </c>
      <c r="C816" s="9">
        <f>INDEX(Workers!$E$2:$E$1001,MATCH(A816,Workers!$F$2:$F$1001,0))</f>
        <v>1.2229592156758637</v>
      </c>
      <c r="D816" s="9">
        <f>IFERROR((Parameters!$B$7/Parameters!$B$8)*(INDEX(Cutoff_Optimal!$C$2:$C$1002,MATCH(A816,Cutoff_Optimal!$A$2:$A$1002,0))/INDEX(Cutoff_Optimal!$B$2:$B$1002,MATCH(A816,Cutoff_Optimal!$A$2:$A$1002,0))),NA())</f>
        <v>0.25089736202203045</v>
      </c>
      <c r="E816" s="4"/>
      <c r="F816" s="4"/>
    </row>
    <row r="817" spans="1:6" x14ac:dyDescent="0.2">
      <c r="A817" s="4">
        <v>816</v>
      </c>
      <c r="B817" s="12">
        <f>A817/Parameters!$B$4</f>
        <v>0.81599999999999995</v>
      </c>
      <c r="C817" s="9">
        <f>INDEX(Workers!$E$2:$E$1001,MATCH(A817,Workers!$F$2:$F$1001,0))</f>
        <v>1.2239778028768562</v>
      </c>
      <c r="D817" s="9">
        <f>IFERROR((Parameters!$B$7/Parameters!$B$8)*(INDEX(Cutoff_Optimal!$C$2:$C$1002,MATCH(A817,Cutoff_Optimal!$A$2:$A$1002,0))/INDEX(Cutoff_Optimal!$B$2:$B$1002,MATCH(A817,Cutoff_Optimal!$A$2:$A$1002,0))),NA())</f>
        <v>0.24939536030358853</v>
      </c>
      <c r="E817" s="4"/>
      <c r="F817" s="4"/>
    </row>
    <row r="818" spans="1:6" x14ac:dyDescent="0.2">
      <c r="A818" s="4">
        <v>817</v>
      </c>
      <c r="B818" s="12">
        <f>A818/Parameters!$B$4</f>
        <v>0.81699999999999995</v>
      </c>
      <c r="C818" s="9">
        <f>INDEX(Workers!$E$2:$E$1001,MATCH(A818,Workers!$F$2:$F$1001,0))</f>
        <v>1.225464003907174</v>
      </c>
      <c r="D818" s="9">
        <f>IFERROR((Parameters!$B$7/Parameters!$B$8)*(INDEX(Cutoff_Optimal!$C$2:$C$1002,MATCH(A818,Cutoff_Optimal!$A$2:$A$1002,0))/INDEX(Cutoff_Optimal!$B$2:$B$1002,MATCH(A818,Cutoff_Optimal!$A$2:$A$1002,0))),NA())</f>
        <v>0.24778217480172046</v>
      </c>
      <c r="E818" s="4"/>
      <c r="F818" s="4"/>
    </row>
    <row r="819" spans="1:6" x14ac:dyDescent="0.2">
      <c r="A819" s="4">
        <v>818</v>
      </c>
      <c r="B819" s="12">
        <f>A819/Parameters!$B$4</f>
        <v>0.81799999999999995</v>
      </c>
      <c r="C819" s="9">
        <f>INDEX(Workers!$E$2:$E$1001,MATCH(A819,Workers!$F$2:$F$1001,0))</f>
        <v>1.2257705817667788</v>
      </c>
      <c r="D819" s="9">
        <f>IFERROR((Parameters!$B$7/Parameters!$B$8)*(INDEX(Cutoff_Optimal!$C$2:$C$1002,MATCH(A819,Cutoff_Optimal!$A$2:$A$1002,0))/INDEX(Cutoff_Optimal!$B$2:$B$1002,MATCH(A819,Cutoff_Optimal!$A$2:$A$1002,0))),NA())</f>
        <v>0.24618694696004245</v>
      </c>
      <c r="E819" s="4"/>
      <c r="F819" s="4"/>
    </row>
    <row r="820" spans="1:6" x14ac:dyDescent="0.2">
      <c r="A820" s="4">
        <v>819</v>
      </c>
      <c r="B820" s="12">
        <f>A820/Parameters!$B$4</f>
        <v>0.81899999999999995</v>
      </c>
      <c r="C820" s="9">
        <f>INDEX(Workers!$E$2:$E$1001,MATCH(A820,Workers!$F$2:$F$1001,0))</f>
        <v>1.2271349415013477</v>
      </c>
      <c r="D820" s="9">
        <f>IFERROR((Parameters!$B$7/Parameters!$B$8)*(INDEX(Cutoff_Optimal!$C$2:$C$1002,MATCH(A820,Cutoff_Optimal!$A$2:$A$1002,0))/INDEX(Cutoff_Optimal!$B$2:$B$1002,MATCH(A820,Cutoff_Optimal!$A$2:$A$1002,0))),NA())</f>
        <v>0.24480036152892817</v>
      </c>
      <c r="E820" s="4"/>
      <c r="F820" s="4"/>
    </row>
    <row r="821" spans="1:6" x14ac:dyDescent="0.2">
      <c r="A821" s="4">
        <v>820</v>
      </c>
      <c r="B821" s="12">
        <f>A821/Parameters!$B$4</f>
        <v>0.82</v>
      </c>
      <c r="C821" s="9">
        <f>INDEX(Workers!$E$2:$E$1001,MATCH(A821,Workers!$F$2:$F$1001,0))</f>
        <v>1.228825569343388</v>
      </c>
      <c r="D821" s="9">
        <f>IFERROR((Parameters!$B$7/Parameters!$B$8)*(INDEX(Cutoff_Optimal!$C$2:$C$1002,MATCH(A821,Cutoff_Optimal!$A$2:$A$1002,0))/INDEX(Cutoff_Optimal!$B$2:$B$1002,MATCH(A821,Cutoff_Optimal!$A$2:$A$1002,0))),NA())</f>
        <v>0.24313023995350527</v>
      </c>
      <c r="E821" s="4"/>
      <c r="F821" s="4"/>
    </row>
    <row r="822" spans="1:6" x14ac:dyDescent="0.2">
      <c r="A822" s="4">
        <v>821</v>
      </c>
      <c r="B822" s="12">
        <f>A822/Parameters!$B$4</f>
        <v>0.82099999999999995</v>
      </c>
      <c r="C822" s="9">
        <f>INDEX(Workers!$E$2:$E$1001,MATCH(A822,Workers!$F$2:$F$1001,0))</f>
        <v>1.2297811694725547</v>
      </c>
      <c r="D822" s="9">
        <f>IFERROR((Parameters!$B$7/Parameters!$B$8)*(INDEX(Cutoff_Optimal!$C$2:$C$1002,MATCH(A822,Cutoff_Optimal!$A$2:$A$1002,0))/INDEX(Cutoff_Optimal!$B$2:$B$1002,MATCH(A822,Cutoff_Optimal!$A$2:$A$1002,0))),NA())</f>
        <v>0.24158109011348378</v>
      </c>
      <c r="E822" s="4"/>
      <c r="F822" s="4"/>
    </row>
    <row r="823" spans="1:6" x14ac:dyDescent="0.2">
      <c r="A823" s="4">
        <v>822</v>
      </c>
      <c r="B823" s="12">
        <f>A823/Parameters!$B$4</f>
        <v>0.82199999999999995</v>
      </c>
      <c r="C823" s="9">
        <f>INDEX(Workers!$E$2:$E$1001,MATCH(A823,Workers!$F$2:$F$1001,0))</f>
        <v>1.2299098116411173</v>
      </c>
      <c r="D823" s="9">
        <f>IFERROR((Parameters!$B$7/Parameters!$B$8)*(INDEX(Cutoff_Optimal!$C$2:$C$1002,MATCH(A823,Cutoff_Optimal!$A$2:$A$1002,0))/INDEX(Cutoff_Optimal!$B$2:$B$1002,MATCH(A823,Cutoff_Optimal!$A$2:$A$1002,0))),NA())</f>
        <v>0.24004081347058751</v>
      </c>
      <c r="E823" s="4"/>
      <c r="F823" s="4"/>
    </row>
    <row r="824" spans="1:6" x14ac:dyDescent="0.2">
      <c r="A824" s="4">
        <v>823</v>
      </c>
      <c r="B824" s="12">
        <f>A824/Parameters!$B$4</f>
        <v>0.82299999999999995</v>
      </c>
      <c r="C824" s="9">
        <f>INDEX(Workers!$E$2:$E$1001,MATCH(A824,Workers!$F$2:$F$1001,0))</f>
        <v>1.2308356221125056</v>
      </c>
      <c r="D824" s="9">
        <f>IFERROR((Parameters!$B$7/Parameters!$B$8)*(INDEX(Cutoff_Optimal!$C$2:$C$1002,MATCH(A824,Cutoff_Optimal!$A$2:$A$1002,0))/INDEX(Cutoff_Optimal!$B$2:$B$1002,MATCH(A824,Cutoff_Optimal!$A$2:$A$1002,0))),NA())</f>
        <v>0.23864086532911863</v>
      </c>
      <c r="E824" s="4"/>
      <c r="F824" s="4"/>
    </row>
    <row r="825" spans="1:6" x14ac:dyDescent="0.2">
      <c r="A825" s="4">
        <v>824</v>
      </c>
      <c r="B825" s="12">
        <f>A825/Parameters!$B$4</f>
        <v>0.82399999999999995</v>
      </c>
      <c r="C825" s="9">
        <f>INDEX(Workers!$E$2:$E$1001,MATCH(A825,Workers!$F$2:$F$1001,0))</f>
        <v>1.2324930380141865</v>
      </c>
      <c r="D825" s="9">
        <f>IFERROR((Parameters!$B$7/Parameters!$B$8)*(INDEX(Cutoff_Optimal!$C$2:$C$1002,MATCH(A825,Cutoff_Optimal!$A$2:$A$1002,0))/INDEX(Cutoff_Optimal!$B$2:$B$1002,MATCH(A825,Cutoff_Optimal!$A$2:$A$1002,0))),NA())</f>
        <v>0.23713703388908636</v>
      </c>
      <c r="E825" s="4"/>
      <c r="F825" s="4"/>
    </row>
    <row r="826" spans="1:6" x14ac:dyDescent="0.2">
      <c r="A826" s="4">
        <v>825</v>
      </c>
      <c r="B826" s="12">
        <f>A826/Parameters!$B$4</f>
        <v>0.82499999999999996</v>
      </c>
      <c r="C826" s="9">
        <f>INDEX(Workers!$E$2:$E$1001,MATCH(A826,Workers!$F$2:$F$1001,0))</f>
        <v>1.2325129805502315</v>
      </c>
      <c r="D826" s="9">
        <f>IFERROR((Parameters!$B$7/Parameters!$B$8)*(INDEX(Cutoff_Optimal!$C$2:$C$1002,MATCH(A826,Cutoff_Optimal!$A$2:$A$1002,0))/INDEX(Cutoff_Optimal!$B$2:$B$1002,MATCH(A826,Cutoff_Optimal!$A$2:$A$1002,0))),NA())</f>
        <v>0.23534450791017131</v>
      </c>
      <c r="E826" s="4"/>
      <c r="F826" s="4"/>
    </row>
    <row r="827" spans="1:6" x14ac:dyDescent="0.2">
      <c r="A827" s="4">
        <v>826</v>
      </c>
      <c r="B827" s="12">
        <f>A827/Parameters!$B$4</f>
        <v>0.82599999999999996</v>
      </c>
      <c r="C827" s="9">
        <f>INDEX(Workers!$E$2:$E$1001,MATCH(A827,Workers!$F$2:$F$1001,0))</f>
        <v>1.2327431034054617</v>
      </c>
      <c r="D827" s="9">
        <f>IFERROR((Parameters!$B$7/Parameters!$B$8)*(INDEX(Cutoff_Optimal!$C$2:$C$1002,MATCH(A827,Cutoff_Optimal!$A$2:$A$1002,0))/INDEX(Cutoff_Optimal!$B$2:$B$1002,MATCH(A827,Cutoff_Optimal!$A$2:$A$1002,0))),NA())</f>
        <v>0.23378104736890568</v>
      </c>
      <c r="E827" s="4"/>
      <c r="F827" s="4"/>
    </row>
    <row r="828" spans="1:6" x14ac:dyDescent="0.2">
      <c r="A828" s="4">
        <v>827</v>
      </c>
      <c r="B828" s="12">
        <f>A828/Parameters!$B$4</f>
        <v>0.82699999999999996</v>
      </c>
      <c r="C828" s="9">
        <f>INDEX(Workers!$E$2:$E$1001,MATCH(A828,Workers!$F$2:$F$1001,0))</f>
        <v>1.2331962892015167</v>
      </c>
      <c r="D828" s="9">
        <f>IFERROR((Parameters!$B$7/Parameters!$B$8)*(INDEX(Cutoff_Optimal!$C$2:$C$1002,MATCH(A828,Cutoff_Optimal!$A$2:$A$1002,0))/INDEX(Cutoff_Optimal!$B$2:$B$1002,MATCH(A828,Cutoff_Optimal!$A$2:$A$1002,0))),NA())</f>
        <v>0.23224036816846244</v>
      </c>
      <c r="E828" s="4"/>
      <c r="F828" s="4"/>
    </row>
    <row r="829" spans="1:6" x14ac:dyDescent="0.2">
      <c r="A829" s="4">
        <v>828</v>
      </c>
      <c r="B829" s="12">
        <f>A829/Parameters!$B$4</f>
        <v>0.82799999999999996</v>
      </c>
      <c r="C829" s="9">
        <f>INDEX(Workers!$E$2:$E$1001,MATCH(A829,Workers!$F$2:$F$1001,0))</f>
        <v>1.2335265846886745</v>
      </c>
      <c r="D829" s="9">
        <f>IFERROR((Parameters!$B$7/Parameters!$B$8)*(INDEX(Cutoff_Optimal!$C$2:$C$1002,MATCH(A829,Cutoff_Optimal!$A$2:$A$1002,0))/INDEX(Cutoff_Optimal!$B$2:$B$1002,MATCH(A829,Cutoff_Optimal!$A$2:$A$1002,0))),NA())</f>
        <v>0.23071885893582414</v>
      </c>
      <c r="E829" s="4"/>
      <c r="F829" s="4"/>
    </row>
    <row r="830" spans="1:6" x14ac:dyDescent="0.2">
      <c r="A830" s="4">
        <v>829</v>
      </c>
      <c r="B830" s="12">
        <f>A830/Parameters!$B$4</f>
        <v>0.82899999999999996</v>
      </c>
      <c r="C830" s="9">
        <f>INDEX(Workers!$E$2:$E$1001,MATCH(A830,Workers!$F$2:$F$1001,0))</f>
        <v>1.2339679136757502</v>
      </c>
      <c r="D830" s="9">
        <f>IFERROR((Parameters!$B$7/Parameters!$B$8)*(INDEX(Cutoff_Optimal!$C$2:$C$1002,MATCH(A830,Cutoff_Optimal!$A$2:$A$1002,0))/INDEX(Cutoff_Optimal!$B$2:$B$1002,MATCH(A830,Cutoff_Optimal!$A$2:$A$1002,0))),NA())</f>
        <v>0.22913776102105063</v>
      </c>
      <c r="E830" s="4"/>
      <c r="F830" s="4"/>
    </row>
    <row r="831" spans="1:6" x14ac:dyDescent="0.2">
      <c r="A831" s="4">
        <v>830</v>
      </c>
      <c r="B831" s="12">
        <f>A831/Parameters!$B$4</f>
        <v>0.83</v>
      </c>
      <c r="C831" s="9">
        <f>INDEX(Workers!$E$2:$E$1001,MATCH(A831,Workers!$F$2:$F$1001,0))</f>
        <v>1.2344929625685375</v>
      </c>
      <c r="D831" s="9">
        <f>IFERROR((Parameters!$B$7/Parameters!$B$8)*(INDEX(Cutoff_Optimal!$C$2:$C$1002,MATCH(A831,Cutoff_Optimal!$A$2:$A$1002,0))/INDEX(Cutoff_Optimal!$B$2:$B$1002,MATCH(A831,Cutoff_Optimal!$A$2:$A$1002,0))),NA())</f>
        <v>0.22765076839640078</v>
      </c>
      <c r="E831" s="4"/>
      <c r="F831" s="4"/>
    </row>
    <row r="832" spans="1:6" x14ac:dyDescent="0.2">
      <c r="A832" s="4">
        <v>831</v>
      </c>
      <c r="B832" s="12">
        <f>A832/Parameters!$B$4</f>
        <v>0.83099999999999996</v>
      </c>
      <c r="C832" s="9">
        <f>INDEX(Workers!$E$2:$E$1001,MATCH(A832,Workers!$F$2:$F$1001,0))</f>
        <v>1.235783310892858</v>
      </c>
      <c r="D832" s="9">
        <f>IFERROR((Parameters!$B$7/Parameters!$B$8)*(INDEX(Cutoff_Optimal!$C$2:$C$1002,MATCH(A832,Cutoff_Optimal!$A$2:$A$1002,0))/INDEX(Cutoff_Optimal!$B$2:$B$1002,MATCH(A832,Cutoff_Optimal!$A$2:$A$1002,0))),NA())</f>
        <v>0.22618092434919279</v>
      </c>
      <c r="E832" s="4"/>
      <c r="F832" s="4"/>
    </row>
    <row r="833" spans="1:6" x14ac:dyDescent="0.2">
      <c r="A833" s="4">
        <v>832</v>
      </c>
      <c r="B833" s="12">
        <f>A833/Parameters!$B$4</f>
        <v>0.83199999999999996</v>
      </c>
      <c r="C833" s="9">
        <f>INDEX(Workers!$E$2:$E$1001,MATCH(A833,Workers!$F$2:$F$1001,0))</f>
        <v>1.2394692502334848</v>
      </c>
      <c r="D833" s="9">
        <f>IFERROR((Parameters!$B$7/Parameters!$B$8)*(INDEX(Cutoff_Optimal!$C$2:$C$1002,MATCH(A833,Cutoff_Optimal!$A$2:$A$1002,0))/INDEX(Cutoff_Optimal!$B$2:$B$1002,MATCH(A833,Cutoff_Optimal!$A$2:$A$1002,0))),NA())</f>
        <v>0.22461134559453899</v>
      </c>
      <c r="E833" s="4"/>
      <c r="F833" s="4"/>
    </row>
    <row r="834" spans="1:6" x14ac:dyDescent="0.2">
      <c r="A834" s="4">
        <v>833</v>
      </c>
      <c r="B834" s="12">
        <f>A834/Parameters!$B$4</f>
        <v>0.83299999999999996</v>
      </c>
      <c r="C834" s="9">
        <f>INDEX(Workers!$E$2:$E$1001,MATCH(A834,Workers!$F$2:$F$1001,0))</f>
        <v>1.240024146357412</v>
      </c>
      <c r="D834" s="9">
        <f>IFERROR((Parameters!$B$7/Parameters!$B$8)*(INDEX(Cutoff_Optimal!$C$2:$C$1002,MATCH(A834,Cutoff_Optimal!$A$2:$A$1002,0))/INDEX(Cutoff_Optimal!$B$2:$B$1002,MATCH(A834,Cutoff_Optimal!$A$2:$A$1002,0))),NA())</f>
        <v>0.2234323985707094</v>
      </c>
      <c r="E834" s="4"/>
      <c r="F834" s="4"/>
    </row>
    <row r="835" spans="1:6" x14ac:dyDescent="0.2">
      <c r="A835" s="4">
        <v>834</v>
      </c>
      <c r="B835" s="12">
        <f>A835/Parameters!$B$4</f>
        <v>0.83399999999999996</v>
      </c>
      <c r="C835" s="9">
        <f>INDEX(Workers!$E$2:$E$1001,MATCH(A835,Workers!$F$2:$F$1001,0))</f>
        <v>1.2402089109145267</v>
      </c>
      <c r="D835" s="9">
        <f>IFERROR((Parameters!$B$7/Parameters!$B$8)*(INDEX(Cutoff_Optimal!$C$2:$C$1002,MATCH(A835,Cutoff_Optimal!$A$2:$A$1002,0))/INDEX(Cutoff_Optimal!$B$2:$B$1002,MATCH(A835,Cutoff_Optimal!$A$2:$A$1002,0))),NA())</f>
        <v>0.22196829912240129</v>
      </c>
      <c r="E835" s="4"/>
      <c r="F835" s="4"/>
    </row>
    <row r="836" spans="1:6" x14ac:dyDescent="0.2">
      <c r="A836" s="4">
        <v>835</v>
      </c>
      <c r="B836" s="12">
        <f>A836/Parameters!$B$4</f>
        <v>0.83499999999999996</v>
      </c>
      <c r="C836" s="9">
        <f>INDEX(Workers!$E$2:$E$1001,MATCH(A836,Workers!$F$2:$F$1001,0))</f>
        <v>1.2402767080550219</v>
      </c>
      <c r="D836" s="9">
        <f>IFERROR((Parameters!$B$7/Parameters!$B$8)*(INDEX(Cutoff_Optimal!$C$2:$C$1002,MATCH(A836,Cutoff_Optimal!$A$2:$A$1002,0))/INDEX(Cutoff_Optimal!$B$2:$B$1002,MATCH(A836,Cutoff_Optimal!$A$2:$A$1002,0))),NA())</f>
        <v>0.22062153230008741</v>
      </c>
      <c r="E836" s="4"/>
      <c r="F836" s="4"/>
    </row>
    <row r="837" spans="1:6" x14ac:dyDescent="0.2">
      <c r="A837" s="4">
        <v>836</v>
      </c>
      <c r="B837" s="12">
        <f>A837/Parameters!$B$4</f>
        <v>0.83599999999999997</v>
      </c>
      <c r="C837" s="9">
        <f>INDEX(Workers!$E$2:$E$1001,MATCH(A837,Workers!$F$2:$F$1001,0))</f>
        <v>1.2421901546231351</v>
      </c>
      <c r="D837" s="9">
        <f>IFERROR((Parameters!$B$7/Parameters!$B$8)*(INDEX(Cutoff_Optimal!$C$2:$C$1002,MATCH(A837,Cutoff_Optimal!$A$2:$A$1002,0))/INDEX(Cutoff_Optimal!$B$2:$B$1002,MATCH(A837,Cutoff_Optimal!$A$2:$A$1002,0))),NA())</f>
        <v>0.21910540274013174</v>
      </c>
      <c r="E837" s="4"/>
      <c r="F837" s="4"/>
    </row>
    <row r="838" spans="1:6" x14ac:dyDescent="0.2">
      <c r="A838" s="4">
        <v>837</v>
      </c>
      <c r="B838" s="12">
        <f>A838/Parameters!$B$4</f>
        <v>0.83699999999999997</v>
      </c>
      <c r="C838" s="9">
        <f>INDEX(Workers!$E$2:$E$1001,MATCH(A838,Workers!$F$2:$F$1001,0))</f>
        <v>1.2436727569680162</v>
      </c>
      <c r="D838" s="9">
        <f>IFERROR((Parameters!$B$7/Parameters!$B$8)*(INDEX(Cutoff_Optimal!$C$2:$C$1002,MATCH(A838,Cutoff_Optimal!$A$2:$A$1002,0))/INDEX(Cutoff_Optimal!$B$2:$B$1002,MATCH(A838,Cutoff_Optimal!$A$2:$A$1002,0))),NA())</f>
        <v>0.21748341379638328</v>
      </c>
      <c r="E838" s="4"/>
      <c r="F838" s="4"/>
    </row>
    <row r="839" spans="1:6" x14ac:dyDescent="0.2">
      <c r="A839" s="4">
        <v>838</v>
      </c>
      <c r="B839" s="12">
        <f>A839/Parameters!$B$4</f>
        <v>0.83799999999999997</v>
      </c>
      <c r="C839" s="9">
        <f>INDEX(Workers!$E$2:$E$1001,MATCH(A839,Workers!$F$2:$F$1001,0))</f>
        <v>1.2438572652725626</v>
      </c>
      <c r="D839" s="9">
        <f>IFERROR((Parameters!$B$7/Parameters!$B$8)*(INDEX(Cutoff_Optimal!$C$2:$C$1002,MATCH(A839,Cutoff_Optimal!$A$2:$A$1002,0))/INDEX(Cutoff_Optimal!$B$2:$B$1002,MATCH(A839,Cutoff_Optimal!$A$2:$A$1002,0))),NA())</f>
        <v>0.2160225609437483</v>
      </c>
      <c r="E839" s="4"/>
      <c r="F839" s="4"/>
    </row>
    <row r="840" spans="1:6" x14ac:dyDescent="0.2">
      <c r="A840" s="4">
        <v>839</v>
      </c>
      <c r="B840" s="12">
        <f>A840/Parameters!$B$4</f>
        <v>0.83899999999999997</v>
      </c>
      <c r="C840" s="9">
        <f>INDEX(Workers!$E$2:$E$1001,MATCH(A840,Workers!$F$2:$F$1001,0))</f>
        <v>1.2471241392648564</v>
      </c>
      <c r="D840" s="9">
        <f>IFERROR((Parameters!$B$7/Parameters!$B$8)*(INDEX(Cutoff_Optimal!$C$2:$C$1002,MATCH(A840,Cutoff_Optimal!$A$2:$A$1002,0))/INDEX(Cutoff_Optimal!$B$2:$B$1002,MATCH(A840,Cutoff_Optimal!$A$2:$A$1002,0))),NA())</f>
        <v>0.21431477851429637</v>
      </c>
      <c r="E840" s="4"/>
      <c r="F840" s="4"/>
    </row>
    <row r="841" spans="1:6" x14ac:dyDescent="0.2">
      <c r="A841" s="4">
        <v>840</v>
      </c>
      <c r="B841" s="12">
        <f>A841/Parameters!$B$4</f>
        <v>0.84</v>
      </c>
      <c r="C841" s="9">
        <f>INDEX(Workers!$E$2:$E$1001,MATCH(A841,Workers!$F$2:$F$1001,0))</f>
        <v>1.248340801504856</v>
      </c>
      <c r="D841" s="9">
        <f>IFERROR((Parameters!$B$7/Parameters!$B$8)*(INDEX(Cutoff_Optimal!$C$2:$C$1002,MATCH(A841,Cutoff_Optimal!$A$2:$A$1002,0))/INDEX(Cutoff_Optimal!$B$2:$B$1002,MATCH(A841,Cutoff_Optimal!$A$2:$A$1002,0))),NA())</f>
        <v>0.21262304443237146</v>
      </c>
      <c r="E841" s="4"/>
      <c r="F841" s="4"/>
    </row>
    <row r="842" spans="1:6" x14ac:dyDescent="0.2">
      <c r="A842" s="4">
        <v>841</v>
      </c>
      <c r="B842" s="12">
        <f>A842/Parameters!$B$4</f>
        <v>0.84099999999999997</v>
      </c>
      <c r="C842" s="9">
        <f>INDEX(Workers!$E$2:$E$1001,MATCH(A842,Workers!$F$2:$F$1001,0))</f>
        <v>1.2493730358042097</v>
      </c>
      <c r="D842" s="9">
        <f>IFERROR((Parameters!$B$7/Parameters!$B$8)*(INDEX(Cutoff_Optimal!$C$2:$C$1002,MATCH(A842,Cutoff_Optimal!$A$2:$A$1002,0))/INDEX(Cutoff_Optimal!$B$2:$B$1002,MATCH(A842,Cutoff_Optimal!$A$2:$A$1002,0))),NA())</f>
        <v>0.21097445295970568</v>
      </c>
      <c r="E842" s="4"/>
      <c r="F842" s="4"/>
    </row>
    <row r="843" spans="1:6" x14ac:dyDescent="0.2">
      <c r="A843" s="4">
        <v>842</v>
      </c>
      <c r="B843" s="12">
        <f>A843/Parameters!$B$4</f>
        <v>0.84199999999999997</v>
      </c>
      <c r="C843" s="9">
        <f>INDEX(Workers!$E$2:$E$1001,MATCH(A843,Workers!$F$2:$F$1001,0))</f>
        <v>1.2510375399485614</v>
      </c>
      <c r="D843" s="9">
        <f>IFERROR((Parameters!$B$7/Parameters!$B$8)*(INDEX(Cutoff_Optimal!$C$2:$C$1002,MATCH(A843,Cutoff_Optimal!$A$2:$A$1002,0))/INDEX(Cutoff_Optimal!$B$2:$B$1002,MATCH(A843,Cutoff_Optimal!$A$2:$A$1002,0))),NA())</f>
        <v>0.20919501445160388</v>
      </c>
      <c r="E843" s="4"/>
      <c r="F843" s="4"/>
    </row>
    <row r="844" spans="1:6" x14ac:dyDescent="0.2">
      <c r="A844" s="4">
        <v>843</v>
      </c>
      <c r="B844" s="12">
        <f>A844/Parameters!$B$4</f>
        <v>0.84299999999999997</v>
      </c>
      <c r="C844" s="9">
        <f>INDEX(Workers!$E$2:$E$1001,MATCH(A844,Workers!$F$2:$F$1001,0))</f>
        <v>1.2517266360416424</v>
      </c>
      <c r="D844" s="9">
        <f>IFERROR((Parameters!$B$7/Parameters!$B$8)*(INDEX(Cutoff_Optimal!$C$2:$C$1002,MATCH(A844,Cutoff_Optimal!$A$2:$A$1002,0))/INDEX(Cutoff_Optimal!$B$2:$B$1002,MATCH(A844,Cutoff_Optimal!$A$2:$A$1002,0))),NA())</f>
        <v>0.20764386346015659</v>
      </c>
      <c r="E844" s="4"/>
      <c r="F844" s="4"/>
    </row>
    <row r="845" spans="1:6" x14ac:dyDescent="0.2">
      <c r="A845" s="4">
        <v>844</v>
      </c>
      <c r="B845" s="12">
        <f>A845/Parameters!$B$4</f>
        <v>0.84399999999999997</v>
      </c>
      <c r="C845" s="9">
        <f>INDEX(Workers!$E$2:$E$1001,MATCH(A845,Workers!$F$2:$F$1001,0))</f>
        <v>1.2542124151292982</v>
      </c>
      <c r="D845" s="9">
        <f>IFERROR((Parameters!$B$7/Parameters!$B$8)*(INDEX(Cutoff_Optimal!$C$2:$C$1002,MATCH(A845,Cutoff_Optimal!$A$2:$A$1002,0))/INDEX(Cutoff_Optimal!$B$2:$B$1002,MATCH(A845,Cutoff_Optimal!$A$2:$A$1002,0))),NA())</f>
        <v>0.20625618319006359</v>
      </c>
      <c r="E845" s="4"/>
      <c r="F845" s="4"/>
    </row>
    <row r="846" spans="1:6" x14ac:dyDescent="0.2">
      <c r="A846" s="4">
        <v>845</v>
      </c>
      <c r="B846" s="12">
        <f>A846/Parameters!$B$4</f>
        <v>0.84499999999999997</v>
      </c>
      <c r="C846" s="9">
        <f>INDEX(Workers!$E$2:$E$1001,MATCH(A846,Workers!$F$2:$F$1001,0))</f>
        <v>1.2545021611786935</v>
      </c>
      <c r="D846" s="9">
        <f>IFERROR((Parameters!$B$7/Parameters!$B$8)*(INDEX(Cutoff_Optimal!$C$2:$C$1002,MATCH(A846,Cutoff_Optimal!$A$2:$A$1002,0))/INDEX(Cutoff_Optimal!$B$2:$B$1002,MATCH(A846,Cutoff_Optimal!$A$2:$A$1002,0))),NA())</f>
        <v>0.2048569671368945</v>
      </c>
      <c r="E846" s="4"/>
      <c r="F846" s="4"/>
    </row>
    <row r="847" spans="1:6" x14ac:dyDescent="0.2">
      <c r="A847" s="4">
        <v>846</v>
      </c>
      <c r="B847" s="12">
        <f>A847/Parameters!$B$4</f>
        <v>0.84599999999999997</v>
      </c>
      <c r="C847" s="9">
        <f>INDEX(Workers!$E$2:$E$1001,MATCH(A847,Workers!$F$2:$F$1001,0))</f>
        <v>1.2552571565039905</v>
      </c>
      <c r="D847" s="9">
        <f>IFERROR((Parameters!$B$7/Parameters!$B$8)*(INDEX(Cutoff_Optimal!$C$2:$C$1002,MATCH(A847,Cutoff_Optimal!$A$2:$A$1002,0))/INDEX(Cutoff_Optimal!$B$2:$B$1002,MATCH(A847,Cutoff_Optimal!$A$2:$A$1002,0))),NA())</f>
        <v>0.20327491150520763</v>
      </c>
      <c r="E847" s="4"/>
      <c r="F847" s="4"/>
    </row>
    <row r="848" spans="1:6" x14ac:dyDescent="0.2">
      <c r="A848" s="4">
        <v>847</v>
      </c>
      <c r="B848" s="12">
        <f>A848/Parameters!$B$4</f>
        <v>0.84699999999999998</v>
      </c>
      <c r="C848" s="9">
        <f>INDEX(Workers!$E$2:$E$1001,MATCH(A848,Workers!$F$2:$F$1001,0))</f>
        <v>1.2560212507370638</v>
      </c>
      <c r="D848" s="9">
        <f>IFERROR((Parameters!$B$7/Parameters!$B$8)*(INDEX(Cutoff_Optimal!$C$2:$C$1002,MATCH(A848,Cutoff_Optimal!$A$2:$A$1002,0))/INDEX(Cutoff_Optimal!$B$2:$B$1002,MATCH(A848,Cutoff_Optimal!$A$2:$A$1002,0))),NA())</f>
        <v>0.2019264335152752</v>
      </c>
      <c r="E848" s="4"/>
      <c r="F848" s="4"/>
    </row>
    <row r="849" spans="1:6" x14ac:dyDescent="0.2">
      <c r="A849" s="4">
        <v>848</v>
      </c>
      <c r="B849" s="12">
        <f>A849/Parameters!$B$4</f>
        <v>0.84799999999999998</v>
      </c>
      <c r="C849" s="9">
        <f>INDEX(Workers!$E$2:$E$1001,MATCH(A849,Workers!$F$2:$F$1001,0))</f>
        <v>1.256374796930626</v>
      </c>
      <c r="D849" s="9">
        <f>IFERROR((Parameters!$B$7/Parameters!$B$8)*(INDEX(Cutoff_Optimal!$C$2:$C$1002,MATCH(A849,Cutoff_Optimal!$A$2:$A$1002,0))/INDEX(Cutoff_Optimal!$B$2:$B$1002,MATCH(A849,Cutoff_Optimal!$A$2:$A$1002,0))),NA())</f>
        <v>0.20054991576405096</v>
      </c>
      <c r="E849" s="4"/>
      <c r="F849" s="4"/>
    </row>
    <row r="850" spans="1:6" x14ac:dyDescent="0.2">
      <c r="A850" s="4">
        <v>849</v>
      </c>
      <c r="B850" s="12">
        <f>A850/Parameters!$B$4</f>
        <v>0.84899999999999998</v>
      </c>
      <c r="C850" s="9">
        <f>INDEX(Workers!$E$2:$E$1001,MATCH(A850,Workers!$F$2:$F$1001,0))</f>
        <v>1.2566117617886454</v>
      </c>
      <c r="D850" s="9">
        <f>IFERROR((Parameters!$B$7/Parameters!$B$8)*(INDEX(Cutoff_Optimal!$C$2:$C$1002,MATCH(A850,Cutoff_Optimal!$A$2:$A$1002,0))/INDEX(Cutoff_Optimal!$B$2:$B$1002,MATCH(A850,Cutoff_Optimal!$A$2:$A$1002,0))),NA())</f>
        <v>0.19918800471409928</v>
      </c>
      <c r="E850" s="4"/>
      <c r="F850" s="4"/>
    </row>
    <row r="851" spans="1:6" x14ac:dyDescent="0.2">
      <c r="A851" s="4">
        <v>850</v>
      </c>
      <c r="B851" s="12">
        <f>A851/Parameters!$B$4</f>
        <v>0.85</v>
      </c>
      <c r="C851" s="9">
        <f>INDEX(Workers!$E$2:$E$1001,MATCH(A851,Workers!$F$2:$F$1001,0))</f>
        <v>1.2577005337713218</v>
      </c>
      <c r="D851" s="9">
        <f>IFERROR((Parameters!$B$7/Parameters!$B$8)*(INDEX(Cutoff_Optimal!$C$2:$C$1002,MATCH(A851,Cutoff_Optimal!$A$2:$A$1002,0))/INDEX(Cutoff_Optimal!$B$2:$B$1002,MATCH(A851,Cutoff_Optimal!$A$2:$A$1002,0))),NA())</f>
        <v>0.19781061740905134</v>
      </c>
      <c r="E851" s="4"/>
      <c r="F851" s="4"/>
    </row>
    <row r="852" spans="1:6" x14ac:dyDescent="0.2">
      <c r="A852" s="4">
        <v>851</v>
      </c>
      <c r="B852" s="12">
        <f>A852/Parameters!$B$4</f>
        <v>0.85099999999999998</v>
      </c>
      <c r="C852" s="9">
        <f>INDEX(Workers!$E$2:$E$1001,MATCH(A852,Workers!$F$2:$F$1001,0))</f>
        <v>1.2617817029897531</v>
      </c>
      <c r="D852" s="9">
        <f>IFERROR((Parameters!$B$7/Parameters!$B$8)*(INDEX(Cutoff_Optimal!$C$2:$C$1002,MATCH(A852,Cutoff_Optimal!$A$2:$A$1002,0))/INDEX(Cutoff_Optimal!$B$2:$B$1002,MATCH(A852,Cutoff_Optimal!$A$2:$A$1002,0))),NA())</f>
        <v>0.19630608117107684</v>
      </c>
      <c r="E852" s="4"/>
      <c r="F852" s="4"/>
    </row>
    <row r="853" spans="1:6" x14ac:dyDescent="0.2">
      <c r="A853" s="4">
        <v>852</v>
      </c>
      <c r="B853" s="12">
        <f>A853/Parameters!$B$4</f>
        <v>0.85199999999999998</v>
      </c>
      <c r="C853" s="9">
        <f>INDEX(Workers!$E$2:$E$1001,MATCH(A853,Workers!$F$2:$F$1001,0))</f>
        <v>1.2643374966502472</v>
      </c>
      <c r="D853" s="9">
        <f>IFERROR((Parameters!$B$7/Parameters!$B$8)*(INDEX(Cutoff_Optimal!$C$2:$C$1002,MATCH(A853,Cutoff_Optimal!$A$2:$A$1002,0))/INDEX(Cutoff_Optimal!$B$2:$B$1002,MATCH(A853,Cutoff_Optimal!$A$2:$A$1002,0))),NA())</f>
        <v>0.19450799658179638</v>
      </c>
      <c r="E853" s="4"/>
      <c r="F853" s="4"/>
    </row>
    <row r="854" spans="1:6" x14ac:dyDescent="0.2">
      <c r="A854" s="4">
        <v>853</v>
      </c>
      <c r="B854" s="12">
        <f>A854/Parameters!$B$4</f>
        <v>0.85299999999999998</v>
      </c>
      <c r="C854" s="9">
        <f>INDEX(Workers!$E$2:$E$1001,MATCH(A854,Workers!$F$2:$F$1001,0))</f>
        <v>1.2704142423077025</v>
      </c>
      <c r="D854" s="9">
        <f>IFERROR((Parameters!$B$7/Parameters!$B$8)*(INDEX(Cutoff_Optimal!$C$2:$C$1002,MATCH(A854,Cutoff_Optimal!$A$2:$A$1002,0))/INDEX(Cutoff_Optimal!$B$2:$B$1002,MATCH(A854,Cutoff_Optimal!$A$2:$A$1002,0))),NA())</f>
        <v>0.19300648509296939</v>
      </c>
      <c r="E854" s="4"/>
      <c r="F854" s="4"/>
    </row>
    <row r="855" spans="1:6" x14ac:dyDescent="0.2">
      <c r="A855" s="4">
        <v>854</v>
      </c>
      <c r="B855" s="12">
        <f>A855/Parameters!$B$4</f>
        <v>0.85399999999999998</v>
      </c>
      <c r="C855" s="9">
        <f>INDEX(Workers!$E$2:$E$1001,MATCH(A855,Workers!$F$2:$F$1001,0))</f>
        <v>1.2706429844437943</v>
      </c>
      <c r="D855" s="9">
        <f>IFERROR((Parameters!$B$7/Parameters!$B$8)*(INDEX(Cutoff_Optimal!$C$2:$C$1002,MATCH(A855,Cutoff_Optimal!$A$2:$A$1002,0))/INDEX(Cutoff_Optimal!$B$2:$B$1002,MATCH(A855,Cutoff_Optimal!$A$2:$A$1002,0))),NA())</f>
        <v>0.19171019969381953</v>
      </c>
      <c r="E855" s="4"/>
      <c r="F855" s="4"/>
    </row>
    <row r="856" spans="1:6" x14ac:dyDescent="0.2">
      <c r="A856" s="4">
        <v>855</v>
      </c>
      <c r="B856" s="12">
        <f>A856/Parameters!$B$4</f>
        <v>0.85499999999999998</v>
      </c>
      <c r="C856" s="9">
        <f>INDEX(Workers!$E$2:$E$1001,MATCH(A856,Workers!$F$2:$F$1001,0))</f>
        <v>1.270977137514526</v>
      </c>
      <c r="D856" s="9">
        <f>IFERROR((Parameters!$B$7/Parameters!$B$8)*(INDEX(Cutoff_Optimal!$C$2:$C$1002,MATCH(A856,Cutoff_Optimal!$A$2:$A$1002,0))/INDEX(Cutoff_Optimal!$B$2:$B$1002,MATCH(A856,Cutoff_Optimal!$A$2:$A$1002,0))),NA())</f>
        <v>0.19016544323224274</v>
      </c>
      <c r="E856" s="4"/>
      <c r="F856" s="4"/>
    </row>
    <row r="857" spans="1:6" x14ac:dyDescent="0.2">
      <c r="A857" s="4">
        <v>856</v>
      </c>
      <c r="B857" s="12">
        <f>A857/Parameters!$B$4</f>
        <v>0.85599999999999998</v>
      </c>
      <c r="C857" s="9">
        <f>INDEX(Workers!$E$2:$E$1001,MATCH(A857,Workers!$F$2:$F$1001,0))</f>
        <v>1.2715273107074569</v>
      </c>
      <c r="D857" s="9">
        <f>IFERROR((Parameters!$B$7/Parameters!$B$8)*(INDEX(Cutoff_Optimal!$C$2:$C$1002,MATCH(A857,Cutoff_Optimal!$A$2:$A$1002,0))/INDEX(Cutoff_Optimal!$B$2:$B$1002,MATCH(A857,Cutoff_Optimal!$A$2:$A$1002,0))),NA())</f>
        <v>0.1886251411503419</v>
      </c>
      <c r="E857" s="4"/>
      <c r="F857" s="4"/>
    </row>
    <row r="858" spans="1:6" x14ac:dyDescent="0.2">
      <c r="A858" s="4">
        <v>857</v>
      </c>
      <c r="B858" s="12">
        <f>A858/Parameters!$B$4</f>
        <v>0.85699999999999998</v>
      </c>
      <c r="C858" s="9">
        <f>INDEX(Workers!$E$2:$E$1001,MATCH(A858,Workers!$F$2:$F$1001,0))</f>
        <v>1.271579967670257</v>
      </c>
      <c r="D858" s="9">
        <f>IFERROR((Parameters!$B$7/Parameters!$B$8)*(INDEX(Cutoff_Optimal!$C$2:$C$1002,MATCH(A858,Cutoff_Optimal!$A$2:$A$1002,0))/INDEX(Cutoff_Optimal!$B$2:$B$1002,MATCH(A858,Cutoff_Optimal!$A$2:$A$1002,0))),NA())</f>
        <v>0.18704007241258749</v>
      </c>
      <c r="E858" s="4"/>
      <c r="F858" s="4"/>
    </row>
    <row r="859" spans="1:6" x14ac:dyDescent="0.2">
      <c r="A859" s="4">
        <v>858</v>
      </c>
      <c r="B859" s="12">
        <f>A859/Parameters!$B$4</f>
        <v>0.85799999999999998</v>
      </c>
      <c r="C859" s="9">
        <f>INDEX(Workers!$E$2:$E$1001,MATCH(A859,Workers!$F$2:$F$1001,0))</f>
        <v>1.2738455311359957</v>
      </c>
      <c r="D859" s="9">
        <f>IFERROR((Parameters!$B$7/Parameters!$B$8)*(INDEX(Cutoff_Optimal!$C$2:$C$1002,MATCH(A859,Cutoff_Optimal!$A$2:$A$1002,0))/INDEX(Cutoff_Optimal!$B$2:$B$1002,MATCH(A859,Cutoff_Optimal!$A$2:$A$1002,0))),NA())</f>
        <v>0.1857878409343344</v>
      </c>
      <c r="E859" s="4"/>
      <c r="F859" s="4"/>
    </row>
    <row r="860" spans="1:6" x14ac:dyDescent="0.2">
      <c r="A860" s="4">
        <v>859</v>
      </c>
      <c r="B860" s="12">
        <f>A860/Parameters!$B$4</f>
        <v>0.85899999999999999</v>
      </c>
      <c r="C860" s="9">
        <f>INDEX(Workers!$E$2:$E$1001,MATCH(A860,Workers!$F$2:$F$1001,0))</f>
        <v>1.2740442949409452</v>
      </c>
      <c r="D860" s="9">
        <f>IFERROR((Parameters!$B$7/Parameters!$B$8)*(INDEX(Cutoff_Optimal!$C$2:$C$1002,MATCH(A860,Cutoff_Optimal!$A$2:$A$1002,0))/INDEX(Cutoff_Optimal!$B$2:$B$1002,MATCH(A860,Cutoff_Optimal!$A$2:$A$1002,0))),NA())</f>
        <v>0.18423230583881742</v>
      </c>
      <c r="E860" s="4"/>
      <c r="F860" s="4"/>
    </row>
    <row r="861" spans="1:6" x14ac:dyDescent="0.2">
      <c r="A861" s="4">
        <v>860</v>
      </c>
      <c r="B861" s="12">
        <f>A861/Parameters!$B$4</f>
        <v>0.86</v>
      </c>
      <c r="C861" s="9">
        <f>INDEX(Workers!$E$2:$E$1001,MATCH(A861,Workers!$F$2:$F$1001,0))</f>
        <v>1.2743894383802543</v>
      </c>
      <c r="D861" s="9">
        <f>IFERROR((Parameters!$B$7/Parameters!$B$8)*(INDEX(Cutoff_Optimal!$C$2:$C$1002,MATCH(A861,Cutoff_Optimal!$A$2:$A$1002,0))/INDEX(Cutoff_Optimal!$B$2:$B$1002,MATCH(A861,Cutoff_Optimal!$A$2:$A$1002,0))),NA())</f>
        <v>0.18291961640234067</v>
      </c>
      <c r="E861" s="4"/>
      <c r="F861" s="4"/>
    </row>
    <row r="862" spans="1:6" x14ac:dyDescent="0.2">
      <c r="A862" s="4">
        <v>861</v>
      </c>
      <c r="B862" s="12">
        <f>A862/Parameters!$B$4</f>
        <v>0.86099999999999999</v>
      </c>
      <c r="C862" s="9">
        <f>INDEX(Workers!$E$2:$E$1001,MATCH(A862,Workers!$F$2:$F$1001,0))</f>
        <v>1.2752869588856341</v>
      </c>
      <c r="D862" s="9">
        <f>IFERROR((Parameters!$B$7/Parameters!$B$8)*(INDEX(Cutoff_Optimal!$C$2:$C$1002,MATCH(A862,Cutoff_Optimal!$A$2:$A$1002,0))/INDEX(Cutoff_Optimal!$B$2:$B$1002,MATCH(A862,Cutoff_Optimal!$A$2:$A$1002,0))),NA())</f>
        <v>0.18148311992873234</v>
      </c>
      <c r="E862" s="4"/>
      <c r="F862" s="4"/>
    </row>
    <row r="863" spans="1:6" x14ac:dyDescent="0.2">
      <c r="A863" s="4">
        <v>862</v>
      </c>
      <c r="B863" s="12">
        <f>A863/Parameters!$B$4</f>
        <v>0.86199999999999999</v>
      </c>
      <c r="C863" s="9">
        <f>INDEX(Workers!$E$2:$E$1001,MATCH(A863,Workers!$F$2:$F$1001,0))</f>
        <v>1.275645222893643</v>
      </c>
      <c r="D863" s="9">
        <f>IFERROR((Parameters!$B$7/Parameters!$B$8)*(INDEX(Cutoff_Optimal!$C$2:$C$1002,MATCH(A863,Cutoff_Optimal!$A$2:$A$1002,0))/INDEX(Cutoff_Optimal!$B$2:$B$1002,MATCH(A863,Cutoff_Optimal!$A$2:$A$1002,0))),NA())</f>
        <v>0.1800265772525933</v>
      </c>
      <c r="E863" s="4"/>
      <c r="F863" s="4"/>
    </row>
    <row r="864" spans="1:6" x14ac:dyDescent="0.2">
      <c r="A864" s="4">
        <v>863</v>
      </c>
      <c r="B864" s="12">
        <f>A864/Parameters!$B$4</f>
        <v>0.86299999999999999</v>
      </c>
      <c r="C864" s="9">
        <f>INDEX(Workers!$E$2:$E$1001,MATCH(A864,Workers!$F$2:$F$1001,0))</f>
        <v>1.2758006584177497</v>
      </c>
      <c r="D864" s="9">
        <f>IFERROR((Parameters!$B$7/Parameters!$B$8)*(INDEX(Cutoff_Optimal!$C$2:$C$1002,MATCH(A864,Cutoff_Optimal!$A$2:$A$1002,0))/INDEX(Cutoff_Optimal!$B$2:$B$1002,MATCH(A864,Cutoff_Optimal!$A$2:$A$1002,0))),NA())</f>
        <v>0.178685472487074</v>
      </c>
      <c r="E864" s="4"/>
      <c r="F864" s="4"/>
    </row>
    <row r="865" spans="1:6" x14ac:dyDescent="0.2">
      <c r="A865" s="4">
        <v>864</v>
      </c>
      <c r="B865" s="12">
        <f>A865/Parameters!$B$4</f>
        <v>0.86399999999999999</v>
      </c>
      <c r="C865" s="9">
        <f>INDEX(Workers!$E$2:$E$1001,MATCH(A865,Workers!$F$2:$F$1001,0))</f>
        <v>1.2766065770454402</v>
      </c>
      <c r="D865" s="9">
        <f>IFERROR((Parameters!$B$7/Parameters!$B$8)*(INDEX(Cutoff_Optimal!$C$2:$C$1002,MATCH(A865,Cutoff_Optimal!$A$2:$A$1002,0))/INDEX(Cutoff_Optimal!$B$2:$B$1002,MATCH(A865,Cutoff_Optimal!$A$2:$A$1002,0))),NA())</f>
        <v>0.17716128072707807</v>
      </c>
      <c r="E865" s="4"/>
      <c r="F865" s="4"/>
    </row>
    <row r="866" spans="1:6" x14ac:dyDescent="0.2">
      <c r="A866" s="4">
        <v>865</v>
      </c>
      <c r="B866" s="12">
        <f>A866/Parameters!$B$4</f>
        <v>0.86499999999999999</v>
      </c>
      <c r="C866" s="9">
        <f>INDEX(Workers!$E$2:$E$1001,MATCH(A866,Workers!$F$2:$F$1001,0))</f>
        <v>1.2787874761228466</v>
      </c>
      <c r="D866" s="9">
        <f>IFERROR((Parameters!$B$7/Parameters!$B$8)*(INDEX(Cutoff_Optimal!$C$2:$C$1002,MATCH(A866,Cutoff_Optimal!$A$2:$A$1002,0))/INDEX(Cutoff_Optimal!$B$2:$B$1002,MATCH(A866,Cutoff_Optimal!$A$2:$A$1002,0))),NA())</f>
        <v>0.17579844395130104</v>
      </c>
      <c r="E866" s="4"/>
      <c r="F866" s="4"/>
    </row>
    <row r="867" spans="1:6" x14ac:dyDescent="0.2">
      <c r="A867" s="4">
        <v>866</v>
      </c>
      <c r="B867" s="12">
        <f>A867/Parameters!$B$4</f>
        <v>0.86599999999999999</v>
      </c>
      <c r="C867" s="9">
        <f>INDEX(Workers!$E$2:$E$1001,MATCH(A867,Workers!$F$2:$F$1001,0))</f>
        <v>1.2788760071787282</v>
      </c>
      <c r="D867" s="9">
        <f>IFERROR((Parameters!$B$7/Parameters!$B$8)*(INDEX(Cutoff_Optimal!$C$2:$C$1002,MATCH(A867,Cutoff_Optimal!$A$2:$A$1002,0))/INDEX(Cutoff_Optimal!$B$2:$B$1002,MATCH(A867,Cutoff_Optimal!$A$2:$A$1002,0))),NA())</f>
        <v>0.17438673602864843</v>
      </c>
      <c r="E867" s="4"/>
      <c r="F867" s="4"/>
    </row>
    <row r="868" spans="1:6" x14ac:dyDescent="0.2">
      <c r="A868" s="4">
        <v>867</v>
      </c>
      <c r="B868" s="12">
        <f>A868/Parameters!$B$4</f>
        <v>0.86699999999999999</v>
      </c>
      <c r="C868" s="9">
        <f>INDEX(Workers!$E$2:$E$1001,MATCH(A868,Workers!$F$2:$F$1001,0))</f>
        <v>1.2808481371247944</v>
      </c>
      <c r="D868" s="9">
        <f>IFERROR((Parameters!$B$7/Parameters!$B$8)*(INDEX(Cutoff_Optimal!$C$2:$C$1002,MATCH(A868,Cutoff_Optimal!$A$2:$A$1002,0))/INDEX(Cutoff_Optimal!$B$2:$B$1002,MATCH(A868,Cutoff_Optimal!$A$2:$A$1002,0))),NA())</f>
        <v>0.17285648139215365</v>
      </c>
      <c r="E868" s="4"/>
      <c r="F868" s="4"/>
    </row>
    <row r="869" spans="1:6" x14ac:dyDescent="0.2">
      <c r="A869" s="4">
        <v>868</v>
      </c>
      <c r="B869" s="12">
        <f>A869/Parameters!$B$4</f>
        <v>0.86799999999999999</v>
      </c>
      <c r="C869" s="9">
        <f>INDEX(Workers!$E$2:$E$1001,MATCH(A869,Workers!$F$2:$F$1001,0))</f>
        <v>1.2808822878394737</v>
      </c>
      <c r="D869" s="9">
        <f>IFERROR((Parameters!$B$7/Parameters!$B$8)*(INDEX(Cutoff_Optimal!$C$2:$C$1002,MATCH(A869,Cutoff_Optimal!$A$2:$A$1002,0))/INDEX(Cutoff_Optimal!$B$2:$B$1002,MATCH(A869,Cutoff_Optimal!$A$2:$A$1002,0))),NA())</f>
        <v>0.17146834079400924</v>
      </c>
      <c r="E869" s="4"/>
      <c r="F869" s="4"/>
    </row>
    <row r="870" spans="1:6" x14ac:dyDescent="0.2">
      <c r="A870" s="4">
        <v>869</v>
      </c>
      <c r="B870" s="12">
        <f>A870/Parameters!$B$4</f>
        <v>0.86899999999999999</v>
      </c>
      <c r="C870" s="9">
        <f>INDEX(Workers!$E$2:$E$1001,MATCH(A870,Workers!$F$2:$F$1001,0))</f>
        <v>1.2810441256125058</v>
      </c>
      <c r="D870" s="9">
        <f>IFERROR((Parameters!$B$7/Parameters!$B$8)*(INDEX(Cutoff_Optimal!$C$2:$C$1002,MATCH(A870,Cutoff_Optimal!$A$2:$A$1002,0))/INDEX(Cutoff_Optimal!$B$2:$B$1002,MATCH(A870,Cutoff_Optimal!$A$2:$A$1002,0))),NA())</f>
        <v>0.17007331351168975</v>
      </c>
      <c r="E870" s="4"/>
      <c r="F870" s="4"/>
    </row>
    <row r="871" spans="1:6" x14ac:dyDescent="0.2">
      <c r="A871" s="4">
        <v>870</v>
      </c>
      <c r="B871" s="12">
        <f>A871/Parameters!$B$4</f>
        <v>0.87</v>
      </c>
      <c r="C871" s="9">
        <f>INDEX(Workers!$E$2:$E$1001,MATCH(A871,Workers!$F$2:$F$1001,0))</f>
        <v>1.2814157610210246</v>
      </c>
      <c r="D871" s="9">
        <f>IFERROR((Parameters!$B$7/Parameters!$B$8)*(INDEX(Cutoff_Optimal!$C$2:$C$1002,MATCH(A871,Cutoff_Optimal!$A$2:$A$1002,0))/INDEX(Cutoff_Optimal!$B$2:$B$1002,MATCH(A871,Cutoff_Optimal!$A$2:$A$1002,0))),NA())</f>
        <v>0.16875013315949208</v>
      </c>
      <c r="E871" s="4"/>
      <c r="F871" s="4"/>
    </row>
    <row r="872" spans="1:6" x14ac:dyDescent="0.2">
      <c r="A872" s="4">
        <v>871</v>
      </c>
      <c r="B872" s="12">
        <f>A872/Parameters!$B$4</f>
        <v>0.871</v>
      </c>
      <c r="C872" s="9">
        <f>INDEX(Workers!$E$2:$E$1001,MATCH(A872,Workers!$F$2:$F$1001,0))</f>
        <v>1.2823092832136596</v>
      </c>
      <c r="D872" s="9">
        <f>IFERROR((Parameters!$B$7/Parameters!$B$8)*(INDEX(Cutoff_Optimal!$C$2:$C$1002,MATCH(A872,Cutoff_Optimal!$A$2:$A$1002,0))/INDEX(Cutoff_Optimal!$B$2:$B$1002,MATCH(A872,Cutoff_Optimal!$A$2:$A$1002,0))),NA())</f>
        <v>0.16737988586338418</v>
      </c>
      <c r="E872" s="4"/>
      <c r="F872" s="4"/>
    </row>
    <row r="873" spans="1:6" x14ac:dyDescent="0.2">
      <c r="A873" s="4">
        <v>872</v>
      </c>
      <c r="B873" s="12">
        <f>A873/Parameters!$B$4</f>
        <v>0.872</v>
      </c>
      <c r="C873" s="9">
        <f>INDEX(Workers!$E$2:$E$1001,MATCH(A873,Workers!$F$2:$F$1001,0))</f>
        <v>1.2838018119394181</v>
      </c>
      <c r="D873" s="9">
        <f>IFERROR((Parameters!$B$7/Parameters!$B$8)*(INDEX(Cutoff_Optimal!$C$2:$C$1002,MATCH(A873,Cutoff_Optimal!$A$2:$A$1002,0))/INDEX(Cutoff_Optimal!$B$2:$B$1002,MATCH(A873,Cutoff_Optimal!$A$2:$A$1002,0))),NA())</f>
        <v>0.16624625615439539</v>
      </c>
      <c r="E873" s="4"/>
      <c r="F873" s="4"/>
    </row>
    <row r="874" spans="1:6" x14ac:dyDescent="0.2">
      <c r="A874" s="4">
        <v>873</v>
      </c>
      <c r="B874" s="12">
        <f>A874/Parameters!$B$4</f>
        <v>0.873</v>
      </c>
      <c r="C874" s="9">
        <f>INDEX(Workers!$E$2:$E$1001,MATCH(A874,Workers!$F$2:$F$1001,0))</f>
        <v>1.2848991674923678</v>
      </c>
      <c r="D874" s="9">
        <f>IFERROR((Parameters!$B$7/Parameters!$B$8)*(INDEX(Cutoff_Optimal!$C$2:$C$1002,MATCH(A874,Cutoff_Optimal!$A$2:$A$1002,0))/INDEX(Cutoff_Optimal!$B$2:$B$1002,MATCH(A874,Cutoff_Optimal!$A$2:$A$1002,0))),NA())</f>
        <v>0.16471552044534202</v>
      </c>
      <c r="E874" s="4"/>
      <c r="F874" s="4"/>
    </row>
    <row r="875" spans="1:6" x14ac:dyDescent="0.2">
      <c r="A875" s="4">
        <v>874</v>
      </c>
      <c r="B875" s="12">
        <f>A875/Parameters!$B$4</f>
        <v>0.874</v>
      </c>
      <c r="C875" s="9">
        <f>INDEX(Workers!$E$2:$E$1001,MATCH(A875,Workers!$F$2:$F$1001,0))</f>
        <v>1.2858953874047254</v>
      </c>
      <c r="D875" s="9">
        <f>IFERROR((Parameters!$B$7/Parameters!$B$8)*(INDEX(Cutoff_Optimal!$C$2:$C$1002,MATCH(A875,Cutoff_Optimal!$A$2:$A$1002,0))/INDEX(Cutoff_Optimal!$B$2:$B$1002,MATCH(A875,Cutoff_Optimal!$A$2:$A$1002,0))),NA())</f>
        <v>0.16309646763386917</v>
      </c>
      <c r="E875" s="4"/>
      <c r="F875" s="4"/>
    </row>
    <row r="876" spans="1:6" x14ac:dyDescent="0.2">
      <c r="A876" s="4">
        <v>875</v>
      </c>
      <c r="B876" s="12">
        <f>A876/Parameters!$B$4</f>
        <v>0.875</v>
      </c>
      <c r="C876" s="9">
        <f>INDEX(Workers!$E$2:$E$1001,MATCH(A876,Workers!$F$2:$F$1001,0))</f>
        <v>1.2885255453245479</v>
      </c>
      <c r="D876" s="9">
        <f>IFERROR((Parameters!$B$7/Parameters!$B$8)*(INDEX(Cutoff_Optimal!$C$2:$C$1002,MATCH(A876,Cutoff_Optimal!$A$2:$A$1002,0))/INDEX(Cutoff_Optimal!$B$2:$B$1002,MATCH(A876,Cutoff_Optimal!$A$2:$A$1002,0))),NA())</f>
        <v>0.16165861333051651</v>
      </c>
      <c r="E876" s="4"/>
      <c r="F876" s="4"/>
    </row>
    <row r="877" spans="1:6" x14ac:dyDescent="0.2">
      <c r="A877" s="4">
        <v>876</v>
      </c>
      <c r="B877" s="12">
        <f>A877/Parameters!$B$4</f>
        <v>0.876</v>
      </c>
      <c r="C877" s="9">
        <f>INDEX(Workers!$E$2:$E$1001,MATCH(A877,Workers!$F$2:$F$1001,0))</f>
        <v>1.2905471107588742</v>
      </c>
      <c r="D877" s="9">
        <f>IFERROR((Parameters!$B$7/Parameters!$B$8)*(INDEX(Cutoff_Optimal!$C$2:$C$1002,MATCH(A877,Cutoff_Optimal!$A$2:$A$1002,0))/INDEX(Cutoff_Optimal!$B$2:$B$1002,MATCH(A877,Cutoff_Optimal!$A$2:$A$1002,0))),NA())</f>
        <v>0.16025718439385794</v>
      </c>
      <c r="E877" s="4"/>
      <c r="F877" s="4"/>
    </row>
    <row r="878" spans="1:6" x14ac:dyDescent="0.2">
      <c r="A878" s="4">
        <v>877</v>
      </c>
      <c r="B878" s="12">
        <f>A878/Parameters!$B$4</f>
        <v>0.877</v>
      </c>
      <c r="C878" s="9">
        <f>INDEX(Workers!$E$2:$E$1001,MATCH(A878,Workers!$F$2:$F$1001,0))</f>
        <v>1.291082706494513</v>
      </c>
      <c r="D878" s="9">
        <f>IFERROR((Parameters!$B$7/Parameters!$B$8)*(INDEX(Cutoff_Optimal!$C$2:$C$1002,MATCH(A878,Cutoff_Optimal!$A$2:$A$1002,0))/INDEX(Cutoff_Optimal!$B$2:$B$1002,MATCH(A878,Cutoff_Optimal!$A$2:$A$1002,0))),NA())</f>
        <v>0.15885899747726193</v>
      </c>
      <c r="E878" s="4"/>
      <c r="F878" s="4"/>
    </row>
    <row r="879" spans="1:6" x14ac:dyDescent="0.2">
      <c r="A879" s="4">
        <v>878</v>
      </c>
      <c r="B879" s="12">
        <f>A879/Parameters!$B$4</f>
        <v>0.878</v>
      </c>
      <c r="C879" s="9">
        <f>INDEX(Workers!$E$2:$E$1001,MATCH(A879,Workers!$F$2:$F$1001,0))</f>
        <v>1.2911486113325383</v>
      </c>
      <c r="D879" s="9">
        <f>IFERROR((Parameters!$B$7/Parameters!$B$8)*(INDEX(Cutoff_Optimal!$C$2:$C$1002,MATCH(A879,Cutoff_Optimal!$A$2:$A$1002,0))/INDEX(Cutoff_Optimal!$B$2:$B$1002,MATCH(A879,Cutoff_Optimal!$A$2:$A$1002,0))),NA())</f>
        <v>0.15742281870321712</v>
      </c>
      <c r="E879" s="4"/>
      <c r="F879" s="4"/>
    </row>
    <row r="880" spans="1:6" x14ac:dyDescent="0.2">
      <c r="A880" s="4">
        <v>879</v>
      </c>
      <c r="B880" s="12">
        <f>A880/Parameters!$B$4</f>
        <v>0.879</v>
      </c>
      <c r="C880" s="9">
        <f>INDEX(Workers!$E$2:$E$1001,MATCH(A880,Workers!$F$2:$F$1001,0))</f>
        <v>1.2923190259131694</v>
      </c>
      <c r="D880" s="9">
        <f>IFERROR((Parameters!$B$7/Parameters!$B$8)*(INDEX(Cutoff_Optimal!$C$2:$C$1002,MATCH(A880,Cutoff_Optimal!$A$2:$A$1002,0))/INDEX(Cutoff_Optimal!$B$2:$B$1002,MATCH(A880,Cutoff_Optimal!$A$2:$A$1002,0))),NA())</f>
        <v>0.15579877661192848</v>
      </c>
      <c r="E880" s="4"/>
      <c r="F880" s="4"/>
    </row>
    <row r="881" spans="1:6" x14ac:dyDescent="0.2">
      <c r="A881" s="4">
        <v>880</v>
      </c>
      <c r="B881" s="12">
        <f>A881/Parameters!$B$4</f>
        <v>0.88</v>
      </c>
      <c r="C881" s="9">
        <f>INDEX(Workers!$E$2:$E$1001,MATCH(A881,Workers!$F$2:$F$1001,0))</f>
        <v>1.2939582947767416</v>
      </c>
      <c r="D881" s="9">
        <f>IFERROR((Parameters!$B$7/Parameters!$B$8)*(INDEX(Cutoff_Optimal!$C$2:$C$1002,MATCH(A881,Cutoff_Optimal!$A$2:$A$1002,0))/INDEX(Cutoff_Optimal!$B$2:$B$1002,MATCH(A881,Cutoff_Optimal!$A$2:$A$1002,0))),NA())</f>
        <v>0.15429019745971806</v>
      </c>
      <c r="E881" s="4"/>
      <c r="F881" s="4"/>
    </row>
    <row r="882" spans="1:6" x14ac:dyDescent="0.2">
      <c r="A882" s="4">
        <v>881</v>
      </c>
      <c r="B882" s="12">
        <f>A882/Parameters!$B$4</f>
        <v>0.88100000000000001</v>
      </c>
      <c r="C882" s="9">
        <f>INDEX(Workers!$E$2:$E$1001,MATCH(A882,Workers!$F$2:$F$1001,0))</f>
        <v>1.296478166727028</v>
      </c>
      <c r="D882" s="9">
        <f>IFERROR((Parameters!$B$7/Parameters!$B$8)*(INDEX(Cutoff_Optimal!$C$2:$C$1002,MATCH(A882,Cutoff_Optimal!$A$2:$A$1002,0))/INDEX(Cutoff_Optimal!$B$2:$B$1002,MATCH(A882,Cutoff_Optimal!$A$2:$A$1002,0))),NA())</f>
        <v>0.15293988715168594</v>
      </c>
      <c r="E882" s="4"/>
      <c r="F882" s="4"/>
    </row>
    <row r="883" spans="1:6" x14ac:dyDescent="0.2">
      <c r="A883" s="4">
        <v>882</v>
      </c>
      <c r="B883" s="12">
        <f>A883/Parameters!$B$4</f>
        <v>0.88200000000000001</v>
      </c>
      <c r="C883" s="9">
        <f>INDEX(Workers!$E$2:$E$1001,MATCH(A883,Workers!$F$2:$F$1001,0))</f>
        <v>1.2975470288826343</v>
      </c>
      <c r="D883" s="9">
        <f>IFERROR((Parameters!$B$7/Parameters!$B$8)*(INDEX(Cutoff_Optimal!$C$2:$C$1002,MATCH(A883,Cutoff_Optimal!$A$2:$A$1002,0))/INDEX(Cutoff_Optimal!$B$2:$B$1002,MATCH(A883,Cutoff_Optimal!$A$2:$A$1002,0))),NA())</f>
        <v>0.15151296830140099</v>
      </c>
      <c r="E883" s="4"/>
      <c r="F883" s="4"/>
    </row>
    <row r="884" spans="1:6" x14ac:dyDescent="0.2">
      <c r="A884" s="4">
        <v>883</v>
      </c>
      <c r="B884" s="12">
        <f>A884/Parameters!$B$4</f>
        <v>0.88300000000000001</v>
      </c>
      <c r="C884" s="9">
        <f>INDEX(Workers!$E$2:$E$1001,MATCH(A884,Workers!$F$2:$F$1001,0))</f>
        <v>1.2981005994601997</v>
      </c>
      <c r="D884" s="9">
        <f>IFERROR((Parameters!$B$7/Parameters!$B$8)*(INDEX(Cutoff_Optimal!$C$2:$C$1002,MATCH(A884,Cutoff_Optimal!$A$2:$A$1002,0))/INDEX(Cutoff_Optimal!$B$2:$B$1002,MATCH(A884,Cutoff_Optimal!$A$2:$A$1002,0))),NA())</f>
        <v>0.15034873052560846</v>
      </c>
      <c r="E884" s="4"/>
      <c r="F884" s="4"/>
    </row>
    <row r="885" spans="1:6" x14ac:dyDescent="0.2">
      <c r="A885" s="4">
        <v>884</v>
      </c>
      <c r="B885" s="12">
        <f>A885/Parameters!$B$4</f>
        <v>0.88400000000000001</v>
      </c>
      <c r="C885" s="9">
        <f>INDEX(Workers!$E$2:$E$1001,MATCH(A885,Workers!$F$2:$F$1001,0))</f>
        <v>1.3023087663915163</v>
      </c>
      <c r="D885" s="9">
        <f>IFERROR((Parameters!$B$7/Parameters!$B$8)*(INDEX(Cutoff_Optimal!$C$2:$C$1002,MATCH(A885,Cutoff_Optimal!$A$2:$A$1002,0))/INDEX(Cutoff_Optimal!$B$2:$B$1002,MATCH(A885,Cutoff_Optimal!$A$2:$A$1002,0))),NA())</f>
        <v>0.14883152039142586</v>
      </c>
      <c r="E885" s="4"/>
      <c r="F885" s="4"/>
    </row>
    <row r="886" spans="1:6" x14ac:dyDescent="0.2">
      <c r="A886" s="4">
        <v>885</v>
      </c>
      <c r="B886" s="12">
        <f>A886/Parameters!$B$4</f>
        <v>0.88500000000000001</v>
      </c>
      <c r="C886" s="9">
        <f>INDEX(Workers!$E$2:$E$1001,MATCH(A886,Workers!$F$2:$F$1001,0))</f>
        <v>1.3037054971627127</v>
      </c>
      <c r="D886" s="9">
        <f>IFERROR((Parameters!$B$7/Parameters!$B$8)*(INDEX(Cutoff_Optimal!$C$2:$C$1002,MATCH(A886,Cutoff_Optimal!$A$2:$A$1002,0))/INDEX(Cutoff_Optimal!$B$2:$B$1002,MATCH(A886,Cutoff_Optimal!$A$2:$A$1002,0))),NA())</f>
        <v>0.14738525548025225</v>
      </c>
      <c r="E886" s="4"/>
      <c r="F886" s="4"/>
    </row>
    <row r="887" spans="1:6" x14ac:dyDescent="0.2">
      <c r="A887" s="4">
        <v>886</v>
      </c>
      <c r="B887" s="12">
        <f>A887/Parameters!$B$4</f>
        <v>0.88600000000000001</v>
      </c>
      <c r="C887" s="9">
        <f>INDEX(Workers!$E$2:$E$1001,MATCH(A887,Workers!$F$2:$F$1001,0))</f>
        <v>1.3037199242264608</v>
      </c>
      <c r="D887" s="9">
        <f>IFERROR((Parameters!$B$7/Parameters!$B$8)*(INDEX(Cutoff_Optimal!$C$2:$C$1002,MATCH(A887,Cutoff_Optimal!$A$2:$A$1002,0))/INDEX(Cutoff_Optimal!$B$2:$B$1002,MATCH(A887,Cutoff_Optimal!$A$2:$A$1002,0))),NA())</f>
        <v>0.1460339583247697</v>
      </c>
      <c r="E887" s="4"/>
      <c r="F887" s="4"/>
    </row>
    <row r="888" spans="1:6" x14ac:dyDescent="0.2">
      <c r="A888" s="4">
        <v>887</v>
      </c>
      <c r="B888" s="12">
        <f>A888/Parameters!$B$4</f>
        <v>0.88700000000000001</v>
      </c>
      <c r="C888" s="9">
        <f>INDEX(Workers!$E$2:$E$1001,MATCH(A888,Workers!$F$2:$F$1001,0))</f>
        <v>1.3132032004411032</v>
      </c>
      <c r="D888" s="9">
        <f>IFERROR((Parameters!$B$7/Parameters!$B$8)*(INDEX(Cutoff_Optimal!$C$2:$C$1002,MATCH(A888,Cutoff_Optimal!$A$2:$A$1002,0))/INDEX(Cutoff_Optimal!$B$2:$B$1002,MATCH(A888,Cutoff_Optimal!$A$2:$A$1002,0))),NA())</f>
        <v>0.1447195066604266</v>
      </c>
      <c r="E888" s="4"/>
      <c r="F888" s="4"/>
    </row>
    <row r="889" spans="1:6" x14ac:dyDescent="0.2">
      <c r="A889" s="4">
        <v>888</v>
      </c>
      <c r="B889" s="12">
        <f>A889/Parameters!$B$4</f>
        <v>0.88800000000000001</v>
      </c>
      <c r="C889" s="9">
        <f>INDEX(Workers!$E$2:$E$1001,MATCH(A889,Workers!$F$2:$F$1001,0))</f>
        <v>1.3141444638655668</v>
      </c>
      <c r="D889" s="9">
        <f>IFERROR((Parameters!$B$7/Parameters!$B$8)*(INDEX(Cutoff_Optimal!$C$2:$C$1002,MATCH(A889,Cutoff_Optimal!$A$2:$A$1002,0))/INDEX(Cutoff_Optimal!$B$2:$B$1002,MATCH(A889,Cutoff_Optimal!$A$2:$A$1002,0))),NA())</f>
        <v>0.14332076488216042</v>
      </c>
      <c r="E889" s="4"/>
      <c r="F889" s="4"/>
    </row>
    <row r="890" spans="1:6" x14ac:dyDescent="0.2">
      <c r="A890" s="4">
        <v>889</v>
      </c>
      <c r="B890" s="12">
        <f>A890/Parameters!$B$4</f>
        <v>0.88900000000000001</v>
      </c>
      <c r="C890" s="9">
        <f>INDEX(Workers!$E$2:$E$1001,MATCH(A890,Workers!$F$2:$F$1001,0))</f>
        <v>1.3155588391557698</v>
      </c>
      <c r="D890" s="9">
        <f>IFERROR((Parameters!$B$7/Parameters!$B$8)*(INDEX(Cutoff_Optimal!$C$2:$C$1002,MATCH(A890,Cutoff_Optimal!$A$2:$A$1002,0))/INDEX(Cutoff_Optimal!$B$2:$B$1002,MATCH(A890,Cutoff_Optimal!$A$2:$A$1002,0))),NA())</f>
        <v>0.14205238063877471</v>
      </c>
      <c r="E890" s="4"/>
      <c r="F890" s="4"/>
    </row>
    <row r="891" spans="1:6" x14ac:dyDescent="0.2">
      <c r="A891" s="4">
        <v>890</v>
      </c>
      <c r="B891" s="12">
        <f>A891/Parameters!$B$4</f>
        <v>0.89</v>
      </c>
      <c r="C891" s="9">
        <f>INDEX(Workers!$E$2:$E$1001,MATCH(A891,Workers!$F$2:$F$1001,0))</f>
        <v>1.3159488832765565</v>
      </c>
      <c r="D891" s="9">
        <f>IFERROR((Parameters!$B$7/Parameters!$B$8)*(INDEX(Cutoff_Optimal!$C$2:$C$1002,MATCH(A891,Cutoff_Optimal!$A$2:$A$1002,0))/INDEX(Cutoff_Optimal!$B$2:$B$1002,MATCH(A891,Cutoff_Optimal!$A$2:$A$1002,0))),NA())</f>
        <v>0.14077344878049181</v>
      </c>
      <c r="E891" s="4"/>
      <c r="F891" s="4"/>
    </row>
    <row r="892" spans="1:6" x14ac:dyDescent="0.2">
      <c r="A892" s="4">
        <v>891</v>
      </c>
      <c r="B892" s="12">
        <f>A892/Parameters!$B$4</f>
        <v>0.89100000000000001</v>
      </c>
      <c r="C892" s="9">
        <f>INDEX(Workers!$E$2:$E$1001,MATCH(A892,Workers!$F$2:$F$1001,0))</f>
        <v>1.3184899957595571</v>
      </c>
      <c r="D892" s="9">
        <f>IFERROR((Parameters!$B$7/Parameters!$B$8)*(INDEX(Cutoff_Optimal!$C$2:$C$1002,MATCH(A892,Cutoff_Optimal!$A$2:$A$1002,0))/INDEX(Cutoff_Optimal!$B$2:$B$1002,MATCH(A892,Cutoff_Optimal!$A$2:$A$1002,0))),NA())</f>
        <v>0.13934040120637423</v>
      </c>
      <c r="E892" s="4"/>
      <c r="F892" s="4"/>
    </row>
    <row r="893" spans="1:6" x14ac:dyDescent="0.2">
      <c r="A893" s="4">
        <v>892</v>
      </c>
      <c r="B893" s="12">
        <f>A893/Parameters!$B$4</f>
        <v>0.89200000000000002</v>
      </c>
      <c r="C893" s="9">
        <f>INDEX(Workers!$E$2:$E$1001,MATCH(A893,Workers!$F$2:$F$1001,0))</f>
        <v>1.3196723987867505</v>
      </c>
      <c r="D893" s="9">
        <f>IFERROR((Parameters!$B$7/Parameters!$B$8)*(INDEX(Cutoff_Optimal!$C$2:$C$1002,MATCH(A893,Cutoff_Optimal!$A$2:$A$1002,0))/INDEX(Cutoff_Optimal!$B$2:$B$1002,MATCH(A893,Cutoff_Optimal!$A$2:$A$1002,0))),NA())</f>
        <v>0.13797442074537059</v>
      </c>
      <c r="E893" s="4"/>
      <c r="F893" s="4"/>
    </row>
    <row r="894" spans="1:6" x14ac:dyDescent="0.2">
      <c r="A894" s="4">
        <v>893</v>
      </c>
      <c r="B894" s="12">
        <f>A894/Parameters!$B$4</f>
        <v>0.89300000000000002</v>
      </c>
      <c r="C894" s="9">
        <f>INDEX(Workers!$E$2:$E$1001,MATCH(A894,Workers!$F$2:$F$1001,0))</f>
        <v>1.3207632137327827</v>
      </c>
      <c r="D894" s="9">
        <f>IFERROR((Parameters!$B$7/Parameters!$B$8)*(INDEX(Cutoff_Optimal!$C$2:$C$1002,MATCH(A894,Cutoff_Optimal!$A$2:$A$1002,0))/INDEX(Cutoff_Optimal!$B$2:$B$1002,MATCH(A894,Cutoff_Optimal!$A$2:$A$1002,0))),NA())</f>
        <v>0.13661985826889259</v>
      </c>
      <c r="E894" s="4"/>
      <c r="F894" s="4"/>
    </row>
    <row r="895" spans="1:6" x14ac:dyDescent="0.2">
      <c r="A895" s="4">
        <v>894</v>
      </c>
      <c r="B895" s="12">
        <f>A895/Parameters!$B$4</f>
        <v>0.89400000000000002</v>
      </c>
      <c r="C895" s="9">
        <f>INDEX(Workers!$E$2:$E$1001,MATCH(A895,Workers!$F$2:$F$1001,0))</f>
        <v>1.3278269738957214</v>
      </c>
      <c r="D895" s="9">
        <f>IFERROR((Parameters!$B$7/Parameters!$B$8)*(INDEX(Cutoff_Optimal!$C$2:$C$1002,MATCH(A895,Cutoff_Optimal!$A$2:$A$1002,0))/INDEX(Cutoff_Optimal!$B$2:$B$1002,MATCH(A895,Cutoff_Optimal!$A$2:$A$1002,0))),NA())</f>
        <v>0.13513642184304245</v>
      </c>
      <c r="E895" s="4"/>
      <c r="F895" s="4"/>
    </row>
    <row r="896" spans="1:6" x14ac:dyDescent="0.2">
      <c r="A896" s="4">
        <v>895</v>
      </c>
      <c r="B896" s="12">
        <f>A896/Parameters!$B$4</f>
        <v>0.89500000000000002</v>
      </c>
      <c r="C896" s="9">
        <f>INDEX(Workers!$E$2:$E$1001,MATCH(A896,Workers!$F$2:$F$1001,0))</f>
        <v>1.3292392568018583</v>
      </c>
      <c r="D896" s="9">
        <f>IFERROR((Parameters!$B$7/Parameters!$B$8)*(INDEX(Cutoff_Optimal!$C$2:$C$1002,MATCH(A896,Cutoff_Optimal!$A$2:$A$1002,0))/INDEX(Cutoff_Optimal!$B$2:$B$1002,MATCH(A896,Cutoff_Optimal!$A$2:$A$1002,0))),NA())</f>
        <v>0.13374554891403512</v>
      </c>
      <c r="E896" s="4"/>
      <c r="F896" s="4"/>
    </row>
    <row r="897" spans="1:6" x14ac:dyDescent="0.2">
      <c r="A897" s="4">
        <v>896</v>
      </c>
      <c r="B897" s="12">
        <f>A897/Parameters!$B$4</f>
        <v>0.89600000000000002</v>
      </c>
      <c r="C897" s="9">
        <f>INDEX(Workers!$E$2:$E$1001,MATCH(A897,Workers!$F$2:$F$1001,0))</f>
        <v>1.3318642415523692</v>
      </c>
      <c r="D897" s="9">
        <f>IFERROR((Parameters!$B$7/Parameters!$B$8)*(INDEX(Cutoff_Optimal!$C$2:$C$1002,MATCH(A897,Cutoff_Optimal!$A$2:$A$1002,0))/INDEX(Cutoff_Optimal!$B$2:$B$1002,MATCH(A897,Cutoff_Optimal!$A$2:$A$1002,0))),NA())</f>
        <v>0.13238710503498638</v>
      </c>
      <c r="E897" s="4"/>
      <c r="F897" s="4"/>
    </row>
    <row r="898" spans="1:6" x14ac:dyDescent="0.2">
      <c r="A898" s="4">
        <v>897</v>
      </c>
      <c r="B898" s="12">
        <f>A898/Parameters!$B$4</f>
        <v>0.89700000000000002</v>
      </c>
      <c r="C898" s="9">
        <f>INDEX(Workers!$E$2:$E$1001,MATCH(A898,Workers!$F$2:$F$1001,0))</f>
        <v>1.3333191875001726</v>
      </c>
      <c r="D898" s="9">
        <f>IFERROR((Parameters!$B$7/Parameters!$B$8)*(INDEX(Cutoff_Optimal!$C$2:$C$1002,MATCH(A898,Cutoff_Optimal!$A$2:$A$1002,0))/INDEX(Cutoff_Optimal!$B$2:$B$1002,MATCH(A898,Cutoff_Optimal!$A$2:$A$1002,0))),NA())</f>
        <v>0.13111398840393668</v>
      </c>
      <c r="E898" s="4"/>
      <c r="F898" s="4"/>
    </row>
    <row r="899" spans="1:6" x14ac:dyDescent="0.2">
      <c r="A899" s="4">
        <v>898</v>
      </c>
      <c r="B899" s="12">
        <f>A899/Parameters!$B$4</f>
        <v>0.89800000000000002</v>
      </c>
      <c r="C899" s="9">
        <f>INDEX(Workers!$E$2:$E$1001,MATCH(A899,Workers!$F$2:$F$1001,0))</f>
        <v>1.3347317818392832</v>
      </c>
      <c r="D899" s="9">
        <f>IFERROR((Parameters!$B$7/Parameters!$B$8)*(INDEX(Cutoff_Optimal!$C$2:$C$1002,MATCH(A899,Cutoff_Optimal!$A$2:$A$1002,0))/INDEX(Cutoff_Optimal!$B$2:$B$1002,MATCH(A899,Cutoff_Optimal!$A$2:$A$1002,0))),NA())</f>
        <v>0.12972023740380625</v>
      </c>
      <c r="E899" s="4"/>
      <c r="F899" s="4"/>
    </row>
    <row r="900" spans="1:6" x14ac:dyDescent="0.2">
      <c r="A900" s="4">
        <v>899</v>
      </c>
      <c r="B900" s="12">
        <f>A900/Parameters!$B$4</f>
        <v>0.89900000000000002</v>
      </c>
      <c r="C900" s="9">
        <f>INDEX(Workers!$E$2:$E$1001,MATCH(A900,Workers!$F$2:$F$1001,0))</f>
        <v>1.3347614421174325</v>
      </c>
      <c r="D900" s="9">
        <f>IFERROR((Parameters!$B$7/Parameters!$B$8)*(INDEX(Cutoff_Optimal!$C$2:$C$1002,MATCH(A900,Cutoff_Optimal!$A$2:$A$1002,0))/INDEX(Cutoff_Optimal!$B$2:$B$1002,MATCH(A900,Cutoff_Optimal!$A$2:$A$1002,0))),NA())</f>
        <v>0.12839001585292717</v>
      </c>
      <c r="E900" s="4"/>
      <c r="F900" s="4"/>
    </row>
    <row r="901" spans="1:6" x14ac:dyDescent="0.2">
      <c r="A901" s="4">
        <v>900</v>
      </c>
      <c r="B901" s="12">
        <f>A901/Parameters!$B$4</f>
        <v>0.9</v>
      </c>
      <c r="C901" s="9">
        <f>INDEX(Workers!$E$2:$E$1001,MATCH(A901,Workers!$F$2:$F$1001,0))</f>
        <v>1.3384223611727022</v>
      </c>
      <c r="D901" s="9">
        <f>IFERROR((Parameters!$B$7/Parameters!$B$8)*(INDEX(Cutoff_Optimal!$C$2:$C$1002,MATCH(A901,Cutoff_Optimal!$A$2:$A$1002,0))/INDEX(Cutoff_Optimal!$B$2:$B$1002,MATCH(A901,Cutoff_Optimal!$A$2:$A$1002,0))),NA())</f>
        <v>0.1269878618554085</v>
      </c>
      <c r="E901" s="4"/>
      <c r="F901" s="4"/>
    </row>
    <row r="902" spans="1:6" x14ac:dyDescent="0.2">
      <c r="A902" s="4">
        <v>901</v>
      </c>
      <c r="B902" s="12">
        <f>A902/Parameters!$B$4</f>
        <v>0.90100000000000002</v>
      </c>
      <c r="C902" s="9">
        <f>INDEX(Workers!$E$2:$E$1001,MATCH(A902,Workers!$F$2:$F$1001,0))</f>
        <v>1.344601459843525</v>
      </c>
      <c r="D902" s="9">
        <f>IFERROR((Parameters!$B$7/Parameters!$B$8)*(INDEX(Cutoff_Optimal!$C$2:$C$1002,MATCH(A902,Cutoff_Optimal!$A$2:$A$1002,0))/INDEX(Cutoff_Optimal!$B$2:$B$1002,MATCH(A902,Cutoff_Optimal!$A$2:$A$1002,0))),NA())</f>
        <v>0.12556380306740789</v>
      </c>
      <c r="E902" s="4"/>
      <c r="F902" s="4"/>
    </row>
    <row r="903" spans="1:6" x14ac:dyDescent="0.2">
      <c r="A903" s="4">
        <v>902</v>
      </c>
      <c r="B903" s="12">
        <f>A903/Parameters!$B$4</f>
        <v>0.90200000000000002</v>
      </c>
      <c r="C903" s="9">
        <f>INDEX(Workers!$E$2:$E$1001,MATCH(A903,Workers!$F$2:$F$1001,0))</f>
        <v>1.346001450577357</v>
      </c>
      <c r="D903" s="9">
        <f>IFERROR((Parameters!$B$7/Parameters!$B$8)*(INDEX(Cutoff_Optimal!$C$2:$C$1002,MATCH(A903,Cutoff_Optimal!$A$2:$A$1002,0))/INDEX(Cutoff_Optimal!$B$2:$B$1002,MATCH(A903,Cutoff_Optimal!$A$2:$A$1002,0))),NA())</f>
        <v>0.1243271041811945</v>
      </c>
      <c r="E903" s="4"/>
      <c r="F903" s="4"/>
    </row>
    <row r="904" spans="1:6" x14ac:dyDescent="0.2">
      <c r="A904" s="4">
        <v>903</v>
      </c>
      <c r="B904" s="12">
        <f>A904/Parameters!$B$4</f>
        <v>0.90300000000000002</v>
      </c>
      <c r="C904" s="9">
        <f>INDEX(Workers!$E$2:$E$1001,MATCH(A904,Workers!$F$2:$F$1001,0))</f>
        <v>1.3471184622785739</v>
      </c>
      <c r="D904" s="9">
        <f>IFERROR((Parameters!$B$7/Parameters!$B$8)*(INDEX(Cutoff_Optimal!$C$2:$C$1002,MATCH(A904,Cutoff_Optimal!$A$2:$A$1002,0))/INDEX(Cutoff_Optimal!$B$2:$B$1002,MATCH(A904,Cutoff_Optimal!$A$2:$A$1002,0))),NA())</f>
        <v>0.12319375968178618</v>
      </c>
      <c r="E904" s="4"/>
      <c r="F904" s="4"/>
    </row>
    <row r="905" spans="1:6" x14ac:dyDescent="0.2">
      <c r="A905" s="4">
        <v>904</v>
      </c>
      <c r="B905" s="12">
        <f>A905/Parameters!$B$4</f>
        <v>0.90400000000000003</v>
      </c>
      <c r="C905" s="9">
        <f>INDEX(Workers!$E$2:$E$1001,MATCH(A905,Workers!$F$2:$F$1001,0))</f>
        <v>1.3485880403236048</v>
      </c>
      <c r="D905" s="9">
        <f>IFERROR((Parameters!$B$7/Parameters!$B$8)*(INDEX(Cutoff_Optimal!$C$2:$C$1002,MATCH(A905,Cutoff_Optimal!$A$2:$A$1002,0))/INDEX(Cutoff_Optimal!$B$2:$B$1002,MATCH(A905,Cutoff_Optimal!$A$2:$A$1002,0))),NA())</f>
        <v>0.12209082508825961</v>
      </c>
      <c r="E905" s="4"/>
      <c r="F905" s="4"/>
    </row>
    <row r="906" spans="1:6" x14ac:dyDescent="0.2">
      <c r="A906" s="4">
        <v>905</v>
      </c>
      <c r="B906" s="12">
        <f>A906/Parameters!$B$4</f>
        <v>0.90500000000000003</v>
      </c>
      <c r="C906" s="9">
        <f>INDEX(Workers!$E$2:$E$1001,MATCH(A906,Workers!$F$2:$F$1001,0))</f>
        <v>1.3492880213812763</v>
      </c>
      <c r="D906" s="9">
        <f>IFERROR((Parameters!$B$7/Parameters!$B$8)*(INDEX(Cutoff_Optimal!$C$2:$C$1002,MATCH(A906,Cutoff_Optimal!$A$2:$A$1002,0))/INDEX(Cutoff_Optimal!$B$2:$B$1002,MATCH(A906,Cutoff_Optimal!$A$2:$A$1002,0))),NA())</f>
        <v>0.12062246592300735</v>
      </c>
      <c r="E906" s="4"/>
      <c r="F906" s="4"/>
    </row>
    <row r="907" spans="1:6" x14ac:dyDescent="0.2">
      <c r="A907" s="4">
        <v>906</v>
      </c>
      <c r="B907" s="12">
        <f>A907/Parameters!$B$4</f>
        <v>0.90600000000000003</v>
      </c>
      <c r="C907" s="9">
        <f>INDEX(Workers!$E$2:$E$1001,MATCH(A907,Workers!$F$2:$F$1001,0))</f>
        <v>1.3504539118835011</v>
      </c>
      <c r="D907" s="9">
        <f>IFERROR((Parameters!$B$7/Parameters!$B$8)*(INDEX(Cutoff_Optimal!$C$2:$C$1002,MATCH(A907,Cutoff_Optimal!$A$2:$A$1002,0))/INDEX(Cutoff_Optimal!$B$2:$B$1002,MATCH(A907,Cutoff_Optimal!$A$2:$A$1002,0))),NA())</f>
        <v>0.11939190416469947</v>
      </c>
      <c r="E907" s="4"/>
      <c r="F907" s="4"/>
    </row>
    <row r="908" spans="1:6" x14ac:dyDescent="0.2">
      <c r="A908" s="4">
        <v>907</v>
      </c>
      <c r="B908" s="12">
        <f>A908/Parameters!$B$4</f>
        <v>0.90700000000000003</v>
      </c>
      <c r="C908" s="9">
        <f>INDEX(Workers!$E$2:$E$1001,MATCH(A908,Workers!$F$2:$F$1001,0))</f>
        <v>1.3527099092849968</v>
      </c>
      <c r="D908" s="9">
        <f>IFERROR((Parameters!$B$7/Parameters!$B$8)*(INDEX(Cutoff_Optimal!$C$2:$C$1002,MATCH(A908,Cutoff_Optimal!$A$2:$A$1002,0))/INDEX(Cutoff_Optimal!$B$2:$B$1002,MATCH(A908,Cutoff_Optimal!$A$2:$A$1002,0))),NA())</f>
        <v>0.11793947193683456</v>
      </c>
      <c r="E908" s="4"/>
      <c r="F908" s="4"/>
    </row>
    <row r="909" spans="1:6" x14ac:dyDescent="0.2">
      <c r="A909" s="4">
        <v>908</v>
      </c>
      <c r="B909" s="12">
        <f>A909/Parameters!$B$4</f>
        <v>0.90800000000000003</v>
      </c>
      <c r="C909" s="9">
        <f>INDEX(Workers!$E$2:$E$1001,MATCH(A909,Workers!$F$2:$F$1001,0))</f>
        <v>1.3530279232054323</v>
      </c>
      <c r="D909" s="9">
        <f>IFERROR((Parameters!$B$7/Parameters!$B$8)*(INDEX(Cutoff_Optimal!$C$2:$C$1002,MATCH(A909,Cutoff_Optimal!$A$2:$A$1002,0))/INDEX(Cutoff_Optimal!$B$2:$B$1002,MATCH(A909,Cutoff_Optimal!$A$2:$A$1002,0))),NA())</f>
        <v>0.11673137149447746</v>
      </c>
      <c r="E909" s="4"/>
      <c r="F909" s="4"/>
    </row>
    <row r="910" spans="1:6" x14ac:dyDescent="0.2">
      <c r="A910" s="4">
        <v>909</v>
      </c>
      <c r="B910" s="12">
        <f>A910/Parameters!$B$4</f>
        <v>0.90900000000000003</v>
      </c>
      <c r="C910" s="9">
        <f>INDEX(Workers!$E$2:$E$1001,MATCH(A910,Workers!$F$2:$F$1001,0))</f>
        <v>1.3579148562145995</v>
      </c>
      <c r="D910" s="9">
        <f>IFERROR((Parameters!$B$7/Parameters!$B$8)*(INDEX(Cutoff_Optimal!$C$2:$C$1002,MATCH(A910,Cutoff_Optimal!$A$2:$A$1002,0))/INDEX(Cutoff_Optimal!$B$2:$B$1002,MATCH(A910,Cutoff_Optimal!$A$2:$A$1002,0))),NA())</f>
        <v>0.11559151040762677</v>
      </c>
      <c r="E910" s="4"/>
      <c r="F910" s="4"/>
    </row>
    <row r="911" spans="1:6" x14ac:dyDescent="0.2">
      <c r="A911" s="4">
        <v>910</v>
      </c>
      <c r="B911" s="12">
        <f>A911/Parameters!$B$4</f>
        <v>0.91</v>
      </c>
      <c r="C911" s="9">
        <f>INDEX(Workers!$E$2:$E$1001,MATCH(A911,Workers!$F$2:$F$1001,0))</f>
        <v>1.3617015457774921</v>
      </c>
      <c r="D911" s="9">
        <f>IFERROR((Parameters!$B$7/Parameters!$B$8)*(INDEX(Cutoff_Optimal!$C$2:$C$1002,MATCH(A911,Cutoff_Optimal!$A$2:$A$1002,0))/INDEX(Cutoff_Optimal!$B$2:$B$1002,MATCH(A911,Cutoff_Optimal!$A$2:$A$1002,0))),NA())</f>
        <v>0.11432186090859302</v>
      </c>
      <c r="E911" s="4"/>
      <c r="F911" s="4"/>
    </row>
    <row r="912" spans="1:6" x14ac:dyDescent="0.2">
      <c r="A912" s="4">
        <v>911</v>
      </c>
      <c r="B912" s="12">
        <f>A912/Parameters!$B$4</f>
        <v>0.91100000000000003</v>
      </c>
      <c r="C912" s="9">
        <f>INDEX(Workers!$E$2:$E$1001,MATCH(A912,Workers!$F$2:$F$1001,0))</f>
        <v>1.3630055785973796</v>
      </c>
      <c r="D912" s="9">
        <f>IFERROR((Parameters!$B$7/Parameters!$B$8)*(INDEX(Cutoff_Optimal!$C$2:$C$1002,MATCH(A912,Cutoff_Optimal!$A$2:$A$1002,0))/INDEX(Cutoff_Optimal!$B$2:$B$1002,MATCH(A912,Cutoff_Optimal!$A$2:$A$1002,0))),NA())</f>
        <v>0.11273815019600261</v>
      </c>
      <c r="E912" s="4"/>
      <c r="F912" s="4"/>
    </row>
    <row r="913" spans="1:6" x14ac:dyDescent="0.2">
      <c r="A913" s="4">
        <v>912</v>
      </c>
      <c r="B913" s="12">
        <f>A913/Parameters!$B$4</f>
        <v>0.91200000000000003</v>
      </c>
      <c r="C913" s="9">
        <f>INDEX(Workers!$E$2:$E$1001,MATCH(A913,Workers!$F$2:$F$1001,0))</f>
        <v>1.3635163882281016</v>
      </c>
      <c r="D913" s="9">
        <f>IFERROR((Parameters!$B$7/Parameters!$B$8)*(INDEX(Cutoff_Optimal!$C$2:$C$1002,MATCH(A913,Cutoff_Optimal!$A$2:$A$1002,0))/INDEX(Cutoff_Optimal!$B$2:$B$1002,MATCH(A913,Cutoff_Optimal!$A$2:$A$1002,0))),NA())</f>
        <v>0.11130346034082196</v>
      </c>
      <c r="E913" s="4"/>
      <c r="F913" s="4"/>
    </row>
    <row r="914" spans="1:6" x14ac:dyDescent="0.2">
      <c r="A914" s="4">
        <v>913</v>
      </c>
      <c r="B914" s="12">
        <f>A914/Parameters!$B$4</f>
        <v>0.91300000000000003</v>
      </c>
      <c r="C914" s="9">
        <f>INDEX(Workers!$E$2:$E$1001,MATCH(A914,Workers!$F$2:$F$1001,0))</f>
        <v>1.3656865942946157</v>
      </c>
      <c r="D914" s="9">
        <f>IFERROR((Parameters!$B$7/Parameters!$B$8)*(INDEX(Cutoff_Optimal!$C$2:$C$1002,MATCH(A914,Cutoff_Optimal!$A$2:$A$1002,0))/INDEX(Cutoff_Optimal!$B$2:$B$1002,MATCH(A914,Cutoff_Optimal!$A$2:$A$1002,0))),NA())</f>
        <v>0.11029025127248313</v>
      </c>
      <c r="E914" s="4"/>
      <c r="F914" s="4"/>
    </row>
    <row r="915" spans="1:6" x14ac:dyDescent="0.2">
      <c r="A915" s="4">
        <v>914</v>
      </c>
      <c r="B915" s="12">
        <f>A915/Parameters!$B$4</f>
        <v>0.91400000000000003</v>
      </c>
      <c r="C915" s="9">
        <f>INDEX(Workers!$E$2:$E$1001,MATCH(A915,Workers!$F$2:$F$1001,0))</f>
        <v>1.369973488529991</v>
      </c>
      <c r="D915" s="9">
        <f>IFERROR((Parameters!$B$7/Parameters!$B$8)*(INDEX(Cutoff_Optimal!$C$2:$C$1002,MATCH(A915,Cutoff_Optimal!$A$2:$A$1002,0))/INDEX(Cutoff_Optimal!$B$2:$B$1002,MATCH(A915,Cutoff_Optimal!$A$2:$A$1002,0))),NA())</f>
        <v>0.1089777054676237</v>
      </c>
      <c r="E915" s="4"/>
      <c r="F915" s="4"/>
    </row>
    <row r="916" spans="1:6" x14ac:dyDescent="0.2">
      <c r="A916" s="4">
        <v>915</v>
      </c>
      <c r="B916" s="12">
        <f>A916/Parameters!$B$4</f>
        <v>0.91500000000000004</v>
      </c>
      <c r="C916" s="9">
        <f>INDEX(Workers!$E$2:$E$1001,MATCH(A916,Workers!$F$2:$F$1001,0))</f>
        <v>1.3718418336514735</v>
      </c>
      <c r="D916" s="9">
        <f>IFERROR((Parameters!$B$7/Parameters!$B$8)*(INDEX(Cutoff_Optimal!$C$2:$C$1002,MATCH(A916,Cutoff_Optimal!$A$2:$A$1002,0))/INDEX(Cutoff_Optimal!$B$2:$B$1002,MATCH(A916,Cutoff_Optimal!$A$2:$A$1002,0))),NA())</f>
        <v>0.10771151739101853</v>
      </c>
      <c r="E916" s="4"/>
      <c r="F916" s="4"/>
    </row>
    <row r="917" spans="1:6" x14ac:dyDescent="0.2">
      <c r="A917" s="4">
        <v>916</v>
      </c>
      <c r="B917" s="12">
        <f>A917/Parameters!$B$4</f>
        <v>0.91600000000000004</v>
      </c>
      <c r="C917" s="9">
        <f>INDEX(Workers!$E$2:$E$1001,MATCH(A917,Workers!$F$2:$F$1001,0))</f>
        <v>1.372259587155042</v>
      </c>
      <c r="D917" s="9">
        <f>IFERROR((Parameters!$B$7/Parameters!$B$8)*(INDEX(Cutoff_Optimal!$C$2:$C$1002,MATCH(A917,Cutoff_Optimal!$A$2:$A$1002,0))/INDEX(Cutoff_Optimal!$B$2:$B$1002,MATCH(A917,Cutoff_Optimal!$A$2:$A$1002,0))),NA())</f>
        <v>0.10665228869886241</v>
      </c>
      <c r="E917" s="4"/>
      <c r="F917" s="4"/>
    </row>
    <row r="918" spans="1:6" x14ac:dyDescent="0.2">
      <c r="A918" s="4">
        <v>917</v>
      </c>
      <c r="B918" s="12">
        <f>A918/Parameters!$B$4</f>
        <v>0.91700000000000004</v>
      </c>
      <c r="C918" s="9">
        <f>INDEX(Workers!$E$2:$E$1001,MATCH(A918,Workers!$F$2:$F$1001,0))</f>
        <v>1.3739780664517236</v>
      </c>
      <c r="D918" s="9">
        <f>IFERROR((Parameters!$B$7/Parameters!$B$8)*(INDEX(Cutoff_Optimal!$C$2:$C$1002,MATCH(A918,Cutoff_Optimal!$A$2:$A$1002,0))/INDEX(Cutoff_Optimal!$B$2:$B$1002,MATCH(A918,Cutoff_Optimal!$A$2:$A$1002,0))),NA())</f>
        <v>0.10543367763551281</v>
      </c>
      <c r="E918" s="4"/>
      <c r="F918" s="4"/>
    </row>
    <row r="919" spans="1:6" x14ac:dyDescent="0.2">
      <c r="A919" s="4">
        <v>918</v>
      </c>
      <c r="B919" s="12">
        <f>A919/Parameters!$B$4</f>
        <v>0.91800000000000004</v>
      </c>
      <c r="C919" s="9">
        <f>INDEX(Workers!$E$2:$E$1001,MATCH(A919,Workers!$F$2:$F$1001,0))</f>
        <v>1.3758765579622754</v>
      </c>
      <c r="D919" s="9">
        <f>IFERROR((Parameters!$B$7/Parameters!$B$8)*(INDEX(Cutoff_Optimal!$C$2:$C$1002,MATCH(A919,Cutoff_Optimal!$A$2:$A$1002,0))/INDEX(Cutoff_Optimal!$B$2:$B$1002,MATCH(A919,Cutoff_Optimal!$A$2:$A$1002,0))),NA())</f>
        <v>0.10421373843049628</v>
      </c>
      <c r="E919" s="4"/>
      <c r="F919" s="4"/>
    </row>
    <row r="920" spans="1:6" x14ac:dyDescent="0.2">
      <c r="A920" s="4">
        <v>919</v>
      </c>
      <c r="B920" s="12">
        <f>A920/Parameters!$B$4</f>
        <v>0.91900000000000004</v>
      </c>
      <c r="C920" s="9">
        <f>INDEX(Workers!$E$2:$E$1001,MATCH(A920,Workers!$F$2:$F$1001,0))</f>
        <v>1.3770196569995403</v>
      </c>
      <c r="D920" s="9">
        <f>IFERROR((Parameters!$B$7/Parameters!$B$8)*(INDEX(Cutoff_Optimal!$C$2:$C$1002,MATCH(A920,Cutoff_Optimal!$A$2:$A$1002,0))/INDEX(Cutoff_Optimal!$B$2:$B$1002,MATCH(A920,Cutoff_Optimal!$A$2:$A$1002,0))),NA())</f>
        <v>0.10302471231024925</v>
      </c>
      <c r="E920" s="4"/>
      <c r="F920" s="4"/>
    </row>
    <row r="921" spans="1:6" x14ac:dyDescent="0.2">
      <c r="A921" s="4">
        <v>920</v>
      </c>
      <c r="B921" s="12">
        <f>A921/Parameters!$B$4</f>
        <v>0.92</v>
      </c>
      <c r="C921" s="9">
        <f>INDEX(Workers!$E$2:$E$1001,MATCH(A921,Workers!$F$2:$F$1001,0))</f>
        <v>1.3807030567180074</v>
      </c>
      <c r="D921" s="9">
        <f>IFERROR((Parameters!$B$7/Parameters!$B$8)*(INDEX(Cutoff_Optimal!$C$2:$C$1002,MATCH(A921,Cutoff_Optimal!$A$2:$A$1002,0))/INDEX(Cutoff_Optimal!$B$2:$B$1002,MATCH(A921,Cutoff_Optimal!$A$2:$A$1002,0))),NA())</f>
        <v>0.10192841195532738</v>
      </c>
      <c r="E921" s="4"/>
      <c r="F921" s="4"/>
    </row>
    <row r="922" spans="1:6" x14ac:dyDescent="0.2">
      <c r="A922" s="4">
        <v>921</v>
      </c>
      <c r="B922" s="12">
        <f>A922/Parameters!$B$4</f>
        <v>0.92100000000000004</v>
      </c>
      <c r="C922" s="9">
        <f>INDEX(Workers!$E$2:$E$1001,MATCH(A922,Workers!$F$2:$F$1001,0))</f>
        <v>1.3812622929237541</v>
      </c>
      <c r="D922" s="9">
        <f>IFERROR((Parameters!$B$7/Parameters!$B$8)*(INDEX(Cutoff_Optimal!$C$2:$C$1002,MATCH(A922,Cutoff_Optimal!$A$2:$A$1002,0))/INDEX(Cutoff_Optimal!$B$2:$B$1002,MATCH(A922,Cutoff_Optimal!$A$2:$A$1002,0))),NA())</f>
        <v>0.10040380677369844</v>
      </c>
      <c r="E922" s="4"/>
      <c r="F922" s="4"/>
    </row>
    <row r="923" spans="1:6" x14ac:dyDescent="0.2">
      <c r="A923" s="4">
        <v>922</v>
      </c>
      <c r="B923" s="12">
        <f>A923/Parameters!$B$4</f>
        <v>0.92200000000000004</v>
      </c>
      <c r="C923" s="9">
        <f>INDEX(Workers!$E$2:$E$1001,MATCH(A923,Workers!$F$2:$F$1001,0))</f>
        <v>1.3831043024809508</v>
      </c>
      <c r="D923" s="9">
        <f>IFERROR((Parameters!$B$7/Parameters!$B$8)*(INDEX(Cutoff_Optimal!$C$2:$C$1002,MATCH(A923,Cutoff_Optimal!$A$2:$A$1002,0))/INDEX(Cutoff_Optimal!$B$2:$B$1002,MATCH(A923,Cutoff_Optimal!$A$2:$A$1002,0))),NA())</f>
        <v>9.9198292511116712E-2</v>
      </c>
      <c r="E923" s="4"/>
      <c r="F923" s="4"/>
    </row>
    <row r="924" spans="1:6" x14ac:dyDescent="0.2">
      <c r="A924" s="4">
        <v>923</v>
      </c>
      <c r="B924" s="12">
        <f>A924/Parameters!$B$4</f>
        <v>0.92300000000000004</v>
      </c>
      <c r="C924" s="9">
        <f>INDEX(Workers!$E$2:$E$1001,MATCH(A924,Workers!$F$2:$F$1001,0))</f>
        <v>1.388410590292809</v>
      </c>
      <c r="D924" s="9">
        <f>IFERROR((Parameters!$B$7/Parameters!$B$8)*(INDEX(Cutoff_Optimal!$C$2:$C$1002,MATCH(A924,Cutoff_Optimal!$A$2:$A$1002,0))/INDEX(Cutoff_Optimal!$B$2:$B$1002,MATCH(A924,Cutoff_Optimal!$A$2:$A$1002,0))),NA())</f>
        <v>9.800732851330593E-2</v>
      </c>
      <c r="E924" s="4"/>
      <c r="F924" s="4"/>
    </row>
    <row r="925" spans="1:6" x14ac:dyDescent="0.2">
      <c r="A925" s="4">
        <v>924</v>
      </c>
      <c r="B925" s="12">
        <f>A925/Parameters!$B$4</f>
        <v>0.92400000000000004</v>
      </c>
      <c r="C925" s="9">
        <f>INDEX(Workers!$E$2:$E$1001,MATCH(A925,Workers!$F$2:$F$1001,0))</f>
        <v>1.394428358118335</v>
      </c>
      <c r="D925" s="9">
        <f>IFERROR((Parameters!$B$7/Parameters!$B$8)*(INDEX(Cutoff_Optimal!$C$2:$C$1002,MATCH(A925,Cutoff_Optimal!$A$2:$A$1002,0))/INDEX(Cutoff_Optimal!$B$2:$B$1002,MATCH(A925,Cutoff_Optimal!$A$2:$A$1002,0))),NA())</f>
        <v>9.6823478177172698E-2</v>
      </c>
      <c r="E925" s="4"/>
      <c r="F925" s="4"/>
    </row>
    <row r="926" spans="1:6" x14ac:dyDescent="0.2">
      <c r="A926" s="4">
        <v>925</v>
      </c>
      <c r="B926" s="12">
        <f>A926/Parameters!$B$4</f>
        <v>0.92500000000000004</v>
      </c>
      <c r="C926" s="9">
        <f>INDEX(Workers!$E$2:$E$1001,MATCH(A926,Workers!$F$2:$F$1001,0))</f>
        <v>1.4012518615532485</v>
      </c>
      <c r="D926" s="9">
        <f>IFERROR((Parameters!$B$7/Parameters!$B$8)*(INDEX(Cutoff_Optimal!$C$2:$C$1002,MATCH(A926,Cutoff_Optimal!$A$2:$A$1002,0))/INDEX(Cutoff_Optimal!$B$2:$B$1002,MATCH(A926,Cutoff_Optimal!$A$2:$A$1002,0))),NA())</f>
        <v>9.5736134453508315E-2</v>
      </c>
      <c r="E926" s="4"/>
      <c r="F926" s="4"/>
    </row>
    <row r="927" spans="1:6" x14ac:dyDescent="0.2">
      <c r="A927" s="4">
        <v>926</v>
      </c>
      <c r="B927" s="12">
        <f>A927/Parameters!$B$4</f>
        <v>0.92600000000000005</v>
      </c>
      <c r="C927" s="9">
        <f>INDEX(Workers!$E$2:$E$1001,MATCH(A927,Workers!$F$2:$F$1001,0))</f>
        <v>1.4061987063822112</v>
      </c>
      <c r="D927" s="9">
        <f>IFERROR((Parameters!$B$7/Parameters!$B$8)*(INDEX(Cutoff_Optimal!$C$2:$C$1002,MATCH(A927,Cutoff_Optimal!$A$2:$A$1002,0))/INDEX(Cutoff_Optimal!$B$2:$B$1002,MATCH(A927,Cutoff_Optimal!$A$2:$A$1002,0))),NA())</f>
        <v>9.4538041686504426E-2</v>
      </c>
      <c r="E927" s="4"/>
      <c r="F927" s="4"/>
    </row>
    <row r="928" spans="1:6" x14ac:dyDescent="0.2">
      <c r="A928" s="4">
        <v>927</v>
      </c>
      <c r="B928" s="12">
        <f>A928/Parameters!$B$4</f>
        <v>0.92700000000000005</v>
      </c>
      <c r="C928" s="9">
        <f>INDEX(Workers!$E$2:$E$1001,MATCH(A928,Workers!$F$2:$F$1001,0))</f>
        <v>1.4068583823833556</v>
      </c>
      <c r="D928" s="9">
        <f>IFERROR((Parameters!$B$7/Parameters!$B$8)*(INDEX(Cutoff_Optimal!$C$2:$C$1002,MATCH(A928,Cutoff_Optimal!$A$2:$A$1002,0))/INDEX(Cutoff_Optimal!$B$2:$B$1002,MATCH(A928,Cutoff_Optimal!$A$2:$A$1002,0))),NA())</f>
        <v>9.3324143950999347E-2</v>
      </c>
      <c r="E928" s="4"/>
      <c r="F928" s="4"/>
    </row>
    <row r="929" spans="1:6" x14ac:dyDescent="0.2">
      <c r="A929" s="4">
        <v>928</v>
      </c>
      <c r="B929" s="12">
        <f>A929/Parameters!$B$4</f>
        <v>0.92800000000000005</v>
      </c>
      <c r="C929" s="9">
        <f>INDEX(Workers!$E$2:$E$1001,MATCH(A929,Workers!$F$2:$F$1001,0))</f>
        <v>1.410035368043991</v>
      </c>
      <c r="D929" s="9">
        <f>IFERROR((Parameters!$B$7/Parameters!$B$8)*(INDEX(Cutoff_Optimal!$C$2:$C$1002,MATCH(A929,Cutoff_Optimal!$A$2:$A$1002,0))/INDEX(Cutoff_Optimal!$B$2:$B$1002,MATCH(A929,Cutoff_Optimal!$A$2:$A$1002,0))),NA())</f>
        <v>9.2244890740477509E-2</v>
      </c>
      <c r="E929" s="4"/>
      <c r="F929" s="4"/>
    </row>
    <row r="930" spans="1:6" x14ac:dyDescent="0.2">
      <c r="A930" s="4">
        <v>929</v>
      </c>
      <c r="B930" s="12">
        <f>A930/Parameters!$B$4</f>
        <v>0.92900000000000005</v>
      </c>
      <c r="C930" s="9">
        <f>INDEX(Workers!$E$2:$E$1001,MATCH(A930,Workers!$F$2:$F$1001,0))</f>
        <v>1.4114186255962451</v>
      </c>
      <c r="D930" s="9">
        <f>IFERROR((Parameters!$B$7/Parameters!$B$8)*(INDEX(Cutoff_Optimal!$C$2:$C$1002,MATCH(A930,Cutoff_Optimal!$A$2:$A$1002,0))/INDEX(Cutoff_Optimal!$B$2:$B$1002,MATCH(A930,Cutoff_Optimal!$A$2:$A$1002,0))),NA())</f>
        <v>9.0873788097697833E-2</v>
      </c>
      <c r="E930" s="4"/>
      <c r="F930" s="4"/>
    </row>
    <row r="931" spans="1:6" x14ac:dyDescent="0.2">
      <c r="A931" s="4">
        <v>930</v>
      </c>
      <c r="B931" s="12">
        <f>A931/Parameters!$B$4</f>
        <v>0.93</v>
      </c>
      <c r="C931" s="9">
        <f>INDEX(Workers!$E$2:$E$1001,MATCH(A931,Workers!$F$2:$F$1001,0))</f>
        <v>1.4123774034965697</v>
      </c>
      <c r="D931" s="9">
        <f>IFERROR((Parameters!$B$7/Parameters!$B$8)*(INDEX(Cutoff_Optimal!$C$2:$C$1002,MATCH(A931,Cutoff_Optimal!$A$2:$A$1002,0))/INDEX(Cutoff_Optimal!$B$2:$B$1002,MATCH(A931,Cutoff_Optimal!$A$2:$A$1002,0))),NA())</f>
        <v>8.9456636048350441E-2</v>
      </c>
      <c r="E931" s="4"/>
      <c r="F931" s="4"/>
    </row>
    <row r="932" spans="1:6" x14ac:dyDescent="0.2">
      <c r="A932" s="4">
        <v>931</v>
      </c>
      <c r="B932" s="12">
        <f>A932/Parameters!$B$4</f>
        <v>0.93100000000000005</v>
      </c>
      <c r="C932" s="9">
        <f>INDEX(Workers!$E$2:$E$1001,MATCH(A932,Workers!$F$2:$F$1001,0))</f>
        <v>1.4130958720655258</v>
      </c>
      <c r="D932" s="9">
        <f>IFERROR((Parameters!$B$7/Parameters!$B$8)*(INDEX(Cutoff_Optimal!$C$2:$C$1002,MATCH(A932,Cutoff_Optimal!$A$2:$A$1002,0))/INDEX(Cutoff_Optimal!$B$2:$B$1002,MATCH(A932,Cutoff_Optimal!$A$2:$A$1002,0))),NA())</f>
        <v>8.798199718669486E-2</v>
      </c>
      <c r="E932" s="4"/>
      <c r="F932" s="4"/>
    </row>
    <row r="933" spans="1:6" x14ac:dyDescent="0.2">
      <c r="A933" s="4">
        <v>932</v>
      </c>
      <c r="B933" s="12">
        <f>A933/Parameters!$B$4</f>
        <v>0.93200000000000005</v>
      </c>
      <c r="C933" s="9">
        <f>INDEX(Workers!$E$2:$E$1001,MATCH(A933,Workers!$F$2:$F$1001,0))</f>
        <v>1.4176896349042143</v>
      </c>
      <c r="D933" s="9">
        <f>IFERROR((Parameters!$B$7/Parameters!$B$8)*(INDEX(Cutoff_Optimal!$C$2:$C$1002,MATCH(A933,Cutoff_Optimal!$A$2:$A$1002,0))/INDEX(Cutoff_Optimal!$B$2:$B$1002,MATCH(A933,Cutoff_Optimal!$A$2:$A$1002,0))),NA())</f>
        <v>8.6650057463249983E-2</v>
      </c>
      <c r="E933" s="4"/>
      <c r="F933" s="4"/>
    </row>
    <row r="934" spans="1:6" x14ac:dyDescent="0.2">
      <c r="A934" s="4">
        <v>933</v>
      </c>
      <c r="B934" s="12">
        <f>A934/Parameters!$B$4</f>
        <v>0.93300000000000005</v>
      </c>
      <c r="C934" s="9">
        <f>INDEX(Workers!$E$2:$E$1001,MATCH(A934,Workers!$F$2:$F$1001,0))</f>
        <v>1.4188713304146463</v>
      </c>
      <c r="D934" s="9">
        <f>IFERROR((Parameters!$B$7/Parameters!$B$8)*(INDEX(Cutoff_Optimal!$C$2:$C$1002,MATCH(A934,Cutoff_Optimal!$A$2:$A$1002,0))/INDEX(Cutoff_Optimal!$B$2:$B$1002,MATCH(A934,Cutoff_Optimal!$A$2:$A$1002,0))),NA())</f>
        <v>8.5226764247181619E-2</v>
      </c>
      <c r="E934" s="4"/>
      <c r="F934" s="4"/>
    </row>
    <row r="935" spans="1:6" x14ac:dyDescent="0.2">
      <c r="A935" s="4">
        <v>934</v>
      </c>
      <c r="B935" s="12">
        <f>A935/Parameters!$B$4</f>
        <v>0.93400000000000005</v>
      </c>
      <c r="C935" s="9">
        <f>INDEX(Workers!$E$2:$E$1001,MATCH(A935,Workers!$F$2:$F$1001,0))</f>
        <v>1.4223295791926709</v>
      </c>
      <c r="D935" s="9">
        <f>IFERROR((Parameters!$B$7/Parameters!$B$8)*(INDEX(Cutoff_Optimal!$C$2:$C$1002,MATCH(A935,Cutoff_Optimal!$A$2:$A$1002,0))/INDEX(Cutoff_Optimal!$B$2:$B$1002,MATCH(A935,Cutoff_Optimal!$A$2:$A$1002,0))),NA())</f>
        <v>8.3570154233657323E-2</v>
      </c>
      <c r="E935" s="4"/>
      <c r="F935" s="4"/>
    </row>
    <row r="936" spans="1:6" x14ac:dyDescent="0.2">
      <c r="A936" s="4">
        <v>935</v>
      </c>
      <c r="B936" s="12">
        <f>A936/Parameters!$B$4</f>
        <v>0.93500000000000005</v>
      </c>
      <c r="C936" s="9">
        <f>INDEX(Workers!$E$2:$E$1001,MATCH(A936,Workers!$F$2:$F$1001,0))</f>
        <v>1.4246203939660063</v>
      </c>
      <c r="D936" s="9">
        <f>IFERROR((Parameters!$B$7/Parameters!$B$8)*(INDEX(Cutoff_Optimal!$C$2:$C$1002,MATCH(A936,Cutoff_Optimal!$A$2:$A$1002,0))/INDEX(Cutoff_Optimal!$B$2:$B$1002,MATCH(A936,Cutoff_Optimal!$A$2:$A$1002,0))),NA())</f>
        <v>8.2242536175497663E-2</v>
      </c>
      <c r="E936" s="4"/>
      <c r="F936" s="4"/>
    </row>
    <row r="937" spans="1:6" x14ac:dyDescent="0.2">
      <c r="A937" s="4">
        <v>936</v>
      </c>
      <c r="B937" s="12">
        <f>A937/Parameters!$B$4</f>
        <v>0.93600000000000005</v>
      </c>
      <c r="C937" s="9">
        <f>INDEX(Workers!$E$2:$E$1001,MATCH(A937,Workers!$F$2:$F$1001,0))</f>
        <v>1.425476378504166</v>
      </c>
      <c r="D937" s="9">
        <f>IFERROR((Parameters!$B$7/Parameters!$B$8)*(INDEX(Cutoff_Optimal!$C$2:$C$1002,MATCH(A937,Cutoff_Optimal!$A$2:$A$1002,0))/INDEX(Cutoff_Optimal!$B$2:$B$1002,MATCH(A937,Cutoff_Optimal!$A$2:$A$1002,0))),NA())</f>
        <v>8.1033711616217433E-2</v>
      </c>
      <c r="E937" s="4"/>
      <c r="F937" s="4"/>
    </row>
    <row r="938" spans="1:6" x14ac:dyDescent="0.2">
      <c r="A938" s="4">
        <v>937</v>
      </c>
      <c r="B938" s="12">
        <f>A938/Parameters!$B$4</f>
        <v>0.93700000000000006</v>
      </c>
      <c r="C938" s="9">
        <f>INDEX(Workers!$E$2:$E$1001,MATCH(A938,Workers!$F$2:$F$1001,0))</f>
        <v>1.4305885968329135</v>
      </c>
      <c r="D938" s="9">
        <f>IFERROR((Parameters!$B$7/Parameters!$B$8)*(INDEX(Cutoff_Optimal!$C$2:$C$1002,MATCH(A938,Cutoff_Optimal!$A$2:$A$1002,0))/INDEX(Cutoff_Optimal!$B$2:$B$1002,MATCH(A938,Cutoff_Optimal!$A$2:$A$1002,0))),NA())</f>
        <v>7.9629486410546846E-2</v>
      </c>
      <c r="E938" s="4"/>
      <c r="F938" s="4"/>
    </row>
    <row r="939" spans="1:6" x14ac:dyDescent="0.2">
      <c r="A939" s="4">
        <v>938</v>
      </c>
      <c r="B939" s="12">
        <f>A939/Parameters!$B$4</f>
        <v>0.93799999999999994</v>
      </c>
      <c r="C939" s="9">
        <f>INDEX(Workers!$E$2:$E$1001,MATCH(A939,Workers!$F$2:$F$1001,0))</f>
        <v>1.4402819296085239</v>
      </c>
      <c r="D939" s="9">
        <f>IFERROR((Parameters!$B$7/Parameters!$B$8)*(INDEX(Cutoff_Optimal!$C$2:$C$1002,MATCH(A939,Cutoff_Optimal!$A$2:$A$1002,0))/INDEX(Cutoff_Optimal!$B$2:$B$1002,MATCH(A939,Cutoff_Optimal!$A$2:$A$1002,0))),NA())</f>
        <v>7.7993638416620964E-2</v>
      </c>
      <c r="E939" s="4"/>
      <c r="F939" s="4"/>
    </row>
    <row r="940" spans="1:6" x14ac:dyDescent="0.2">
      <c r="A940" s="4">
        <v>939</v>
      </c>
      <c r="B940" s="12">
        <f>A940/Parameters!$B$4</f>
        <v>0.93899999999999995</v>
      </c>
      <c r="C940" s="9">
        <f>INDEX(Workers!$E$2:$E$1001,MATCH(A940,Workers!$F$2:$F$1001,0))</f>
        <v>1.4408817070392319</v>
      </c>
      <c r="D940" s="9">
        <f>IFERROR((Parameters!$B$7/Parameters!$B$8)*(INDEX(Cutoff_Optimal!$C$2:$C$1002,MATCH(A940,Cutoff_Optimal!$A$2:$A$1002,0))/INDEX(Cutoff_Optimal!$B$2:$B$1002,MATCH(A940,Cutoff_Optimal!$A$2:$A$1002,0))),NA())</f>
        <v>7.6554776224588478E-2</v>
      </c>
      <c r="E940" s="4"/>
      <c r="F940" s="4"/>
    </row>
    <row r="941" spans="1:6" x14ac:dyDescent="0.2">
      <c r="A941" s="4">
        <v>940</v>
      </c>
      <c r="B941" s="12">
        <f>A941/Parameters!$B$4</f>
        <v>0.94</v>
      </c>
      <c r="C941" s="9">
        <f>INDEX(Workers!$E$2:$E$1001,MATCH(A941,Workers!$F$2:$F$1001,0))</f>
        <v>1.4429778348757085</v>
      </c>
      <c r="D941" s="9">
        <f>IFERROR((Parameters!$B$7/Parameters!$B$8)*(INDEX(Cutoff_Optimal!$C$2:$C$1002,MATCH(A941,Cutoff_Optimal!$A$2:$A$1002,0))/INDEX(Cutoff_Optimal!$B$2:$B$1002,MATCH(A941,Cutoff_Optimal!$A$2:$A$1002,0))),NA())</f>
        <v>7.5004914857759453E-2</v>
      </c>
      <c r="E941" s="4"/>
      <c r="F941" s="4"/>
    </row>
    <row r="942" spans="1:6" x14ac:dyDescent="0.2">
      <c r="A942" s="4">
        <v>941</v>
      </c>
      <c r="B942" s="12">
        <f>A942/Parameters!$B$4</f>
        <v>0.94099999999999995</v>
      </c>
      <c r="C942" s="9">
        <f>INDEX(Workers!$E$2:$E$1001,MATCH(A942,Workers!$F$2:$F$1001,0))</f>
        <v>1.443148034940809</v>
      </c>
      <c r="D942" s="9">
        <f>IFERROR((Parameters!$B$7/Parameters!$B$8)*(INDEX(Cutoff_Optimal!$C$2:$C$1002,MATCH(A942,Cutoff_Optimal!$A$2:$A$1002,0))/INDEX(Cutoff_Optimal!$B$2:$B$1002,MATCH(A942,Cutoff_Optimal!$A$2:$A$1002,0))),NA())</f>
        <v>7.3748334358730003E-2</v>
      </c>
      <c r="E942" s="4"/>
      <c r="F942" s="4"/>
    </row>
    <row r="943" spans="1:6" x14ac:dyDescent="0.2">
      <c r="A943" s="4">
        <v>942</v>
      </c>
      <c r="B943" s="12">
        <f>A943/Parameters!$B$4</f>
        <v>0.94199999999999995</v>
      </c>
      <c r="C943" s="9">
        <f>INDEX(Workers!$E$2:$E$1001,MATCH(A943,Workers!$F$2:$F$1001,0))</f>
        <v>1.445029079072909</v>
      </c>
      <c r="D943" s="9">
        <f>IFERROR((Parameters!$B$7/Parameters!$B$8)*(INDEX(Cutoff_Optimal!$C$2:$C$1002,MATCH(A943,Cutoff_Optimal!$A$2:$A$1002,0))/INDEX(Cutoff_Optimal!$B$2:$B$1002,MATCH(A943,Cutoff_Optimal!$A$2:$A$1002,0))),NA())</f>
        <v>7.2518603380636468E-2</v>
      </c>
      <c r="E943" s="4"/>
      <c r="F943" s="4"/>
    </row>
    <row r="944" spans="1:6" x14ac:dyDescent="0.2">
      <c r="A944" s="4">
        <v>943</v>
      </c>
      <c r="B944" s="12">
        <f>A944/Parameters!$B$4</f>
        <v>0.94299999999999995</v>
      </c>
      <c r="C944" s="9">
        <f>INDEX(Workers!$E$2:$E$1001,MATCH(A944,Workers!$F$2:$F$1001,0))</f>
        <v>1.4462398112913022</v>
      </c>
      <c r="D944" s="9">
        <f>IFERROR((Parameters!$B$7/Parameters!$B$8)*(INDEX(Cutoff_Optimal!$C$2:$C$1002,MATCH(A944,Cutoff_Optimal!$A$2:$A$1002,0))/INDEX(Cutoff_Optimal!$B$2:$B$1002,MATCH(A944,Cutoff_Optimal!$A$2:$A$1002,0))),NA())</f>
        <v>7.1318866554746244E-2</v>
      </c>
      <c r="E944" s="4"/>
      <c r="F944" s="4"/>
    </row>
    <row r="945" spans="1:6" x14ac:dyDescent="0.2">
      <c r="A945" s="4">
        <v>944</v>
      </c>
      <c r="B945" s="12">
        <f>A945/Parameters!$B$4</f>
        <v>0.94399999999999995</v>
      </c>
      <c r="C945" s="9">
        <f>INDEX(Workers!$E$2:$E$1001,MATCH(A945,Workers!$F$2:$F$1001,0))</f>
        <v>1.4487730448905665</v>
      </c>
      <c r="D945" s="9">
        <f>IFERROR((Parameters!$B$7/Parameters!$B$8)*(INDEX(Cutoff_Optimal!$C$2:$C$1002,MATCH(A945,Cutoff_Optimal!$A$2:$A$1002,0))/INDEX(Cutoff_Optimal!$B$2:$B$1002,MATCH(A945,Cutoff_Optimal!$A$2:$A$1002,0))),NA())</f>
        <v>7.0102209624608086E-2</v>
      </c>
      <c r="E945" s="4"/>
      <c r="F945" s="4"/>
    </row>
    <row r="946" spans="1:6" x14ac:dyDescent="0.2">
      <c r="A946" s="4">
        <v>945</v>
      </c>
      <c r="B946" s="12">
        <f>A946/Parameters!$B$4</f>
        <v>0.94499999999999995</v>
      </c>
      <c r="C946" s="9">
        <f>INDEX(Workers!$E$2:$E$1001,MATCH(A946,Workers!$F$2:$F$1001,0))</f>
        <v>1.4547366940997979</v>
      </c>
      <c r="D946" s="9">
        <f>IFERROR((Parameters!$B$7/Parameters!$B$8)*(INDEX(Cutoff_Optimal!$C$2:$C$1002,MATCH(A946,Cutoff_Optimal!$A$2:$A$1002,0))/INDEX(Cutoff_Optimal!$B$2:$B$1002,MATCH(A946,Cutoff_Optimal!$A$2:$A$1002,0))),NA())</f>
        <v>6.8695784125274911E-2</v>
      </c>
      <c r="E946" s="4"/>
      <c r="F946" s="4"/>
    </row>
    <row r="947" spans="1:6" x14ac:dyDescent="0.2">
      <c r="A947" s="4">
        <v>946</v>
      </c>
      <c r="B947" s="12">
        <f>A947/Parameters!$B$4</f>
        <v>0.94599999999999995</v>
      </c>
      <c r="C947" s="9">
        <f>INDEX(Workers!$E$2:$E$1001,MATCH(A947,Workers!$F$2:$F$1001,0))</f>
        <v>1.4548624765530984</v>
      </c>
      <c r="D947" s="9">
        <f>IFERROR((Parameters!$B$7/Parameters!$B$8)*(INDEX(Cutoff_Optimal!$C$2:$C$1002,MATCH(A947,Cutoff_Optimal!$A$2:$A$1002,0))/INDEX(Cutoff_Optimal!$B$2:$B$1002,MATCH(A947,Cutoff_Optimal!$A$2:$A$1002,0))),NA())</f>
        <v>6.7632885156888908E-2</v>
      </c>
      <c r="E947" s="4"/>
      <c r="F947" s="4"/>
    </row>
    <row r="948" spans="1:6" x14ac:dyDescent="0.2">
      <c r="A948" s="4">
        <v>947</v>
      </c>
      <c r="B948" s="12">
        <f>A948/Parameters!$B$4</f>
        <v>0.94699999999999995</v>
      </c>
      <c r="C948" s="9">
        <f>INDEX(Workers!$E$2:$E$1001,MATCH(A948,Workers!$F$2:$F$1001,0))</f>
        <v>1.4571763726050875</v>
      </c>
      <c r="D948" s="9">
        <f>IFERROR((Parameters!$B$7/Parameters!$B$8)*(INDEX(Cutoff_Optimal!$C$2:$C$1002,MATCH(A948,Cutoff_Optimal!$A$2:$A$1002,0))/INDEX(Cutoff_Optimal!$B$2:$B$1002,MATCH(A948,Cutoff_Optimal!$A$2:$A$1002,0))),NA())</f>
        <v>6.6348519770091249E-2</v>
      </c>
      <c r="E948" s="4"/>
      <c r="F948" s="4"/>
    </row>
    <row r="949" spans="1:6" x14ac:dyDescent="0.2">
      <c r="A949" s="4">
        <v>948</v>
      </c>
      <c r="B949" s="12">
        <f>A949/Parameters!$B$4</f>
        <v>0.94799999999999995</v>
      </c>
      <c r="C949" s="9">
        <f>INDEX(Workers!$E$2:$E$1001,MATCH(A949,Workers!$F$2:$F$1001,0))</f>
        <v>1.4576081819598825</v>
      </c>
      <c r="D949" s="9">
        <f>IFERROR((Parameters!$B$7/Parameters!$B$8)*(INDEX(Cutoff_Optimal!$C$2:$C$1002,MATCH(A949,Cutoff_Optimal!$A$2:$A$1002,0))/INDEX(Cutoff_Optimal!$B$2:$B$1002,MATCH(A949,Cutoff_Optimal!$A$2:$A$1002,0))),NA())</f>
        <v>6.4817589277098034E-2</v>
      </c>
      <c r="E949" s="4"/>
      <c r="F949" s="4"/>
    </row>
    <row r="950" spans="1:6" x14ac:dyDescent="0.2">
      <c r="A950" s="4">
        <v>949</v>
      </c>
      <c r="B950" s="12">
        <f>A950/Parameters!$B$4</f>
        <v>0.94899999999999995</v>
      </c>
      <c r="C950" s="9">
        <f>INDEX(Workers!$E$2:$E$1001,MATCH(A950,Workers!$F$2:$F$1001,0))</f>
        <v>1.4593254549314902</v>
      </c>
      <c r="D950" s="9">
        <f>IFERROR((Parameters!$B$7/Parameters!$B$8)*(INDEX(Cutoff_Optimal!$C$2:$C$1002,MATCH(A950,Cutoff_Optimal!$A$2:$A$1002,0))/INDEX(Cutoff_Optimal!$B$2:$B$1002,MATCH(A950,Cutoff_Optimal!$A$2:$A$1002,0))),NA())</f>
        <v>6.3428965794627423E-2</v>
      </c>
      <c r="E950" s="4"/>
      <c r="F950" s="4"/>
    </row>
    <row r="951" spans="1:6" x14ac:dyDescent="0.2">
      <c r="A951" s="4">
        <v>950</v>
      </c>
      <c r="B951" s="12">
        <f>A951/Parameters!$B$4</f>
        <v>0.95</v>
      </c>
      <c r="C951" s="9">
        <f>INDEX(Workers!$E$2:$E$1001,MATCH(A951,Workers!$F$2:$F$1001,0))</f>
        <v>1.4596527268206214</v>
      </c>
      <c r="D951" s="9">
        <f>IFERROR((Parameters!$B$7/Parameters!$B$8)*(INDEX(Cutoff_Optimal!$C$2:$C$1002,MATCH(A951,Cutoff_Optimal!$A$2:$A$1002,0))/INDEX(Cutoff_Optimal!$B$2:$B$1002,MATCH(A951,Cutoff_Optimal!$A$2:$A$1002,0))),NA())</f>
        <v>6.2180007867490533E-2</v>
      </c>
      <c r="E951" s="4"/>
      <c r="F951" s="4"/>
    </row>
    <row r="952" spans="1:6" x14ac:dyDescent="0.2">
      <c r="A952" s="4">
        <v>951</v>
      </c>
      <c r="B952" s="12">
        <f>A952/Parameters!$B$4</f>
        <v>0.95099999999999996</v>
      </c>
      <c r="C952" s="9">
        <f>INDEX(Workers!$E$2:$E$1001,MATCH(A952,Workers!$F$2:$F$1001,0))</f>
        <v>1.4596708939279071</v>
      </c>
      <c r="D952" s="9">
        <f>IFERROR((Parameters!$B$7/Parameters!$B$8)*(INDEX(Cutoff_Optimal!$C$2:$C$1002,MATCH(A952,Cutoff_Optimal!$A$2:$A$1002,0))/INDEX(Cutoff_Optimal!$B$2:$B$1002,MATCH(A952,Cutoff_Optimal!$A$2:$A$1002,0))),NA())</f>
        <v>6.0801586346456729E-2</v>
      </c>
      <c r="E952" s="4"/>
      <c r="F952" s="4"/>
    </row>
    <row r="953" spans="1:6" x14ac:dyDescent="0.2">
      <c r="A953" s="4">
        <v>952</v>
      </c>
      <c r="B953" s="12">
        <f>A953/Parameters!$B$4</f>
        <v>0.95199999999999996</v>
      </c>
      <c r="C953" s="9">
        <f>INDEX(Workers!$E$2:$E$1001,MATCH(A953,Workers!$F$2:$F$1001,0))</f>
        <v>1.4597987589426118</v>
      </c>
      <c r="D953" s="9">
        <f>IFERROR((Parameters!$B$7/Parameters!$B$8)*(INDEX(Cutoff_Optimal!$C$2:$C$1002,MATCH(A953,Cutoff_Optimal!$A$2:$A$1002,0))/INDEX(Cutoff_Optimal!$B$2:$B$1002,MATCH(A953,Cutoff_Optimal!$A$2:$A$1002,0))),NA())</f>
        <v>5.9522705649935011E-2</v>
      </c>
      <c r="E953" s="4"/>
      <c r="F953" s="4"/>
    </row>
    <row r="954" spans="1:6" x14ac:dyDescent="0.2">
      <c r="A954" s="4">
        <v>953</v>
      </c>
      <c r="B954" s="12">
        <f>A954/Parameters!$B$4</f>
        <v>0.95299999999999996</v>
      </c>
      <c r="C954" s="9">
        <f>INDEX(Workers!$E$2:$E$1001,MATCH(A954,Workers!$F$2:$F$1001,0))</f>
        <v>1.4632970840334858</v>
      </c>
      <c r="D954" s="9">
        <f>IFERROR((Parameters!$B$7/Parameters!$B$8)*(INDEX(Cutoff_Optimal!$C$2:$C$1002,MATCH(A954,Cutoff_Optimal!$A$2:$A$1002,0))/INDEX(Cutoff_Optimal!$B$2:$B$1002,MATCH(A954,Cutoff_Optimal!$A$2:$A$1002,0))),NA())</f>
        <v>5.8533664466281526E-2</v>
      </c>
      <c r="E954" s="4"/>
      <c r="F954" s="4"/>
    </row>
    <row r="955" spans="1:6" x14ac:dyDescent="0.2">
      <c r="A955" s="4">
        <v>954</v>
      </c>
      <c r="B955" s="12">
        <f>A955/Parameters!$B$4</f>
        <v>0.95399999999999996</v>
      </c>
      <c r="C955" s="9">
        <f>INDEX(Workers!$E$2:$E$1001,MATCH(A955,Workers!$F$2:$F$1001,0))</f>
        <v>1.4667049693945486</v>
      </c>
      <c r="D955" s="9">
        <f>IFERROR((Parameters!$B$7/Parameters!$B$8)*(INDEX(Cutoff_Optimal!$C$2:$C$1002,MATCH(A955,Cutoff_Optimal!$A$2:$A$1002,0))/INDEX(Cutoff_Optimal!$B$2:$B$1002,MATCH(A955,Cutoff_Optimal!$A$2:$A$1002,0))),NA())</f>
        <v>5.6989384098503904E-2</v>
      </c>
      <c r="E955" s="4"/>
      <c r="F955" s="4"/>
    </row>
    <row r="956" spans="1:6" x14ac:dyDescent="0.2">
      <c r="A956" s="4">
        <v>955</v>
      </c>
      <c r="B956" s="12">
        <f>A956/Parameters!$B$4</f>
        <v>0.95499999999999996</v>
      </c>
      <c r="C956" s="9">
        <f>INDEX(Workers!$E$2:$E$1001,MATCH(A956,Workers!$F$2:$F$1001,0))</f>
        <v>1.4708787119642688</v>
      </c>
      <c r="D956" s="9">
        <f>IFERROR((Parameters!$B$7/Parameters!$B$8)*(INDEX(Cutoff_Optimal!$C$2:$C$1002,MATCH(A956,Cutoff_Optimal!$A$2:$A$1002,0))/INDEX(Cutoff_Optimal!$B$2:$B$1002,MATCH(A956,Cutoff_Optimal!$A$2:$A$1002,0))),NA())</f>
        <v>5.576140393978106E-2</v>
      </c>
      <c r="E956" s="4"/>
      <c r="F956" s="4"/>
    </row>
    <row r="957" spans="1:6" x14ac:dyDescent="0.2">
      <c r="A957" s="4">
        <v>956</v>
      </c>
      <c r="B957" s="12">
        <f>A957/Parameters!$B$4</f>
        <v>0.95599999999999996</v>
      </c>
      <c r="C957" s="9">
        <f>INDEX(Workers!$E$2:$E$1001,MATCH(A957,Workers!$F$2:$F$1001,0))</f>
        <v>1.4744065524250931</v>
      </c>
      <c r="D957" s="9">
        <f>IFERROR((Parameters!$B$7/Parameters!$B$8)*(INDEX(Cutoff_Optimal!$C$2:$C$1002,MATCH(A957,Cutoff_Optimal!$A$2:$A$1002,0))/INDEX(Cutoff_Optimal!$B$2:$B$1002,MATCH(A957,Cutoff_Optimal!$A$2:$A$1002,0))),NA())</f>
        <v>5.4630509007041611E-2</v>
      </c>
      <c r="E957" s="4"/>
      <c r="F957" s="4"/>
    </row>
    <row r="958" spans="1:6" x14ac:dyDescent="0.2">
      <c r="A958" s="4">
        <v>957</v>
      </c>
      <c r="B958" s="12">
        <f>A958/Parameters!$B$4</f>
        <v>0.95699999999999996</v>
      </c>
      <c r="C958" s="9">
        <f>INDEX(Workers!$E$2:$E$1001,MATCH(A958,Workers!$F$2:$F$1001,0))</f>
        <v>1.4744931012232512</v>
      </c>
      <c r="D958" s="9">
        <f>IFERROR((Parameters!$B$7/Parameters!$B$8)*(INDEX(Cutoff_Optimal!$C$2:$C$1002,MATCH(A958,Cutoff_Optimal!$A$2:$A$1002,0))/INDEX(Cutoff_Optimal!$B$2:$B$1002,MATCH(A958,Cutoff_Optimal!$A$2:$A$1002,0))),NA())</f>
        <v>5.3404385727289137E-2</v>
      </c>
      <c r="E958" s="4"/>
      <c r="F958" s="4"/>
    </row>
    <row r="959" spans="1:6" x14ac:dyDescent="0.2">
      <c r="A959" s="4">
        <v>958</v>
      </c>
      <c r="B959" s="12">
        <f>A959/Parameters!$B$4</f>
        <v>0.95799999999999996</v>
      </c>
      <c r="C959" s="9">
        <f>INDEX(Workers!$E$2:$E$1001,MATCH(A959,Workers!$F$2:$F$1001,0))</f>
        <v>1.4745827099871531</v>
      </c>
      <c r="D959" s="9">
        <f>IFERROR((Parameters!$B$7/Parameters!$B$8)*(INDEX(Cutoff_Optimal!$C$2:$C$1002,MATCH(A959,Cutoff_Optimal!$A$2:$A$1002,0))/INDEX(Cutoff_Optimal!$B$2:$B$1002,MATCH(A959,Cutoff_Optimal!$A$2:$A$1002,0))),NA())</f>
        <v>5.2174724234028899E-2</v>
      </c>
      <c r="E959" s="4"/>
      <c r="F959" s="4"/>
    </row>
    <row r="960" spans="1:6" x14ac:dyDescent="0.2">
      <c r="A960" s="4">
        <v>959</v>
      </c>
      <c r="B960" s="12">
        <f>A960/Parameters!$B$4</f>
        <v>0.95899999999999996</v>
      </c>
      <c r="C960" s="9">
        <f>INDEX(Workers!$E$2:$E$1001,MATCH(A960,Workers!$F$2:$F$1001,0))</f>
        <v>1.4754654387380941</v>
      </c>
      <c r="D960" s="9">
        <f>IFERROR((Parameters!$B$7/Parameters!$B$8)*(INDEX(Cutoff_Optimal!$C$2:$C$1002,MATCH(A960,Cutoff_Optimal!$A$2:$A$1002,0))/INDEX(Cutoff_Optimal!$B$2:$B$1002,MATCH(A960,Cutoff_Optimal!$A$2:$A$1002,0))),NA())</f>
        <v>5.0814455976954782E-2</v>
      </c>
      <c r="E960" s="4"/>
      <c r="F960" s="4"/>
    </row>
    <row r="961" spans="1:6" x14ac:dyDescent="0.2">
      <c r="A961" s="4">
        <v>960</v>
      </c>
      <c r="B961" s="12">
        <f>A961/Parameters!$B$4</f>
        <v>0.96</v>
      </c>
      <c r="C961" s="9">
        <f>INDEX(Workers!$E$2:$E$1001,MATCH(A961,Workers!$F$2:$F$1001,0))</f>
        <v>1.4767515750607247</v>
      </c>
      <c r="D961" s="9">
        <f>IFERROR((Parameters!$B$7/Parameters!$B$8)*(INDEX(Cutoff_Optimal!$C$2:$C$1002,MATCH(A961,Cutoff_Optimal!$A$2:$A$1002,0))/INDEX(Cutoff_Optimal!$B$2:$B$1002,MATCH(A961,Cutoff_Optimal!$A$2:$A$1002,0))),NA())</f>
        <v>4.9504345213000879E-2</v>
      </c>
      <c r="E961" s="4"/>
      <c r="F961" s="4"/>
    </row>
    <row r="962" spans="1:6" x14ac:dyDescent="0.2">
      <c r="A962" s="4">
        <v>961</v>
      </c>
      <c r="B962" s="12">
        <f>A962/Parameters!$B$4</f>
        <v>0.96099999999999997</v>
      </c>
      <c r="C962" s="9">
        <f>INDEX(Workers!$E$2:$E$1001,MATCH(A962,Workers!$F$2:$F$1001,0))</f>
        <v>1.4777084313872515</v>
      </c>
      <c r="D962" s="9">
        <f>IFERROR((Parameters!$B$7/Parameters!$B$8)*(INDEX(Cutoff_Optimal!$C$2:$C$1002,MATCH(A962,Cutoff_Optimal!$A$2:$A$1002,0))/INDEX(Cutoff_Optimal!$B$2:$B$1002,MATCH(A962,Cutoff_Optimal!$A$2:$A$1002,0))),NA())</f>
        <v>4.8213887353583611E-2</v>
      </c>
      <c r="E962" s="4"/>
      <c r="F962" s="4"/>
    </row>
    <row r="963" spans="1:6" x14ac:dyDescent="0.2">
      <c r="A963" s="4">
        <v>962</v>
      </c>
      <c r="B963" s="12">
        <f>A963/Parameters!$B$4</f>
        <v>0.96199999999999997</v>
      </c>
      <c r="C963" s="9">
        <f>INDEX(Workers!$E$2:$E$1001,MATCH(A963,Workers!$F$2:$F$1001,0))</f>
        <v>1.4779483761994023</v>
      </c>
      <c r="D963" s="9">
        <f>IFERROR((Parameters!$B$7/Parameters!$B$8)*(INDEX(Cutoff_Optimal!$C$2:$C$1002,MATCH(A963,Cutoff_Optimal!$A$2:$A$1002,0))/INDEX(Cutoff_Optimal!$B$2:$B$1002,MATCH(A963,Cutoff_Optimal!$A$2:$A$1002,0))),NA())</f>
        <v>4.7129013190432244E-2</v>
      </c>
      <c r="E963" s="4"/>
      <c r="F963" s="4"/>
    </row>
    <row r="964" spans="1:6" x14ac:dyDescent="0.2">
      <c r="A964" s="4">
        <v>963</v>
      </c>
      <c r="B964" s="12">
        <f>A964/Parameters!$B$4</f>
        <v>0.96299999999999997</v>
      </c>
      <c r="C964" s="9">
        <f>INDEX(Workers!$E$2:$E$1001,MATCH(A964,Workers!$F$2:$F$1001,0))</f>
        <v>1.4803195063034857</v>
      </c>
      <c r="D964" s="9">
        <f>IFERROR((Parameters!$B$7/Parameters!$B$8)*(INDEX(Cutoff_Optimal!$C$2:$C$1002,MATCH(A964,Cutoff_Optimal!$A$2:$A$1002,0))/INDEX(Cutoff_Optimal!$B$2:$B$1002,MATCH(A964,Cutoff_Optimal!$A$2:$A$1002,0))),NA())</f>
        <v>4.5917239177633309E-2</v>
      </c>
      <c r="E964" s="4"/>
      <c r="F964" s="4"/>
    </row>
    <row r="965" spans="1:6" x14ac:dyDescent="0.2">
      <c r="A965" s="4">
        <v>964</v>
      </c>
      <c r="B965" s="12">
        <f>A965/Parameters!$B$4</f>
        <v>0.96399999999999997</v>
      </c>
      <c r="C965" s="9">
        <f>INDEX(Workers!$E$2:$E$1001,MATCH(A965,Workers!$F$2:$F$1001,0))</f>
        <v>1.480818073892362</v>
      </c>
      <c r="D965" s="9">
        <f>IFERROR((Parameters!$B$7/Parameters!$B$8)*(INDEX(Cutoff_Optimal!$C$2:$C$1002,MATCH(A965,Cutoff_Optimal!$A$2:$A$1002,0))/INDEX(Cutoff_Optimal!$B$2:$B$1002,MATCH(A965,Cutoff_Optimal!$A$2:$A$1002,0))),NA())</f>
        <v>4.47953526815165E-2</v>
      </c>
      <c r="E965" s="4"/>
      <c r="F965" s="4"/>
    </row>
    <row r="966" spans="1:6" x14ac:dyDescent="0.2">
      <c r="A966" s="4">
        <v>965</v>
      </c>
      <c r="B966" s="12">
        <f>A966/Parameters!$B$4</f>
        <v>0.96499999999999997</v>
      </c>
      <c r="C966" s="9">
        <f>INDEX(Workers!$E$2:$E$1001,MATCH(A966,Workers!$F$2:$F$1001,0))</f>
        <v>1.4942058829314497</v>
      </c>
      <c r="D966" s="9">
        <f>IFERROR((Parameters!$B$7/Parameters!$B$8)*(INDEX(Cutoff_Optimal!$C$2:$C$1002,MATCH(A966,Cutoff_Optimal!$A$2:$A$1002,0))/INDEX(Cutoff_Optimal!$B$2:$B$1002,MATCH(A966,Cutoff_Optimal!$A$2:$A$1002,0))),NA())</f>
        <v>4.3748792157712955E-2</v>
      </c>
      <c r="E966" s="4"/>
      <c r="F966" s="4"/>
    </row>
    <row r="967" spans="1:6" x14ac:dyDescent="0.2">
      <c r="A967" s="4">
        <v>966</v>
      </c>
      <c r="B967" s="12">
        <f>A967/Parameters!$B$4</f>
        <v>0.96599999999999997</v>
      </c>
      <c r="C967" s="9">
        <f>INDEX(Workers!$E$2:$E$1001,MATCH(A967,Workers!$F$2:$F$1001,0))</f>
        <v>1.5017935813217489</v>
      </c>
      <c r="D967" s="9">
        <f>IFERROR((Parameters!$B$7/Parameters!$B$8)*(INDEX(Cutoff_Optimal!$C$2:$C$1002,MATCH(A967,Cutoff_Optimal!$A$2:$A$1002,0))/INDEX(Cutoff_Optimal!$B$2:$B$1002,MATCH(A967,Cutoff_Optimal!$A$2:$A$1002,0))),NA())</f>
        <v>4.2579535484569872E-2</v>
      </c>
      <c r="E967" s="4"/>
      <c r="F967" s="4"/>
    </row>
    <row r="968" spans="1:6" x14ac:dyDescent="0.2">
      <c r="A968" s="4">
        <v>967</v>
      </c>
      <c r="B968" s="12">
        <f>A968/Parameters!$B$4</f>
        <v>0.96699999999999997</v>
      </c>
      <c r="C968" s="9">
        <f>INDEX(Workers!$E$2:$E$1001,MATCH(A968,Workers!$F$2:$F$1001,0))</f>
        <v>1.5125295424535634</v>
      </c>
      <c r="D968" s="9">
        <f>IFERROR((Parameters!$B$7/Parameters!$B$8)*(INDEX(Cutoff_Optimal!$C$2:$C$1002,MATCH(A968,Cutoff_Optimal!$A$2:$A$1002,0))/INDEX(Cutoff_Optimal!$B$2:$B$1002,MATCH(A968,Cutoff_Optimal!$A$2:$A$1002,0))),NA())</f>
        <v>4.1361779567469704E-2</v>
      </c>
      <c r="E968" s="4"/>
      <c r="F968" s="4"/>
    </row>
    <row r="969" spans="1:6" x14ac:dyDescent="0.2">
      <c r="A969" s="4">
        <v>968</v>
      </c>
      <c r="B969" s="12">
        <f>A969/Parameters!$B$4</f>
        <v>0.96799999999999997</v>
      </c>
      <c r="C969" s="9">
        <f>INDEX(Workers!$E$2:$E$1001,MATCH(A969,Workers!$F$2:$F$1001,0))</f>
        <v>1.514472723725647</v>
      </c>
      <c r="D969" s="9">
        <f>IFERROR((Parameters!$B$7/Parameters!$B$8)*(INDEX(Cutoff_Optimal!$C$2:$C$1002,MATCH(A969,Cutoff_Optimal!$A$2:$A$1002,0))/INDEX(Cutoff_Optimal!$B$2:$B$1002,MATCH(A969,Cutoff_Optimal!$A$2:$A$1002,0))),NA())</f>
        <v>4.0176368635875835E-2</v>
      </c>
      <c r="E969" s="4"/>
      <c r="F969" s="4"/>
    </row>
    <row r="970" spans="1:6" x14ac:dyDescent="0.2">
      <c r="A970" s="4">
        <v>969</v>
      </c>
      <c r="B970" s="12">
        <f>A970/Parameters!$B$4</f>
        <v>0.96899999999999997</v>
      </c>
      <c r="C970" s="9">
        <f>INDEX(Workers!$E$2:$E$1001,MATCH(A970,Workers!$F$2:$F$1001,0))</f>
        <v>1.5155808193218632</v>
      </c>
      <c r="D970" s="9">
        <f>IFERROR((Parameters!$B$7/Parameters!$B$8)*(INDEX(Cutoff_Optimal!$C$2:$C$1002,MATCH(A970,Cutoff_Optimal!$A$2:$A$1002,0))/INDEX(Cutoff_Optimal!$B$2:$B$1002,MATCH(A970,Cutoff_Optimal!$A$2:$A$1002,0))),NA())</f>
        <v>3.8729380964000915E-2</v>
      </c>
      <c r="E970" s="4"/>
      <c r="F970" s="4"/>
    </row>
    <row r="971" spans="1:6" x14ac:dyDescent="0.2">
      <c r="A971" s="4">
        <v>970</v>
      </c>
      <c r="B971" s="12">
        <f>A971/Parameters!$B$4</f>
        <v>0.97</v>
      </c>
      <c r="C971" s="9">
        <f>INDEX(Workers!$E$2:$E$1001,MATCH(A971,Workers!$F$2:$F$1001,0))</f>
        <v>1.5181816123651064</v>
      </c>
      <c r="D971" s="9">
        <f>IFERROR((Parameters!$B$7/Parameters!$B$8)*(INDEX(Cutoff_Optimal!$C$2:$C$1002,MATCH(A971,Cutoff_Optimal!$A$2:$A$1002,0))/INDEX(Cutoff_Optimal!$B$2:$B$1002,MATCH(A971,Cutoff_Optimal!$A$2:$A$1002,0))),NA())</f>
        <v>3.7284913565321737E-2</v>
      </c>
      <c r="E971" s="4"/>
      <c r="F971" s="4"/>
    </row>
    <row r="972" spans="1:6" x14ac:dyDescent="0.2">
      <c r="A972" s="4">
        <v>971</v>
      </c>
      <c r="B972" s="12">
        <f>A972/Parameters!$B$4</f>
        <v>0.97099999999999997</v>
      </c>
      <c r="C972" s="9">
        <f>INDEX(Workers!$E$2:$E$1001,MATCH(A972,Workers!$F$2:$F$1001,0))</f>
        <v>1.5322735447429074</v>
      </c>
      <c r="D972" s="9">
        <f>IFERROR((Parameters!$B$7/Parameters!$B$8)*(INDEX(Cutoff_Optimal!$C$2:$C$1002,MATCH(A972,Cutoff_Optimal!$A$2:$A$1002,0))/INDEX(Cutoff_Optimal!$B$2:$B$1002,MATCH(A972,Cutoff_Optimal!$A$2:$A$1002,0))),NA())</f>
        <v>3.6053639573450695E-2</v>
      </c>
      <c r="E972" s="4"/>
      <c r="F972" s="4"/>
    </row>
    <row r="973" spans="1:6" x14ac:dyDescent="0.2">
      <c r="A973" s="4">
        <v>972</v>
      </c>
      <c r="B973" s="12">
        <f>A973/Parameters!$B$4</f>
        <v>0.97199999999999998</v>
      </c>
      <c r="C973" s="9">
        <f>INDEX(Workers!$E$2:$E$1001,MATCH(A973,Workers!$F$2:$F$1001,0))</f>
        <v>1.5343631164518827</v>
      </c>
      <c r="D973" s="9">
        <f>IFERROR((Parameters!$B$7/Parameters!$B$8)*(INDEX(Cutoff_Optimal!$C$2:$C$1002,MATCH(A973,Cutoff_Optimal!$A$2:$A$1002,0))/INDEX(Cutoff_Optimal!$B$2:$B$1002,MATCH(A973,Cutoff_Optimal!$A$2:$A$1002,0))),NA())</f>
        <v>3.493417069477589E-2</v>
      </c>
      <c r="E973" s="4"/>
      <c r="F973" s="4"/>
    </row>
    <row r="974" spans="1:6" x14ac:dyDescent="0.2">
      <c r="A974" s="4">
        <v>973</v>
      </c>
      <c r="B974" s="12">
        <f>A974/Parameters!$B$4</f>
        <v>0.97299999999999998</v>
      </c>
      <c r="C974" s="9">
        <f>INDEX(Workers!$E$2:$E$1001,MATCH(A974,Workers!$F$2:$F$1001,0))</f>
        <v>1.5462666763792092</v>
      </c>
      <c r="D974" s="9">
        <f>IFERROR((Parameters!$B$7/Parameters!$B$8)*(INDEX(Cutoff_Optimal!$C$2:$C$1002,MATCH(A974,Cutoff_Optimal!$A$2:$A$1002,0))/INDEX(Cutoff_Optimal!$B$2:$B$1002,MATCH(A974,Cutoff_Optimal!$A$2:$A$1002,0))),NA())</f>
        <v>3.3445429616397973E-2</v>
      </c>
      <c r="E974" s="4"/>
      <c r="F974" s="4"/>
    </row>
    <row r="975" spans="1:6" x14ac:dyDescent="0.2">
      <c r="A975" s="4">
        <v>974</v>
      </c>
      <c r="B975" s="12">
        <f>A975/Parameters!$B$4</f>
        <v>0.97399999999999998</v>
      </c>
      <c r="C975" s="9">
        <f>INDEX(Workers!$E$2:$E$1001,MATCH(A975,Workers!$F$2:$F$1001,0))</f>
        <v>1.557450836590522</v>
      </c>
      <c r="D975" s="9">
        <f>IFERROR((Parameters!$B$7/Parameters!$B$8)*(INDEX(Cutoff_Optimal!$C$2:$C$1002,MATCH(A975,Cutoff_Optimal!$A$2:$A$1002,0))/INDEX(Cutoff_Optimal!$B$2:$B$1002,MATCH(A975,Cutoff_Optimal!$A$2:$A$1002,0))),NA())</f>
        <v>3.2041829156158899E-2</v>
      </c>
      <c r="E975" s="4"/>
      <c r="F975" s="4"/>
    </row>
    <row r="976" spans="1:6" x14ac:dyDescent="0.2">
      <c r="A976" s="4">
        <v>975</v>
      </c>
      <c r="B976" s="12">
        <f>A976/Parameters!$B$4</f>
        <v>0.97499999999999998</v>
      </c>
      <c r="C976" s="9">
        <f>INDEX(Workers!$E$2:$E$1001,MATCH(A976,Workers!$F$2:$F$1001,0))</f>
        <v>1.5579313662984127</v>
      </c>
      <c r="D976" s="9">
        <f>IFERROR((Parameters!$B$7/Parameters!$B$8)*(INDEX(Cutoff_Optimal!$C$2:$C$1002,MATCH(A976,Cutoff_Optimal!$A$2:$A$1002,0))/INDEX(Cutoff_Optimal!$B$2:$B$1002,MATCH(A976,Cutoff_Optimal!$A$2:$A$1002,0))),NA())</f>
        <v>3.117869190584922E-2</v>
      </c>
      <c r="E976" s="4"/>
      <c r="F976" s="4"/>
    </row>
    <row r="977" spans="1:6" x14ac:dyDescent="0.2">
      <c r="A977" s="4">
        <v>976</v>
      </c>
      <c r="B977" s="12">
        <f>A977/Parameters!$B$4</f>
        <v>0.97599999999999998</v>
      </c>
      <c r="C977" s="9">
        <f>INDEX(Workers!$E$2:$E$1001,MATCH(A977,Workers!$F$2:$F$1001,0))</f>
        <v>1.5661206238882655</v>
      </c>
      <c r="D977" s="9">
        <f>IFERROR((Parameters!$B$7/Parameters!$B$8)*(INDEX(Cutoff_Optimal!$C$2:$C$1002,MATCH(A977,Cutoff_Optimal!$A$2:$A$1002,0))/INDEX(Cutoff_Optimal!$B$2:$B$1002,MATCH(A977,Cutoff_Optimal!$A$2:$A$1002,0))),NA())</f>
        <v>2.9940403408447943E-2</v>
      </c>
      <c r="E977" s="4"/>
      <c r="F977" s="4"/>
    </row>
    <row r="978" spans="1:6" x14ac:dyDescent="0.2">
      <c r="A978" s="4">
        <v>977</v>
      </c>
      <c r="B978" s="12">
        <f>A978/Parameters!$B$4</f>
        <v>0.97699999999999998</v>
      </c>
      <c r="C978" s="9">
        <f>INDEX(Workers!$E$2:$E$1001,MATCH(A978,Workers!$F$2:$F$1001,0))</f>
        <v>1.5778233783000295</v>
      </c>
      <c r="D978" s="9">
        <f>IFERROR((Parameters!$B$7/Parameters!$B$8)*(INDEX(Cutoff_Optimal!$C$2:$C$1002,MATCH(A978,Cutoff_Optimal!$A$2:$A$1002,0))/INDEX(Cutoff_Optimal!$B$2:$B$1002,MATCH(A978,Cutoff_Optimal!$A$2:$A$1002,0))),NA())</f>
        <v>2.8606894687844452E-2</v>
      </c>
      <c r="E978" s="4"/>
      <c r="F978" s="4"/>
    </row>
    <row r="979" spans="1:6" x14ac:dyDescent="0.2">
      <c r="A979" s="4">
        <v>978</v>
      </c>
      <c r="B979" s="12">
        <f>A979/Parameters!$B$4</f>
        <v>0.97799999999999998</v>
      </c>
      <c r="C979" s="9">
        <f>INDEX(Workers!$E$2:$E$1001,MATCH(A979,Workers!$F$2:$F$1001,0))</f>
        <v>1.5844481339760583</v>
      </c>
      <c r="D979" s="9">
        <f>IFERROR((Parameters!$B$7/Parameters!$B$8)*(INDEX(Cutoff_Optimal!$C$2:$C$1002,MATCH(A979,Cutoff_Optimal!$A$2:$A$1002,0))/INDEX(Cutoff_Optimal!$B$2:$B$1002,MATCH(A979,Cutoff_Optimal!$A$2:$A$1002,0))),NA())</f>
        <v>2.7278069040547762E-2</v>
      </c>
      <c r="E979" s="4"/>
      <c r="F979" s="4"/>
    </row>
    <row r="980" spans="1:6" x14ac:dyDescent="0.2">
      <c r="A980" s="4">
        <v>979</v>
      </c>
      <c r="B980" s="12">
        <f>A980/Parameters!$B$4</f>
        <v>0.97899999999999998</v>
      </c>
      <c r="C980" s="9">
        <f>INDEX(Workers!$E$2:$E$1001,MATCH(A980,Workers!$F$2:$F$1001,0))</f>
        <v>1.5992462292821183</v>
      </c>
      <c r="D980" s="9">
        <f>IFERROR((Parameters!$B$7/Parameters!$B$8)*(INDEX(Cutoff_Optimal!$C$2:$C$1002,MATCH(A980,Cutoff_Optimal!$A$2:$A$1002,0))/INDEX(Cutoff_Optimal!$B$2:$B$1002,MATCH(A980,Cutoff_Optimal!$A$2:$A$1002,0))),NA())</f>
        <v>2.5946659428195292E-2</v>
      </c>
      <c r="E980" s="4"/>
      <c r="F980" s="4"/>
    </row>
    <row r="981" spans="1:6" x14ac:dyDescent="0.2">
      <c r="A981" s="4">
        <v>980</v>
      </c>
      <c r="B981" s="12">
        <f>A981/Parameters!$B$4</f>
        <v>0.98</v>
      </c>
      <c r="C981" s="9">
        <f>INDEX(Workers!$E$2:$E$1001,MATCH(A981,Workers!$F$2:$F$1001,0))</f>
        <v>1.6070669585005315</v>
      </c>
      <c r="D981" s="9">
        <f>IFERROR((Parameters!$B$7/Parameters!$B$8)*(INDEX(Cutoff_Optimal!$C$2:$C$1002,MATCH(A981,Cutoff_Optimal!$A$2:$A$1002,0))/INDEX(Cutoff_Optimal!$B$2:$B$1002,MATCH(A981,Cutoff_Optimal!$A$2:$A$1002,0))),NA())</f>
        <v>2.4662305794301224E-2</v>
      </c>
      <c r="E981" s="4"/>
      <c r="F981" s="4"/>
    </row>
    <row r="982" spans="1:6" x14ac:dyDescent="0.2">
      <c r="A982" s="4">
        <v>981</v>
      </c>
      <c r="B982" s="12">
        <f>A982/Parameters!$B$4</f>
        <v>0.98099999999999998</v>
      </c>
      <c r="C982" s="9">
        <f>INDEX(Workers!$E$2:$E$1001,MATCH(A982,Workers!$F$2:$F$1001,0))</f>
        <v>1.6124484573239211</v>
      </c>
      <c r="D982" s="9">
        <f>IFERROR((Parameters!$B$7/Parameters!$B$8)*(INDEX(Cutoff_Optimal!$C$2:$C$1002,MATCH(A982,Cutoff_Optimal!$A$2:$A$1002,0))/INDEX(Cutoff_Optimal!$B$2:$B$1002,MATCH(A982,Cutoff_Optimal!$A$2:$A$1002,0))),NA())</f>
        <v>2.3365833576627793E-2</v>
      </c>
      <c r="E982" s="4"/>
      <c r="F982" s="4"/>
    </row>
    <row r="983" spans="1:6" x14ac:dyDescent="0.2">
      <c r="A983" s="4">
        <v>982</v>
      </c>
      <c r="B983" s="12">
        <f>A983/Parameters!$B$4</f>
        <v>0.98199999999999998</v>
      </c>
      <c r="C983" s="9">
        <f>INDEX(Workers!$E$2:$E$1001,MATCH(A983,Workers!$F$2:$F$1001,0))</f>
        <v>1.6191945524463665</v>
      </c>
      <c r="D983" s="9">
        <f>IFERROR((Parameters!$B$7/Parameters!$B$8)*(INDEX(Cutoff_Optimal!$C$2:$C$1002,MATCH(A983,Cutoff_Optimal!$A$2:$A$1002,0))/INDEX(Cutoff_Optimal!$B$2:$B$1002,MATCH(A983,Cutoff_Optimal!$A$2:$A$1002,0))),NA())</f>
        <v>2.2151687539834222E-2</v>
      </c>
      <c r="E983" s="4"/>
      <c r="F983" s="4"/>
    </row>
    <row r="984" spans="1:6" x14ac:dyDescent="0.2">
      <c r="A984" s="4">
        <v>983</v>
      </c>
      <c r="B984" s="12">
        <f>A984/Parameters!$B$4</f>
        <v>0.98299999999999998</v>
      </c>
      <c r="C984" s="9">
        <f>INDEX(Workers!$E$2:$E$1001,MATCH(A984,Workers!$F$2:$F$1001,0))</f>
        <v>1.6221389161942412</v>
      </c>
      <c r="D984" s="9">
        <f>IFERROR((Parameters!$B$7/Parameters!$B$8)*(INDEX(Cutoff_Optimal!$C$2:$C$1002,MATCH(A984,Cutoff_Optimal!$A$2:$A$1002,0))/INDEX(Cutoff_Optimal!$B$2:$B$1002,MATCH(A984,Cutoff_Optimal!$A$2:$A$1002,0))),NA())</f>
        <v>2.1026454420062214E-2</v>
      </c>
      <c r="E984" s="4"/>
      <c r="F984" s="4"/>
    </row>
    <row r="985" spans="1:6" x14ac:dyDescent="0.2">
      <c r="A985" s="4">
        <v>984</v>
      </c>
      <c r="B985" s="12">
        <f>A985/Parameters!$B$4</f>
        <v>0.98399999999999999</v>
      </c>
      <c r="C985" s="9">
        <f>INDEX(Workers!$E$2:$E$1001,MATCH(A985,Workers!$F$2:$F$1001,0))</f>
        <v>1.6225510156037986</v>
      </c>
      <c r="D985" s="9">
        <f>IFERROR((Parameters!$B$7/Parameters!$B$8)*(INDEX(Cutoff_Optimal!$C$2:$C$1002,MATCH(A985,Cutoff_Optimal!$A$2:$A$1002,0))/INDEX(Cutoff_Optimal!$B$2:$B$1002,MATCH(A985,Cutoff_Optimal!$A$2:$A$1002,0))),NA())</f>
        <v>1.9618434787910456E-2</v>
      </c>
      <c r="E985" s="4"/>
      <c r="F985" s="4"/>
    </row>
    <row r="986" spans="1:6" x14ac:dyDescent="0.2">
      <c r="A986" s="4">
        <v>985</v>
      </c>
      <c r="B986" s="12">
        <f>A986/Parameters!$B$4</f>
        <v>0.98499999999999999</v>
      </c>
      <c r="C986" s="9">
        <f>INDEX(Workers!$E$2:$E$1001,MATCH(A986,Workers!$F$2:$F$1001,0))</f>
        <v>1.6229421239878989</v>
      </c>
      <c r="D986" s="9">
        <f>IFERROR((Parameters!$B$7/Parameters!$B$8)*(INDEX(Cutoff_Optimal!$C$2:$C$1002,MATCH(A986,Cutoff_Optimal!$A$2:$A$1002,0))/INDEX(Cutoff_Optimal!$B$2:$B$1002,MATCH(A986,Cutoff_Optimal!$A$2:$A$1002,0))),NA())</f>
        <v>1.8362533182125541E-2</v>
      </c>
      <c r="E986" s="4"/>
      <c r="F986" s="4"/>
    </row>
    <row r="987" spans="1:6" x14ac:dyDescent="0.2">
      <c r="A987" s="4">
        <v>986</v>
      </c>
      <c r="B987" s="12">
        <f>A987/Parameters!$B$4</f>
        <v>0.98599999999999999</v>
      </c>
      <c r="C987" s="9">
        <f>INDEX(Workers!$E$2:$E$1001,MATCH(A987,Workers!$F$2:$F$1001,0))</f>
        <v>1.6393524663348622</v>
      </c>
      <c r="D987" s="9">
        <f>IFERROR((Parameters!$B$7/Parameters!$B$8)*(INDEX(Cutoff_Optimal!$C$2:$C$1002,MATCH(A987,Cutoff_Optimal!$A$2:$A$1002,0))/INDEX(Cutoff_Optimal!$B$2:$B$1002,MATCH(A987,Cutoff_Optimal!$A$2:$A$1002,0))),NA())</f>
        <v>1.7180942578510921E-2</v>
      </c>
      <c r="E987" s="4"/>
      <c r="F987" s="4"/>
    </row>
    <row r="988" spans="1:6" x14ac:dyDescent="0.2">
      <c r="A988" s="4">
        <v>987</v>
      </c>
      <c r="B988" s="12">
        <f>A988/Parameters!$B$4</f>
        <v>0.98699999999999999</v>
      </c>
      <c r="C988" s="9">
        <f>INDEX(Workers!$E$2:$E$1001,MATCH(A988,Workers!$F$2:$F$1001,0))</f>
        <v>1.6518342269269077</v>
      </c>
      <c r="D988" s="9">
        <f>IFERROR((Parameters!$B$7/Parameters!$B$8)*(INDEX(Cutoff_Optimal!$C$2:$C$1002,MATCH(A988,Cutoff_Optimal!$A$2:$A$1002,0))/INDEX(Cutoff_Optimal!$B$2:$B$1002,MATCH(A988,Cutoff_Optimal!$A$2:$A$1002,0))),NA())</f>
        <v>1.5776518298415646E-2</v>
      </c>
      <c r="E988" s="4"/>
      <c r="F988" s="4"/>
    </row>
    <row r="989" spans="1:6" x14ac:dyDescent="0.2">
      <c r="A989" s="4">
        <v>988</v>
      </c>
      <c r="B989" s="12">
        <f>A989/Parameters!$B$4</f>
        <v>0.98799999999999999</v>
      </c>
      <c r="C989" s="9">
        <f>INDEX(Workers!$E$2:$E$1001,MATCH(A989,Workers!$F$2:$F$1001,0))</f>
        <v>1.674889322501409</v>
      </c>
      <c r="D989" s="9">
        <f>IFERROR((Parameters!$B$7/Parameters!$B$8)*(INDEX(Cutoff_Optimal!$C$2:$C$1002,MATCH(A989,Cutoff_Optimal!$A$2:$A$1002,0))/INDEX(Cutoff_Optimal!$B$2:$B$1002,MATCH(A989,Cutoff_Optimal!$A$2:$A$1002,0))),NA())</f>
        <v>1.4726600447426106E-2</v>
      </c>
      <c r="E989" s="4"/>
      <c r="F989" s="4"/>
    </row>
    <row r="990" spans="1:6" x14ac:dyDescent="0.2">
      <c r="A990" s="4">
        <v>989</v>
      </c>
      <c r="B990" s="12">
        <f>A990/Parameters!$B$4</f>
        <v>0.98899999999999999</v>
      </c>
      <c r="C990" s="9">
        <f>INDEX(Workers!$E$2:$E$1001,MATCH(A990,Workers!$F$2:$F$1001,0))</f>
        <v>1.6749804027191699</v>
      </c>
      <c r="D990" s="9">
        <f>IFERROR((Parameters!$B$7/Parameters!$B$8)*(INDEX(Cutoff_Optimal!$C$2:$C$1002,MATCH(A990,Cutoff_Optimal!$A$2:$A$1002,0))/INDEX(Cutoff_Optimal!$B$2:$B$1002,MATCH(A990,Cutoff_Optimal!$A$2:$A$1002,0))),NA())</f>
        <v>1.3778791960486857E-2</v>
      </c>
      <c r="E990" s="4"/>
      <c r="F990" s="4"/>
    </row>
    <row r="991" spans="1:6" x14ac:dyDescent="0.2">
      <c r="A991" s="4">
        <v>990</v>
      </c>
      <c r="B991" s="12">
        <f>A991/Parameters!$B$4</f>
        <v>0.99</v>
      </c>
      <c r="C991" s="9">
        <f>INDEX(Workers!$E$2:$E$1001,MATCH(A991,Workers!$F$2:$F$1001,0))</f>
        <v>1.6998599336821245</v>
      </c>
      <c r="D991" s="9">
        <f>IFERROR((Parameters!$B$7/Parameters!$B$8)*(INDEX(Cutoff_Optimal!$C$2:$C$1002,MATCH(A991,Cutoff_Optimal!$A$2:$A$1002,0))/INDEX(Cutoff_Optimal!$B$2:$B$1002,MATCH(A991,Cutoff_Optimal!$A$2:$A$1002,0))),NA())</f>
        <v>1.2388562101876747E-2</v>
      </c>
      <c r="E991" s="4"/>
      <c r="F991" s="4"/>
    </row>
    <row r="992" spans="1:6" x14ac:dyDescent="0.2">
      <c r="A992" s="4">
        <v>991</v>
      </c>
      <c r="B992" s="12">
        <f>A992/Parameters!$B$4</f>
        <v>0.99099999999999999</v>
      </c>
      <c r="C992" s="9">
        <f>INDEX(Workers!$E$2:$E$1001,MATCH(A992,Workers!$F$2:$F$1001,0))</f>
        <v>1.747531014310943</v>
      </c>
      <c r="D992" s="9">
        <f>IFERROR((Parameters!$B$7/Parameters!$B$8)*(INDEX(Cutoff_Optimal!$C$2:$C$1002,MATCH(A992,Cutoff_Optimal!$A$2:$A$1002,0))/INDEX(Cutoff_Optimal!$B$2:$B$1002,MATCH(A992,Cutoff_Optimal!$A$2:$A$1002,0))),NA())</f>
        <v>1.1330309884490831E-2</v>
      </c>
      <c r="E992" s="4"/>
      <c r="F992" s="4"/>
    </row>
    <row r="993" spans="1:6" x14ac:dyDescent="0.2">
      <c r="A993" s="4">
        <v>992</v>
      </c>
      <c r="B993" s="12">
        <f>A993/Parameters!$B$4</f>
        <v>0.99199999999999999</v>
      </c>
      <c r="C993" s="9">
        <f>INDEX(Workers!$E$2:$E$1001,MATCH(A993,Workers!$F$2:$F$1001,0))</f>
        <v>1.7621124930785446</v>
      </c>
      <c r="D993" s="9">
        <f>IFERROR((Parameters!$B$7/Parameters!$B$8)*(INDEX(Cutoff_Optimal!$C$2:$C$1002,MATCH(A993,Cutoff_Optimal!$A$2:$A$1002,0))/INDEX(Cutoff_Optimal!$B$2:$B$1002,MATCH(A993,Cutoff_Optimal!$A$2:$A$1002,0))),NA())</f>
        <v>1.0078305840120568E-2</v>
      </c>
      <c r="E993" s="4"/>
      <c r="F993" s="4"/>
    </row>
    <row r="994" spans="1:6" x14ac:dyDescent="0.2">
      <c r="A994" s="4">
        <v>993</v>
      </c>
      <c r="B994" s="12">
        <f>A994/Parameters!$B$4</f>
        <v>0.99299999999999999</v>
      </c>
      <c r="C994" s="9">
        <f>INDEX(Workers!$E$2:$E$1001,MATCH(A994,Workers!$F$2:$F$1001,0))</f>
        <v>1.8157630264689706</v>
      </c>
      <c r="D994" s="9">
        <f>IFERROR((Parameters!$B$7/Parameters!$B$8)*(INDEX(Cutoff_Optimal!$C$2:$C$1002,MATCH(A994,Cutoff_Optimal!$A$2:$A$1002,0))/INDEX(Cutoff_Optimal!$B$2:$B$1002,MATCH(A994,Cutoff_Optimal!$A$2:$A$1002,0))),NA())</f>
        <v>8.7407430822924129E-3</v>
      </c>
      <c r="E994" s="4"/>
      <c r="F994" s="4"/>
    </row>
    <row r="995" spans="1:6" x14ac:dyDescent="0.2">
      <c r="A995" s="4">
        <v>994</v>
      </c>
      <c r="B995" s="12">
        <f>A995/Parameters!$B$4</f>
        <v>0.99399999999999999</v>
      </c>
      <c r="C995" s="9">
        <f>INDEX(Workers!$E$2:$E$1001,MATCH(A995,Workers!$F$2:$F$1001,0))</f>
        <v>1.8183251293366711</v>
      </c>
      <c r="D995" s="9">
        <f>IFERROR((Parameters!$B$7/Parameters!$B$8)*(INDEX(Cutoff_Optimal!$C$2:$C$1002,MATCH(A995,Cutoff_Optimal!$A$2:$A$1002,0))/INDEX(Cutoff_Optimal!$B$2:$B$1002,MATCH(A995,Cutoff_Optimal!$A$2:$A$1002,0))),NA())</f>
        <v>7.5221384480447613E-3</v>
      </c>
      <c r="E995" s="4"/>
      <c r="F995" s="4"/>
    </row>
    <row r="996" spans="1:6" x14ac:dyDescent="0.2">
      <c r="A996" s="4">
        <v>995</v>
      </c>
      <c r="B996" s="12">
        <f>A996/Parameters!$B$4</f>
        <v>0.995</v>
      </c>
      <c r="C996" s="9">
        <f>INDEX(Workers!$E$2:$E$1001,MATCH(A996,Workers!$F$2:$F$1001,0))</f>
        <v>1.8573934569807291</v>
      </c>
      <c r="D996" s="9">
        <f>IFERROR((Parameters!$B$7/Parameters!$B$8)*(INDEX(Cutoff_Optimal!$C$2:$C$1002,MATCH(A996,Cutoff_Optimal!$A$2:$A$1002,0))/INDEX(Cutoff_Optimal!$B$2:$B$1002,MATCH(A996,Cutoff_Optimal!$A$2:$A$1002,0))),NA())</f>
        <v>6.2717716308769668E-3</v>
      </c>
      <c r="E996" s="4"/>
      <c r="F996" s="4"/>
    </row>
    <row r="997" spans="1:6" x14ac:dyDescent="0.2">
      <c r="A997" s="4">
        <v>996</v>
      </c>
      <c r="B997" s="12">
        <f>A997/Parameters!$B$4</f>
        <v>0.996</v>
      </c>
      <c r="C997" s="9">
        <f>INDEX(Workers!$E$2:$E$1001,MATCH(A997,Workers!$F$2:$F$1001,0))</f>
        <v>2.0303357271171838</v>
      </c>
      <c r="D997" s="9">
        <f>IFERROR((Parameters!$B$7/Parameters!$B$8)*(INDEX(Cutoff_Optimal!$C$2:$C$1002,MATCH(A997,Cutoff_Optimal!$A$2:$A$1002,0))/INDEX(Cutoff_Optimal!$B$2:$B$1002,MATCH(A997,Cutoff_Optimal!$A$2:$A$1002,0))),NA())</f>
        <v>5.1695070926636175E-3</v>
      </c>
      <c r="E997" s="4"/>
      <c r="F997" s="4"/>
    </row>
    <row r="998" spans="1:6" x14ac:dyDescent="0.2">
      <c r="A998" s="4">
        <v>997</v>
      </c>
      <c r="B998" s="12">
        <f>A998/Parameters!$B$4</f>
        <v>0.997</v>
      </c>
      <c r="C998" s="9">
        <f>INDEX(Workers!$E$2:$E$1001,MATCH(A998,Workers!$F$2:$F$1001,0))</f>
        <v>2.086105221910088</v>
      </c>
      <c r="D998" s="9">
        <f>IFERROR((Parameters!$B$7/Parameters!$B$8)*(INDEX(Cutoff_Optimal!$C$2:$C$1002,MATCH(A998,Cutoff_Optimal!$A$2:$A$1002,0))/INDEX(Cutoff_Optimal!$B$2:$B$1002,MATCH(A998,Cutoff_Optimal!$A$2:$A$1002,0))),NA())</f>
        <v>4.1036392937092835E-3</v>
      </c>
      <c r="E998" s="4"/>
      <c r="F998" s="4"/>
    </row>
    <row r="999" spans="1:6" x14ac:dyDescent="0.2">
      <c r="A999" s="4">
        <v>998</v>
      </c>
      <c r="B999" s="12">
        <f>A999/Parameters!$B$4</f>
        <v>0.998</v>
      </c>
      <c r="C999" s="9">
        <f>INDEX(Workers!$E$2:$E$1001,MATCH(A999,Workers!$F$2:$F$1001,0))</f>
        <v>2.1175949343357741</v>
      </c>
      <c r="D999" s="9">
        <f>IFERROR((Parameters!$B$7/Parameters!$B$8)*(INDEX(Cutoff_Optimal!$C$2:$C$1002,MATCH(A999,Cutoff_Optimal!$A$2:$A$1002,0))/INDEX(Cutoff_Optimal!$B$2:$B$1002,MATCH(A999,Cutoff_Optimal!$A$2:$A$1002,0))),NA())</f>
        <v>2.6947510698911567E-3</v>
      </c>
      <c r="E999" s="4"/>
      <c r="F999" s="4"/>
    </row>
    <row r="1000" spans="1:6" x14ac:dyDescent="0.2">
      <c r="A1000" s="4">
        <v>999</v>
      </c>
      <c r="B1000" s="12">
        <f>A1000/Parameters!$B$4</f>
        <v>0.999</v>
      </c>
      <c r="C1000" s="9">
        <f>INDEX(Workers!$E$2:$E$1001,MATCH(A1000,Workers!$F$2:$F$1001,0))</f>
        <v>2.13376691825981</v>
      </c>
      <c r="D1000" s="9">
        <f>IFERROR((Parameters!$B$7/Parameters!$B$8)*(INDEX(Cutoff_Optimal!$C$2:$C$1002,MATCH(A1000,Cutoff_Optimal!$A$2:$A$1002,0))/INDEX(Cutoff_Optimal!$B$2:$B$1002,MATCH(A1000,Cutoff_Optimal!$A$2:$A$1002,0))),NA())</f>
        <v>1.2091765513622473E-3</v>
      </c>
      <c r="E1000" s="4"/>
      <c r="F1000" s="4"/>
    </row>
    <row r="1001" spans="1:6" x14ac:dyDescent="0.2">
      <c r="A1001" s="4">
        <v>1000</v>
      </c>
      <c r="B1001" s="12">
        <f>A1001/Parameters!$B$4</f>
        <v>1</v>
      </c>
      <c r="C1001" s="9">
        <f>INDEX(Workers!$E$2:$E$1001,MATCH(A1001,Workers!$F$2:$F$1001,0))</f>
        <v>2.6071973539903217</v>
      </c>
      <c r="D1001" s="9">
        <f>IFERROR((Parameters!$B$7/Parameters!$B$8)*(INDEX(Cutoff_Optimal!$C$2:$C$1002,MATCH(A1001,Cutoff_Optimal!$A$2:$A$1002,0))/INDEX(Cutoff_Optimal!$B$2:$B$1002,MATCH(A1001,Cutoff_Optimal!$A$2:$A$1002,0))),NA())</f>
        <v>0</v>
      </c>
      <c r="E1001" s="4"/>
      <c r="F1001" s="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7B601-386B-411C-8EA9-E7E7E478EF3F}">
  <dimension ref="A1:A3"/>
  <sheetViews>
    <sheetView workbookViewId="0"/>
  </sheetViews>
  <sheetFormatPr baseColWidth="10" defaultColWidth="8.83203125" defaultRowHeight="15" x14ac:dyDescent="0.2"/>
  <cols>
    <col min="1" max="1" width="125.6640625" style="1" customWidth="1"/>
    <col min="2" max="16384" width="8.83203125" style="1"/>
  </cols>
  <sheetData>
    <row r="1" spans="1:1" s="3" customFormat="1" x14ac:dyDescent="0.2">
      <c r="A1" s="13" t="s">
        <v>43</v>
      </c>
    </row>
    <row r="2" spans="1:1" s="2" customFormat="1" ht="49" customHeight="1" x14ac:dyDescent="0.2">
      <c r="A2" s="2" t="s">
        <v>40</v>
      </c>
    </row>
    <row r="3" spans="1:1" s="2" customFormat="1" ht="38" customHeight="1" x14ac:dyDescent="0.2">
      <c r="A3" s="2" t="s">
        <v>41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Supplement_Overview</vt:lpstr>
      <vt:lpstr>README</vt:lpstr>
      <vt:lpstr>Parameters</vt:lpstr>
      <vt:lpstr>Workers</vt:lpstr>
      <vt:lpstr>Cutoff_Optimal</vt:lpstr>
      <vt:lpstr>Cutoff_Common_Benchmark</vt:lpstr>
      <vt:lpstr>Summary</vt:lpstr>
      <vt:lpstr>Figure1_Data</vt:lpstr>
      <vt:lpstr>Figure1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2026-07-08T20:00:22Z</dcterms:created>
  <dcterms:modified xsi:type="dcterms:W3CDTF">2026-09-18T13:43:01Z</dcterms:modified>
  <cp:category/>
</cp:coreProperties>
</file>