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Hartmann\Desktop\Hartmann\privat\Veröffentlichung\SLR\Finalisierung Juni 26\"/>
    </mc:Choice>
  </mc:AlternateContent>
  <xr:revisionPtr revIDLastSave="0" documentId="8_{3919B117-2DD2-43DC-B386-B854A650E62E}" xr6:coauthVersionLast="47" xr6:coauthVersionMax="47" xr10:uidLastSave="{00000000-0000-0000-0000-000000000000}"/>
  <workbookProtection lockStructure="1"/>
  <bookViews>
    <workbookView xWindow="28680" yWindow="-120" windowWidth="29040" windowHeight="17520" firstSheet="5" activeTab="9" xr2:uid="{A2759044-7FC2-4D58-A45B-6287E3D0486C}"/>
  </bookViews>
  <sheets>
    <sheet name="DB - all records" sheetId="3" r:id="rId1"/>
    <sheet name="DB - passed TS &amp; AS" sheetId="4" r:id="rId2"/>
    <sheet name="DB - passed FTS" sheetId="11" r:id="rId3"/>
    <sheet name="BS - all records" sheetId="5" r:id="rId4"/>
    <sheet name="BS - passed TS &amp; AS" sheetId="6" r:id="rId5"/>
    <sheet name="BS - passed FTS" sheetId="12" r:id="rId6"/>
    <sheet name="FS - all records" sheetId="1" r:id="rId7"/>
    <sheet name="FS - passed TS &amp; AS" sheetId="2" r:id="rId8"/>
    <sheet name="FS - passed FTS" sheetId="13" r:id="rId9"/>
    <sheet name="Thematic Analysis" sheetId="9" r:id="rId10"/>
    <sheet name="Opportunities and challenge" sheetId="10" r:id="rId11"/>
  </sheets>
  <definedNames>
    <definedName name="ExterneDaten_2" localSheetId="6" hidden="1">'FS - all records'!$C$2:$J$569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1" l="1"/>
  <c r="H23" i="4"/>
  <c r="H22" i="4"/>
  <c r="H21" i="4"/>
  <c r="H185" i="3"/>
  <c r="H184" i="3"/>
  <c r="H183" i="3"/>
  <c r="H182" i="3"/>
  <c r="H181" i="3"/>
  <c r="H180" i="3"/>
  <c r="H179" i="3"/>
  <c r="H178" i="3"/>
  <c r="H17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48" i="3"/>
  <c r="H147" i="3"/>
  <c r="H146" i="3"/>
  <c r="H145" i="3"/>
  <c r="H144" i="3"/>
  <c r="H143" i="3"/>
  <c r="H142" i="3"/>
  <c r="H141" i="3"/>
  <c r="H140" i="3"/>
  <c r="H139" i="3"/>
  <c r="H138" i="3"/>
  <c r="H137" i="3"/>
  <c r="H136" i="3"/>
  <c r="H135" i="3"/>
  <c r="H134" i="3"/>
  <c r="H133" i="3"/>
  <c r="H132" i="3"/>
  <c r="H131" i="3"/>
  <c r="H130" i="3"/>
  <c r="A323"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9528EEB-4A85-4646-92B0-C8222BBCDA23}" keepAlive="1" name="Abfrage - citations (3)" description="Verbindung mit der Abfrage 'citations (3)' in der Arbeitsmappe." type="5" refreshedVersion="8" background="1" saveData="1">
    <dbPr connection="Provider=Microsoft.Mashup.OleDb.1;Data Source=$Workbook$;Location=&quot;citations (3)&quot;;Extended Properties=&quot;&quot;" command="SELECT * FROM [citations (3)]"/>
  </connection>
</connections>
</file>

<file path=xl/sharedStrings.xml><?xml version="1.0" encoding="utf-8"?>
<sst xmlns="http://schemas.openxmlformats.org/spreadsheetml/2006/main" count="5815" uniqueCount="2960">
  <si>
    <t>Authors</t>
  </si>
  <si>
    <t>Title</t>
  </si>
  <si>
    <t>Publication</t>
  </si>
  <si>
    <t>Volume</t>
  </si>
  <si>
    <t>Number</t>
  </si>
  <si>
    <t>Pages</t>
  </si>
  <si>
    <t>Year</t>
  </si>
  <si>
    <t>Publisher</t>
  </si>
  <si>
    <t xml:space="preserve">Parsamehr, Mohammadsaeid; Dodanwala, Tharindu C; Perera, Piyaruwan; Ruparathna, Rajeev; </t>
  </si>
  <si>
    <t>Building information modeling (BIM)-based model checking to ensure occupant safety in institutional buildings</t>
  </si>
  <si>
    <t>Innovative Infrastructure Solutions</t>
  </si>
  <si>
    <t>6</t>
  </si>
  <si>
    <t>174</t>
  </si>
  <si>
    <t>Springer</t>
  </si>
  <si>
    <t>[Preidel &amp; Borrmann] Export 04.06.2025 Google Scholar</t>
  </si>
  <si>
    <t xml:space="preserve">Amor, Robert; Dimyadi, Johannes; </t>
  </si>
  <si>
    <t>The promise of automated compliance checking</t>
  </si>
  <si>
    <t>Developments in the built environment</t>
  </si>
  <si>
    <t/>
  </si>
  <si>
    <t>100039</t>
  </si>
  <si>
    <t>Elsevier</t>
  </si>
  <si>
    <t>[Preidel &amp; Borrmann]</t>
  </si>
  <si>
    <t xml:space="preserve">Zhou, Yu-Cheng; Zheng, Zhe; Lin, Jia-Rui; Lu, Xin-Zheng; </t>
  </si>
  <si>
    <t>Integrating NLP and context-free grammar for complex rule interpretation towards automated compliance checking</t>
  </si>
  <si>
    <t>Computers in Industry</t>
  </si>
  <si>
    <t>103746</t>
  </si>
  <si>
    <t xml:space="preserve">Bloch, Tanya; Sacks, Rafael; </t>
  </si>
  <si>
    <t>Comparing machine learning and rule-based inferencing for semantic enrichment of BIM models</t>
  </si>
  <si>
    <t>Automation in Construction</t>
  </si>
  <si>
    <t>256-272</t>
  </si>
  <si>
    <t xml:space="preserve">Sydora, Christoph; Stroulia, Eleni; </t>
  </si>
  <si>
    <t>Rule-based compliance checking and generative design for building interiors using BIM</t>
  </si>
  <si>
    <t>103368</t>
  </si>
  <si>
    <t xml:space="preserve">Noardo, Francesca; Guler, Dogus; Fauth, Judith; Malacarne, Giada; Ventura, Silvia Mastrolembo; Azenha, Miguel; Olsson, Per-Ola; Senger, Lennart; </t>
  </si>
  <si>
    <t>Unveiling the actual progress of Digital Building Permit: Getting awareness through a critical state of the art review</t>
  </si>
  <si>
    <t>Building and Environment</t>
  </si>
  <si>
    <t>108854</t>
  </si>
  <si>
    <t xml:space="preserve">Preidel, Cornelius; Borrmann, André; </t>
  </si>
  <si>
    <t>Towards code compliance checking on the basis of a visual programming language</t>
  </si>
  <si>
    <t>Journal of Information Technology in Construction (ITcon)</t>
  </si>
  <si>
    <t>25</t>
  </si>
  <si>
    <t>402-421</t>
  </si>
  <si>
    <t xml:space="preserve">Ghannad, Pedram; Lee, Yong-Cheol; Dimyadi, Johannes; Solihin, Wawan; </t>
  </si>
  <si>
    <t>Automated BIM data validation integrating open-standard schema with visual programming language</t>
  </si>
  <si>
    <t>Advanced Engineering Informatics</t>
  </si>
  <si>
    <t>14-28</t>
  </si>
  <si>
    <t xml:space="preserve">Soliman-Junior, Joao; Tzortzopoulos, Patricia; Baldauf, Juliana Parise; Pedo, Barbara; Kagioglou, Mike; Formoso, Carlos Torres; Humphreys, Julian; </t>
  </si>
  <si>
    <t>Automated compliance checking in healthcare building design</t>
  </si>
  <si>
    <t>Automation in construction</t>
  </si>
  <si>
    <t>103822</t>
  </si>
  <si>
    <t xml:space="preserve">Beach, Thomas; Yeung, Jonathan; Nisbet, Nicholas; Rezgui, Yacine; </t>
  </si>
  <si>
    <t>Digital approaches to construction compliance checking: Validating the suitability of an ecosystem approach to compliance checking</t>
  </si>
  <si>
    <t>102288</t>
  </si>
  <si>
    <t xml:space="preserve">Guo, Dongming; Onstein, Erling; La Rosa, Angela Daniela; </t>
  </si>
  <si>
    <t>A semantic approach for automated rule compliance checking in construction industry</t>
  </si>
  <si>
    <t>IEEE Access</t>
  </si>
  <si>
    <t>129648-129660</t>
  </si>
  <si>
    <t>IEEE</t>
  </si>
  <si>
    <t>Clustering information types for semantic enrichment of building information models to support automated code compliance checking</t>
  </si>
  <si>
    <t>Journal of Computing in Civil Engineering</t>
  </si>
  <si>
    <t>04020040</t>
  </si>
  <si>
    <t>American Society of Civil Engineers</t>
  </si>
  <si>
    <t xml:space="preserve">Kincelova, Kristina; Boton, Conrad; Blanchet, Pierre; Dagenais, Christian; </t>
  </si>
  <si>
    <t>Fire safety in tall timber building: A BIM-based automated code-checking approach</t>
  </si>
  <si>
    <t>Buildings</t>
  </si>
  <si>
    <t>7</t>
  </si>
  <si>
    <t>121</t>
  </si>
  <si>
    <t>MDPI</t>
  </si>
  <si>
    <t xml:space="preserve">Kim, Hayan; Lee, Jin-Kook; Shin, Jaeyoung; Choi, Jungsik; </t>
  </si>
  <si>
    <t>Visual language approach to representing KBimCode-based Korea building code sentences for automated rule checking</t>
  </si>
  <si>
    <t>Journal of Computational Design and Engineering</t>
  </si>
  <si>
    <t>2</t>
  </si>
  <si>
    <t>143-148</t>
  </si>
  <si>
    <t>Oxford University Press</t>
  </si>
  <si>
    <t xml:space="preserve">Bloch, Tanya; Borrmann, André; Pauwels, Pieter; </t>
  </si>
  <si>
    <t>Graph-based learning for automated code checking–Exploring the application of graph neural networks for design review</t>
  </si>
  <si>
    <t>102137</t>
  </si>
  <si>
    <t xml:space="preserve">Ismail, Aimi Sara; Ali, Kherun Nita; Iahad, Noorminshah A; </t>
  </si>
  <si>
    <t>A review on BIM-based automated code compliance checking system</t>
  </si>
  <si>
    <t>2017 international conference on research and innovation in information systems (icriis)</t>
  </si>
  <si>
    <t>1-6</t>
  </si>
  <si>
    <t xml:space="preserve">Zhang, Zijing; Nisbet, Nicholas; Ma, Ling; Broyd, Tim; </t>
  </si>
  <si>
    <t>Capabilities of rule representations for automated compliance checking in healthcare buildings</t>
  </si>
  <si>
    <t>104688</t>
  </si>
  <si>
    <t xml:space="preserve">Zhou, Peng; El-Gohary, Nora; </t>
  </si>
  <si>
    <t>Semantic information alignment of BIMs to computer-interpretable regulations using ontologies and deep learning</t>
  </si>
  <si>
    <t>101239</t>
  </si>
  <si>
    <t xml:space="preserve">Solihin, Wawan; Eastman, Charles M; </t>
  </si>
  <si>
    <t>A knowledge representation approach in BIM rule requirement analysis using the conceptual graph.</t>
  </si>
  <si>
    <t>J. Inf. Technol. Constr.</t>
  </si>
  <si>
    <t>Jun</t>
  </si>
  <si>
    <t>370-401</t>
  </si>
  <si>
    <t xml:space="preserve">Shahi, Kamellia; McCabe, Brenda Y; Shahi, Arash; </t>
  </si>
  <si>
    <t>Framework for automated model-based e-permitting system for municipal jurisdictions</t>
  </si>
  <si>
    <t>Journal of Management in Engineering</t>
  </si>
  <si>
    <t>04019025</t>
  </si>
  <si>
    <t xml:space="preserve">Solihin, Wawan; Dimyadi, Johannes; Lee, Yong-Cheol; Eastman, Charles; Amor, Robert; </t>
  </si>
  <si>
    <t>Simplified schema queries for supporting BIM-based rule-checking applications</t>
  </si>
  <si>
    <t>103248</t>
  </si>
  <si>
    <t xml:space="preserve">Preidel, Cornelius; Daum, Simon; Borrmann, André; </t>
  </si>
  <si>
    <t>Data retrieval from building information models based on visual programming</t>
  </si>
  <si>
    <t>Visualization in Engineering</t>
  </si>
  <si>
    <t>1-14</t>
  </si>
  <si>
    <t xml:space="preserve">Ismail, Aimi Sara; Ali, Kherun Nita; Iahad, Noorminshah A; Kassem, Mukhtar A; Al-Ashwal, Najib Taher; </t>
  </si>
  <si>
    <t>BIM-Based Automated Code Compliance Checking System in Malaysian Fire Safety Regulations: A User-Friendly Approach</t>
  </si>
  <si>
    <t>1404</t>
  </si>
  <si>
    <t xml:space="preserve">Guler, Dogus; Yomralioglu, Tahsin; </t>
  </si>
  <si>
    <t>Reviewing the literature on the tripartite cycle containing digital building permit, 3D city modeling, and 3D property ownership</t>
  </si>
  <si>
    <t>Land Use Policy</t>
  </si>
  <si>
    <t>106337</t>
  </si>
  <si>
    <t xml:space="preserve">Bloch, Tanya; </t>
  </si>
  <si>
    <t>Connecting research on semantic enrichment of BIM-review of approaches, methods and possible applications.</t>
  </si>
  <si>
    <t>416-440</t>
  </si>
  <si>
    <t xml:space="preserve">Bueno, Martín; Bosché, Frédéric; </t>
  </si>
  <si>
    <t>Pre-processing and analysis of building information models for automated geometric quality control</t>
  </si>
  <si>
    <t>105557</t>
  </si>
  <si>
    <t xml:space="preserve">Zhang, Jinyue; Cui, Bing; Gao, Ying; Zhang, Daxin; </t>
  </si>
  <si>
    <t>Factors influencing the acceptance of BIM-based automated code compliance checking in the AEC industry in China</t>
  </si>
  <si>
    <t>04023036</t>
  </si>
  <si>
    <t xml:space="preserve">Häußler, Marco; Borrmann, André; </t>
  </si>
  <si>
    <t>Knowledge-based engineering in the context of railway design by integrating BIM, BPMN, DMN and the methodology for knowledge-based engineering applications (MOKA).</t>
  </si>
  <si>
    <t>Journal of information technology in construction</t>
  </si>
  <si>
    <t xml:space="preserve">Sobhkhiz, Soroush; Zhou, Yu-Cheng; Lin, Jia-Rui; El-Diraby, Tamer E; </t>
  </si>
  <si>
    <t>Framing and evaluating the best practices of IFC-based automated rule checking: A case study</t>
  </si>
  <si>
    <t>10</t>
  </si>
  <si>
    <t>456</t>
  </si>
  <si>
    <t xml:space="preserve">Soliman-Junior, Joao; Formoso, Carlos T; Tzortzopoulos, Patricia; </t>
  </si>
  <si>
    <t>A semantic-based framework for automated rule checking in healthcare construction projects</t>
  </si>
  <si>
    <t>Canadian Journal of Civil Engineering</t>
  </si>
  <si>
    <t>202-214</t>
  </si>
  <si>
    <t>NRC Research Press</t>
  </si>
  <si>
    <t xml:space="preserve">Preidel, Cornelius; </t>
  </si>
  <si>
    <t>Automatisierte Konformitätsprüfung digitaler Bauwerksmodelle hinsichtlich geltender Normen und Richtlinien mit Hilfe einer visuellen Programmiersprache</t>
  </si>
  <si>
    <t>Technische Universität München</t>
  </si>
  <si>
    <t xml:space="preserve">Lynch, Kwandokuhle M; Issa, Raja RA; Anumba, Chimay J; </t>
  </si>
  <si>
    <t>Financial digital twin for public sector capital projects</t>
  </si>
  <si>
    <t>3</t>
  </si>
  <si>
    <t>04023003</t>
  </si>
  <si>
    <t xml:space="preserve">Preidel, Cornelius; Borrmann, André; </t>
  </si>
  <si>
    <t>BIM-based code compliance checking</t>
  </si>
  <si>
    <t>Building information modeling: Technology foundations and industry practice</t>
  </si>
  <si>
    <t>367-381</t>
  </si>
  <si>
    <t xml:space="preserve">Zhang, Zijing; Ma, Ling; Broyd, Tim; </t>
  </si>
  <si>
    <t>Rule capture of automated compliance checking of building requirements: a review</t>
  </si>
  <si>
    <t>Proceedings of the Institution of Civil Engineers-Smart Infrastructure and Construction</t>
  </si>
  <si>
    <t>4</t>
  </si>
  <si>
    <t>224-238</t>
  </si>
  <si>
    <t>Emerald Publishing Limited</t>
  </si>
  <si>
    <t xml:space="preserve">Xue, Xiaorui; Wu, Jin; Zhang, Jiansong; </t>
  </si>
  <si>
    <t>Semiautomated generation of logic rules for tabular information in building codes to support automated code compliance checking</t>
  </si>
  <si>
    <t>1</t>
  </si>
  <si>
    <t>04021033</t>
  </si>
  <si>
    <t xml:space="preserve">Paskoff, Chloé; Boton, Conrad; Blanchet, Pierre; </t>
  </si>
  <si>
    <t>BIM-based checking method for the mass timber industry</t>
  </si>
  <si>
    <t>1474</t>
  </si>
  <si>
    <t xml:space="preserve">Malagnino, Ada; Corallo, Angelo; Lazoi, Mariangela; Zavarise, Giorgio; </t>
  </si>
  <si>
    <t>The digital transformation in fire safety engineering over the past decade through building information modelling: A review</t>
  </si>
  <si>
    <t>Fire Technology</t>
  </si>
  <si>
    <t>3317-3351</t>
  </si>
  <si>
    <t xml:space="preserve">Fan, Su-Ling; Chi, Hung-Lin; Pan, Po-Quan; </t>
  </si>
  <si>
    <t>Rule checking Interface development between building information model and end user</t>
  </si>
  <si>
    <t>102842</t>
  </si>
  <si>
    <t xml:space="preserve">Schuk, V; Jiménez, ME Pombo; Martin, U; </t>
  </si>
  <si>
    <t>Technical specifications to meet the requirements of an Automatic Code Compliance Checking tool and current developments in infrastructure construction</t>
  </si>
  <si>
    <t>Results in Engineering</t>
  </si>
  <si>
    <t>100650</t>
  </si>
  <si>
    <t>Refinement of the visual code checking language for an automated checking of building information models regarding applicable regulations</t>
  </si>
  <si>
    <t>Computing in Civil Engineering 2017</t>
  </si>
  <si>
    <t>157-165</t>
  </si>
  <si>
    <t xml:space="preserve">Chognard, Sébastien; Dubois, Alain; Benmansour, Yacine; Torri, Elie; Domer, Bernd; </t>
  </si>
  <si>
    <t>Digital construction permit: A round trip between GIS and IFC</t>
  </si>
  <si>
    <t>Workshop of the European Group for Intelligent Computing in Engineering</t>
  </si>
  <si>
    <t>287-306</t>
  </si>
  <si>
    <t xml:space="preserve">Narayanaswamy, Harish; </t>
  </si>
  <si>
    <t>BIM-based automated design checking for building permit in the light-frame building industry</t>
  </si>
  <si>
    <t xml:space="preserve">Zou, Yang; Wu, Yuqing; Guo, Brian HW; Papadonikolaki, Eleni; Dimyadi, Johannes; Hung, Sze Nga; </t>
  </si>
  <si>
    <t>Investigating the New Zealand off-site manufacturing industry’s readiness for automated compliance checking</t>
  </si>
  <si>
    <t>Journal of Construction Engineering and Management</t>
  </si>
  <si>
    <t>12</t>
  </si>
  <si>
    <t>05022013</t>
  </si>
  <si>
    <t xml:space="preserve">Solihin, Wawan; </t>
  </si>
  <si>
    <t>A simplified BIM data representation using a relational database schema for an efficient rule checking system and its associated rule checking language</t>
  </si>
  <si>
    <t>Georgia Institute of Technology</t>
  </si>
  <si>
    <t>Semantic information extraction of energy requirements from contract specifications: dealing with complex extraction tasks</t>
  </si>
  <si>
    <t>5</t>
  </si>
  <si>
    <t>04022025</t>
  </si>
  <si>
    <t xml:space="preserve">Gong, Peisong; Guo, Haixiang; Huang, Yuanyue; Guo, Shengyu; </t>
  </si>
  <si>
    <t>Safety risk evaluations of deep foundation construction schemes based on imbalanced data sets</t>
  </si>
  <si>
    <t>Journal of civil engineering and management</t>
  </si>
  <si>
    <t>380-395</t>
  </si>
  <si>
    <t xml:space="preserve">Esser, S; Abualdenien, J; Vilgertshofer, S; Borrmann, A; </t>
  </si>
  <si>
    <t>Requirements for event-driven architectures in open BIM collaboration</t>
  </si>
  <si>
    <t>Proceedings of the 29th EG-ICE international workshop on intelligent computing in engineering</t>
  </si>
  <si>
    <t>Towards rule-based model checking of building information models</t>
  </si>
  <si>
    <t>ISARC. Proceedings of the International Symposium on Automation and Robotics in Construction</t>
  </si>
  <si>
    <t>1327-1333</t>
  </si>
  <si>
    <t>IAARC Publications</t>
  </si>
  <si>
    <t xml:space="preserve">Bloch, Tanya; Katz, Meir; Yosef, Raz; Sacks, Rafael; </t>
  </si>
  <si>
    <t>Automated model checking for topologically complex code requirements–security room case study</t>
  </si>
  <si>
    <t>EC3 Conference 2019</t>
  </si>
  <si>
    <t>48-55</t>
  </si>
  <si>
    <t>European Council on Computing in Construction</t>
  </si>
  <si>
    <t xml:space="preserve">Wu, Jiabin; Dubey, Rohit K; Abualdenien, Jimmy; Borrmann, André; </t>
  </si>
  <si>
    <t>Model Healing: Toward a framework for building designs to achieve code compliance</t>
  </si>
  <si>
    <t>ECPPM 2022-eWork and eBusiness in Architecture, Engineering and Construction 2022</t>
  </si>
  <si>
    <t>450-457</t>
  </si>
  <si>
    <t>CRC Press</t>
  </si>
  <si>
    <t xml:space="preserve">Gade, Peter N; Svidt, Kjeld; </t>
  </si>
  <si>
    <t>Exploration of practitioner experiences of flexibility and transparency to improve BIM-based model checking systems</t>
  </si>
  <si>
    <t>1041-1060</t>
  </si>
  <si>
    <t>International Council for Research and Innovation in Building and Construction</t>
  </si>
  <si>
    <t>Automated matching of design information in BIM to regulatory information in energy codes</t>
  </si>
  <si>
    <t>Construction research congress 2018</t>
  </si>
  <si>
    <t>75-85</t>
  </si>
  <si>
    <t xml:space="preserve">Shan, Zhi; Fu, Dingkang; Qiu, Lijie; Liang, Yuling; Huang, Chao; </t>
  </si>
  <si>
    <t>A semi-explicit practical coding method for prefabricated building component parts in China</t>
  </si>
  <si>
    <t>1236</t>
  </si>
  <si>
    <t xml:space="preserve">Madireddy, Soumya; Gao, Lu; Din, Zia Ud; Kim, Kinam; Senouci, Ahmed; Han, Zhe; Zhang, Yunpeng; </t>
  </si>
  <si>
    <t>Large Language Model-Driven Code Compliance Checking in Building Information Modeling</t>
  </si>
  <si>
    <t>Electronics</t>
  </si>
  <si>
    <t>11</t>
  </si>
  <si>
    <t>2146</t>
  </si>
  <si>
    <t xml:space="preserve">Cappelli, Maria Assunta; Di Marzo Serugendo, Giovanna; </t>
  </si>
  <si>
    <t>A semi-automated software model to support AI ethics compliance assessment of an AI system guided by ethical principles of AI</t>
  </si>
  <si>
    <t>AI and Ethics</t>
  </si>
  <si>
    <t>1-24</t>
  </si>
  <si>
    <t xml:space="preserve">Triana González, Samuel Jesús; Lozano Diez, Rafael Vicente; </t>
  </si>
  <si>
    <t>Systematization of BIM data management to improve centralization, interoperability and traceability of building asset information in digital environments</t>
  </si>
  <si>
    <t>International Journal of Architectural Computing</t>
  </si>
  <si>
    <t>14780771241310210</t>
  </si>
  <si>
    <t>SAGE Publications Sage UK: London, England</t>
  </si>
  <si>
    <t xml:space="preserve">Shahi, Kamellia; </t>
  </si>
  <si>
    <t>Evaluation of current construction permitting process in city of Toronto and future of permitting in the global construction industry</t>
  </si>
  <si>
    <t>University of Toronto (Canada)</t>
  </si>
  <si>
    <t xml:space="preserve">Aslam, Bilal; Umar, Tariq; </t>
  </si>
  <si>
    <t>Automated code compliance checking through building information modelling</t>
  </si>
  <si>
    <t>Proceedings of the Institution of Civil Engineers-Structures and Buildings</t>
  </si>
  <si>
    <t>9</t>
  </si>
  <si>
    <t>822-837</t>
  </si>
  <si>
    <t xml:space="preserve">Acke, Tristan; </t>
  </si>
  <si>
    <t>Research on the applicability of language models for automated building code compliance checks</t>
  </si>
  <si>
    <t>Ghent University</t>
  </si>
  <si>
    <t xml:space="preserve">Ritter, Fabian; Preidel, Cornelius; Singer, Dominic; </t>
  </si>
  <si>
    <t>Visuelle Programmiersprachen im Bauwesen-Stand der Technik und aktuelle Entwicklungen</t>
  </si>
  <si>
    <t>Proceedings of the 27th Forum Bauinformatik</t>
  </si>
  <si>
    <t xml:space="preserve">Preidel, Cornelius; Borrmann, André; Beetz, Jakob; </t>
  </si>
  <si>
    <t>Prüfung der Einhaltung von Normen und Richtlinien mittels BIM</t>
  </si>
  <si>
    <t>Building Information Modeling: Technologische Grundlagen und industrielle Praxis</t>
  </si>
  <si>
    <t>443-462</t>
  </si>
  <si>
    <t>BIM-supported visual language to define building design regulations</t>
  </si>
  <si>
    <t>Proceedings of the 22nd International Conference on Computer-Aided Architectural Design Research in Asia: Protocols, Flows and Glitches, Hong Kong, China</t>
  </si>
  <si>
    <t>Integrating relational algebra into a visual code checking language for information retrieval from building information models</t>
  </si>
  <si>
    <t>Proc. of the ICCCBE 2016</t>
  </si>
  <si>
    <t xml:space="preserve">Schroeder, Roger; Dean, William; </t>
  </si>
  <si>
    <t>Comprehensive BIM integration for architectural education using computational design visual programming environments</t>
  </si>
  <si>
    <t>Building Technology Educators’ Society</t>
  </si>
  <si>
    <t>University of Massachusetts Amherst Libraries</t>
  </si>
  <si>
    <t xml:space="preserve">Junior, J Soliman; Baldauf, Juliana Parise; Tzortzopoulos, Patricia; Formoso, Carlos T; Kagioglou, Mike; </t>
  </si>
  <si>
    <t>The role of building information modelling on assessing healthcare design</t>
  </si>
  <si>
    <t>CIB World Building Congress</t>
  </si>
  <si>
    <t>1659-1672</t>
  </si>
  <si>
    <t xml:space="preserve">Kim, Hayan; Lee, Jin-Kook; Shin, Jaeyoung; Kim, Jinsung; </t>
  </si>
  <si>
    <t>Visual Language-based approach for the Definition of Building Permit related rules</t>
  </si>
  <si>
    <t xml:space="preserve">LIN, Jia-rui; ZHOU, Yu-cheng; ZHENG, Zhe; LU, Xin-zheng; </t>
  </si>
  <si>
    <t>Research and application of intelligent design review</t>
  </si>
  <si>
    <t>Engineering Mechanics</t>
  </si>
  <si>
    <t>25-38</t>
  </si>
  <si>
    <t>《 工程力学》 杂志社</t>
  </si>
  <si>
    <t xml:space="preserve">Yamusa, Muhammad; Dauda, Jamiu; Ajayi, Saheed; Saka, Abdullahi B; Oyegoke, Adekunle S; Adebisi, Waris; Jagun, Zainab T; </t>
  </si>
  <si>
    <t>Automated Compliance Checking In The Aec Industry: A Review Of Current State, Opportunities And Challenges</t>
  </si>
  <si>
    <t>Opportunities And Challenges (November 21, 2024)</t>
  </si>
  <si>
    <t xml:space="preserve">Schliski, S; </t>
  </si>
  <si>
    <t>BIM-Based Code Compliance Checking of the Musterbauordnung</t>
  </si>
  <si>
    <t xml:space="preserve">Gade, Peter Nørkjær; Jensen, Rasmus Lund; Svidt, Kjeld; </t>
  </si>
  <si>
    <t>Practitioner experiences and requirements for rule translation used for building information model-based model checking</t>
  </si>
  <si>
    <t>International Conference on Cooperative Design, Visualization and Engineering</t>
  </si>
  <si>
    <t>84-96</t>
  </si>
  <si>
    <t xml:space="preserve">Isah, Yahaya; Shakantu, Winston; Ibrahim, Saidu; </t>
  </si>
  <si>
    <t>Utilisation of order processing technology for logistics process improvement in the Nigerian construction industry</t>
  </si>
  <si>
    <t>Acta Structilia</t>
  </si>
  <si>
    <t>32-67</t>
  </si>
  <si>
    <t xml:space="preserve">Gade, Peter Nørkjær; Lauritzen, Dorthe Holmberg; Andersen, Michael; Hjelseth, Eilif; </t>
  </si>
  <si>
    <t>How practice is represented in BIM-based model checking research–A literature review and reflections</t>
  </si>
  <si>
    <t>443-449</t>
  </si>
  <si>
    <t xml:space="preserve">Singharajwarapan, Silpa; Motawa, Ibrahim; </t>
  </si>
  <si>
    <t>Case Architectural Design Parameters Affecting Patients Psychological Requirements in Mental Healthcare Facilities</t>
  </si>
  <si>
    <t>Proceedings of the 7th TICC International Conference</t>
  </si>
  <si>
    <t xml:space="preserve">Anderson, Anne; </t>
  </si>
  <si>
    <t>Using Building Information Modeling to Transform the Building Codes Compliance Process</t>
  </si>
  <si>
    <t>Construction Research Congress 2020</t>
  </si>
  <si>
    <t>1048-1056</t>
  </si>
  <si>
    <t>American Society of Civil Engineers Reston, VA</t>
  </si>
  <si>
    <t xml:space="preserve">Karmakar, Ankan; Delhi, Venkata Santosh Kumar; </t>
  </si>
  <si>
    <t>Restructuring Elements in IFC Topology through Semantic Enrichment: A Case of Automated Compliance Checking</t>
  </si>
  <si>
    <t>458-465</t>
  </si>
  <si>
    <t xml:space="preserve">Nuyts, Emma; Present, P; Werbrouck, J; </t>
  </si>
  <si>
    <t>Automated validation of building models against legislation using Linked Data</t>
  </si>
  <si>
    <t>Master's dissertation, Dept. Arch., Ghent University, Ghent, Belgium</t>
  </si>
  <si>
    <t xml:space="preserve">Soliman-Junior, Joao; Tzortzopoulos, Patricia; Kagioglou, Mike; </t>
  </si>
  <si>
    <t>Exploring mistakeproofing in healthcare design</t>
  </si>
  <si>
    <t>Proceedings of 28th annual conference of the international group for lean construction (IGLC28), Berkeley, California, USA</t>
  </si>
  <si>
    <t>193-204</t>
  </si>
  <si>
    <t xml:space="preserve">Esser, Sebastian; </t>
  </si>
  <si>
    <t>Implementierung einer Datenschnittstelle zur Unterstützung der modellbasierten Planung von Bahnausrüstungstechnik</t>
  </si>
  <si>
    <t xml:space="preserve">Häußler, Marco; </t>
  </si>
  <si>
    <t>Development of methods for model-based quality assurance in railway infrastructure design</t>
  </si>
  <si>
    <t xml:space="preserve">Filardo, Martina Mellenthin; Krischler, Judith; </t>
  </si>
  <si>
    <t>An A Priori EIR-Compliant Modelling Approach</t>
  </si>
  <si>
    <t xml:space="preserve">Schuk, Vitali; Martin, Ullrich; </t>
  </si>
  <si>
    <t>Graphenbasierter Ansatz zur digitalen Abbildung des Regelwerks im Infrastrukturbau</t>
  </si>
  <si>
    <t>Internationales Verkehrswesen</t>
  </si>
  <si>
    <t>32-38</t>
  </si>
  <si>
    <t>expert verlag</t>
  </si>
  <si>
    <t xml:space="preserve">Sydora, Christoph P; </t>
  </si>
  <si>
    <t>Reasoning About Interior Building Design, Grounded on Design Rules</t>
  </si>
  <si>
    <t xml:space="preserve">Aydın, Murat; Yaman, Hakan; </t>
  </si>
  <si>
    <t>Bina Enformasyonu Modellemesi (BIM) Tabanlı Bina Yönetmelik Uygunluk Kontrolü Literatürüne Genel Bir Bakış: Bina Enformasyonu Modellemesi (BIM) Tabanlı Bina Yönetmelik Uygunluk Kontrolü Literatürüne Genel Bir Bakış</t>
  </si>
  <si>
    <t>Tasarim+ Kuram</t>
  </si>
  <si>
    <t>59-77</t>
  </si>
  <si>
    <t xml:space="preserve">Giehl, A; </t>
  </si>
  <si>
    <t>Validierung von BIM-Modellen auf Basis graphenbasierter Repräsentationen</t>
  </si>
  <si>
    <t xml:space="preserve">Magaji, Aisha; Alumbugu, Polycarp O; Shittu, Abdullateef A; </t>
  </si>
  <si>
    <t>School of Environmental Technology</t>
  </si>
  <si>
    <t>SCHOOL OF ENVIRONMENTAL TECHNOLOGY</t>
  </si>
  <si>
    <t>614</t>
  </si>
  <si>
    <t xml:space="preserve">Soliman-Junior, Joao; </t>
  </si>
  <si>
    <t>AUTOMATED REGULATORY COMPLIANCE IN HEALTHCARE BUILDING DESIGN</t>
  </si>
  <si>
    <t>The University of Huddersfield</t>
  </si>
  <si>
    <t xml:space="preserve">Stocker, Tanja; </t>
  </si>
  <si>
    <t>Erstellung von IFC-Datenmodellen für den Holzbau und darauf basierende automatisierte Überprüfung der Einhaltung von Schallschutzanforderungen</t>
  </si>
  <si>
    <t xml:space="preserve">Soliman Junior, João; </t>
  </si>
  <si>
    <t>Framework para suporte à verificação automatizada de requisitos regulamentares em projetos hospitalares</t>
  </si>
  <si>
    <t xml:space="preserve">Binni, L; Naticchia, B; Corneli, A; Prifti, M; </t>
  </si>
  <si>
    <t>Development of augmented BIM models for built environment management</t>
  </si>
  <si>
    <t>469-476</t>
  </si>
  <si>
    <t xml:space="preserve">Eid, Asmaa S; Aboulnaga, Mohsen M; Mahmoud, Ayman H; </t>
  </si>
  <si>
    <t>Future cities for climate action: automated code compliance checking in reference to energy efficiency building regulations</t>
  </si>
  <si>
    <t>Green Buildings and Renewable Energy: Med Green Forum 2019-Part of World Renewable Energy Congress and Network</t>
  </si>
  <si>
    <t>71-86</t>
  </si>
  <si>
    <t>Comparative analyses of four BIM-based compliance checking tools</t>
  </si>
  <si>
    <t>Canadian Society of Civil Engineering Annual Conference</t>
  </si>
  <si>
    <t>461-471</t>
  </si>
  <si>
    <t xml:space="preserve">Eid, AS; Aboulnaga, MM; Mahmoud, AH; </t>
  </si>
  <si>
    <t>VPL-based Code Compliance Checking for Building Envelope Design Using OTTV Calculation</t>
  </si>
  <si>
    <t>IOP Conference Series: Earth and Environmental Science</t>
  </si>
  <si>
    <t>012033</t>
  </si>
  <si>
    <t>IOP Publishing</t>
  </si>
  <si>
    <t xml:space="preserve">Lee, Heui Min Andy; Enegbuma, Wallace Imoudu; Bakshi, Nilesh; </t>
  </si>
  <si>
    <t>Standardisation of Information Input for Automated Compliance Checking Efficiency</t>
  </si>
  <si>
    <t>44th</t>
  </si>
  <si>
    <t>387</t>
  </si>
  <si>
    <t xml:space="preserve">Zou, Yang; Guo, Brian HW; Dimyadi, Johannes Alwi Wibisono; Papadonikolaki, Eleni; </t>
  </si>
  <si>
    <t>Roadmap for Automated Compliance Checking Adoption in New Zealand Offsite Manufacturing Industry</t>
  </si>
  <si>
    <t>BRANZ</t>
  </si>
  <si>
    <t xml:space="preserve">Charles, A; Zhang, Mr Chi; en Ontwikkeling, Hendriks Bouw; </t>
  </si>
  <si>
    <t>Automated rule checking for in-house BIM norms of building models</t>
  </si>
  <si>
    <t>Master’s dissertation. Eindhoven University of Technology</t>
  </si>
  <si>
    <t xml:space="preserve">Ma, Wei; Wang, Xiangyu; Shou, Wenchi; Wang, Jun; </t>
  </si>
  <si>
    <t>Energy-efficient faÃ § ade design of residential buildings: a critical review</t>
  </si>
  <si>
    <t>Developments in the Built Environment</t>
  </si>
  <si>
    <t>100393</t>
  </si>
  <si>
    <t>Elsevier Ltd.</t>
  </si>
  <si>
    <t xml:space="preserve">Motawa, Ibrahim; Singharajwarapan, Silpa; </t>
  </si>
  <si>
    <t>Case Architectural design parameters affecting patient’s psychological requirements in mental healthcare facilities.</t>
  </si>
  <si>
    <t>7th TICC International Conference 2023 Toward Sustainable Development Goals: Digital Transformation and Beyond</t>
  </si>
  <si>
    <t>418-426</t>
  </si>
  <si>
    <t xml:space="preserve">Soliman, Sara; Underwood, Jason; Fleming, Andrew; </t>
  </si>
  <si>
    <t>Analysing the influence of automation adoption on building information modelling and lean construction use</t>
  </si>
  <si>
    <t xml:space="preserve">Sydora, Christoph; </t>
  </si>
  <si>
    <t>Rule Language Based Automated Compliance Checking for Interior Generative Design Using BIM</t>
  </si>
  <si>
    <t xml:space="preserve">CAPPELLI, MARIA ASSUNTA; SERUGENDO, GIOVANNA DI MARZO; </t>
  </si>
  <si>
    <t>Rec On Ciling Companies AND AI Regulations Initi Atives (ROCCIA)</t>
  </si>
  <si>
    <t xml:space="preserve">Noardo, Francesca; Guler, Dogus; Fauth, Judith; Malacarne, Giada; Mastrolembo Ventura, Silvia; Azenha, Miguel; Olsson, Per Ola; Senger, Lennart; </t>
  </si>
  <si>
    <t>Unveiling the actual progress of Digital Building Permit</t>
  </si>
  <si>
    <t xml:space="preserve">Costa Jutglar, Gonçal; </t>
  </si>
  <si>
    <t>Integration of building product data with BIM modelling: a semantic-based product catalogue and rule checking system</t>
  </si>
  <si>
    <t>Universitat Ramon Llull</t>
  </si>
  <si>
    <t xml:space="preserve">Barbero, Andrea; </t>
  </si>
  <si>
    <t>BIM methodology standardization for Facility Management: data organization, integration, and visualization for a new concept of stadium</t>
  </si>
  <si>
    <t>Politecnico di Torino</t>
  </si>
  <si>
    <t xml:space="preserve">Pejić, Saša; </t>
  </si>
  <si>
    <t>Graduation Committee</t>
  </si>
  <si>
    <t xml:space="preserve">Paskoff, Chloé; </t>
  </si>
  <si>
    <t>Utilisation du BIM pour l’étude de conformité de maquettes numériques dans l’industrie de la construction en bois massif</t>
  </si>
  <si>
    <t>École de technologie supérieure</t>
  </si>
  <si>
    <t xml:space="preserve">Ngwenya, Kwandokuhle M; Issa, Raja RA; Anumba, Chimay; </t>
  </si>
  <si>
    <t>Visualization of Cost Funding Sources in Building Information Models</t>
  </si>
  <si>
    <t>Computing in Civil Engineering 2021</t>
  </si>
  <si>
    <t>1376-1383</t>
  </si>
  <si>
    <t xml:space="preserve">Ismail, Aimi Sara; </t>
  </si>
  <si>
    <t>AN AUTOMATED BUILDING INFORMATION MODELLING-BASED COMPLIANCE CHECKING SYSTEM FOR MALAYSIAN BUILDING BY LAWS FIRE REGULATIONS</t>
  </si>
  <si>
    <t>Universiti Teknologi Malaysia</t>
  </si>
  <si>
    <t xml:space="preserve">Livingstone, Andrew; </t>
  </si>
  <si>
    <t>Automated code compliance for structural timber design with building information modelling</t>
  </si>
  <si>
    <t xml:space="preserve">Van Breedam, Vanessa; </t>
  </si>
  <si>
    <t>Onderzoek naar automatisering van de evaluatie van brandnormering in een BIM model</t>
  </si>
  <si>
    <t>Universiteit Gent</t>
  </si>
  <si>
    <t xml:space="preserve">Parsamehr, Mohammadsaeid; </t>
  </si>
  <si>
    <t>A BIM-based Approach for Predictive Safety Planning in the Construction Industry</t>
  </si>
  <si>
    <t>University of Windsor (Canada)</t>
  </si>
  <si>
    <t>Automated Code Compliance Checking in Reference to Energy Efficiency Building Regulations</t>
  </si>
  <si>
    <t>71</t>
  </si>
  <si>
    <t>Springer Nature</t>
  </si>
  <si>
    <t xml:space="preserve">SEGHIER, TAKI EDDINE; </t>
  </si>
  <si>
    <t>BUILDING INFORMATION MODELLING-BASED APPROACH FOR ASPECTS OF GREEN BUILDING EVALUATION</t>
  </si>
  <si>
    <t xml:space="preserve">Trebbi, Ing; Mirarchi, Claudio; </t>
  </si>
  <si>
    <t>Building Smart International Summit</t>
  </si>
  <si>
    <t xml:space="preserve">Carvalho, Yan Mota Veras de; </t>
  </si>
  <si>
    <t>Ferramenta BIM de análise automatizada de projetos</t>
  </si>
  <si>
    <t>[Wang et al.] Export: 05.06.25 Google Scholar</t>
  </si>
  <si>
    <t>[Wang et al.]</t>
  </si>
  <si>
    <t xml:space="preserve">Alnuzha, Maen; Bloch, Tanya; </t>
  </si>
  <si>
    <t>The role of machine learning in automated code checking–a systematic literature review</t>
  </si>
  <si>
    <t>22-44</t>
  </si>
  <si>
    <t xml:space="preserve">Lilis, Georgios Nektarios; Wang, Meng; Katsigarakis, Kyriakos; Mavrokapnidis, Dimitrios; Korolija, Ivan; Dimitrios, Rovas; </t>
  </si>
  <si>
    <t>BIM-based semantic enrichment and knowledge graph generation via geometric relation checking</t>
  </si>
  <si>
    <t>106081</t>
  </si>
  <si>
    <t xml:space="preserve">Li, Sihao; Jiang, Ziyang; Xu, Zhao; </t>
  </si>
  <si>
    <t>BIM-Based Model Checking: A Scientometric Analysis and Critical Review</t>
  </si>
  <si>
    <t>Applied Sciences</t>
  </si>
  <si>
    <t>49</t>
  </si>
  <si>
    <t xml:space="preserve">Besiroglu, Safak; Serteser, Nuri; </t>
  </si>
  <si>
    <t>Investigation of building fire safety measures in building information modelling (BIM) environment</t>
  </si>
  <si>
    <t>14780771251323092</t>
  </si>
  <si>
    <t xml:space="preserve">Beşiroğlu, Şafak; Serteser, Nuri; </t>
  </si>
  <si>
    <t>Yapı bilgi modelleme (BIM) ile binaların yangın emniyeti performansının değerlendirilmesi</t>
  </si>
  <si>
    <t>Gazi Üniversitesi Mühendislik Mimarlık Fakültesi Dergisi</t>
  </si>
  <si>
    <t>501-514</t>
  </si>
  <si>
    <t>Gazi University</t>
  </si>
  <si>
    <t xml:space="preserve">Mozaffari, M Hamed; Popov, Pavel; Razavialavi, Seyedreza; Jalaei, Farzad; </t>
  </si>
  <si>
    <t>Review of Natural Language Processing (NLP) And Generative AI Applications in the Era of Construction 4.0</t>
  </si>
  <si>
    <t>Transforming Construction with Off-site Methods and Technologies</t>
  </si>
  <si>
    <t>Hettiarachchi H.; Dridi A.; Gaber M.M.; Parsafard P.; Bocaneala N.; Breitenfelder K.; Costa G.; Hedblom M.; Juganaru-Mathieu M.; Mecharnia T.; Park S.; Tan H.; Tawil A.-R.H.; Vakaj E.</t>
  </si>
  <si>
    <t>CODE-ACCORD: A Corpus of building regulatory data for rule generation towards automatic compliance checking</t>
  </si>
  <si>
    <t xml:space="preserve">Scientific Data </t>
  </si>
  <si>
    <t>[Malsane et al.] Export: 05.06.25 Scopus</t>
  </si>
  <si>
    <t>Chen Q.; Yu B.; Wang Y.; Shao X.; Pang Z.; Zhang Y.</t>
  </si>
  <si>
    <t>Multidimensional automated decision support for asphalt pavement maintenance using the BIM-LCA-LCCA method</t>
  </si>
  <si>
    <t>International Journal of Pavement Engineering</t>
  </si>
  <si>
    <t>26</t>
  </si>
  <si>
    <t>[Malsane et al.]</t>
  </si>
  <si>
    <t>Chen Y.; Zhang Y.; Kang H.</t>
  </si>
  <si>
    <t>Research on knowledge-based BIM for automated compliance checking system in architectural design</t>
  </si>
  <si>
    <t>Journal of Graphics</t>
  </si>
  <si>
    <t>41</t>
  </si>
  <si>
    <t>Jiang S.; Feng X.; Zhang B.; Shi J.</t>
  </si>
  <si>
    <t>Semantic enrichment for BIM: Enabling technologies and applications</t>
  </si>
  <si>
    <t>56</t>
  </si>
  <si>
    <t>Makisha E.</t>
  </si>
  <si>
    <t>Features of Regulation Document Translation into a Machine-Readable Format within the Verification of Building Information Models</t>
  </si>
  <si>
    <t>CivilEng</t>
  </si>
  <si>
    <t>Guler D.; Yomralioglu T.</t>
  </si>
  <si>
    <t>A reformative framework for processes from building permit issuing to property ownership in Turkey</t>
  </si>
  <si>
    <t>101</t>
  </si>
  <si>
    <t>Dodanwala T.C.; Ruparathna R.</t>
  </si>
  <si>
    <t>Ensuring the resilience of multi-unit residential buildings (MURBs): a building information modeling (BIM)-based evaluation approach</t>
  </si>
  <si>
    <t>Sustainable and Resilient Infrastructure</t>
  </si>
  <si>
    <t>Zhang R.; El-Gohary N.</t>
  </si>
  <si>
    <t>Building information modeling, natural language processing, and artificial intelligence for automated compliance checking</t>
  </si>
  <si>
    <t>Research Companion to Building Information Modeling</t>
  </si>
  <si>
    <t>Fauth J.; Bloch T.; Noardo F.; Nisbet N.; Kaiser S.-B.; Nørkjær Gade P.; Tekavec J.</t>
  </si>
  <si>
    <t>Taxonomy for building permit system - organizing knowledge for building permit digitalization</t>
  </si>
  <si>
    <t>59</t>
  </si>
  <si>
    <t>Zhou Y.; She J.; Huang Y.; Li L.; Zhang L.; Zhang J.</t>
  </si>
  <si>
    <t>A Design for Safety (DFS) Semantic Framework Development Based on Natural Language Processing (NLP) for Automated Compliance Checking Using BIM: The Case of China</t>
  </si>
  <si>
    <t>Xie X.; Zhou J.; Fu X.; Zhang R.; Zhu H.; Bao Q.</t>
  </si>
  <si>
    <t>Automated Rule Checking for MEP Systems Based on BIM and KBMS</t>
  </si>
  <si>
    <t>Chen D.; Chen L.; Zhang Y.; Lin S.; Ye M.; Sølvsten S.</t>
  </si>
  <si>
    <t>Automated fire risk assessment and mitigation in building blueprints using computer vision and deep generative models</t>
  </si>
  <si>
    <t>62</t>
  </si>
  <si>
    <t>Parsamehr M.; Dodanwala T.C.; Perera P.; Ruparathna R.</t>
  </si>
  <si>
    <t>8</t>
  </si>
  <si>
    <t>González L.; Rienzi B.; Sosa R.; Cornelius V.; O’Neil M.; Navickis L.; González E.; Guimerans G.; Cortés J.; Ponzoni F.; Álvarez F.; Nebel A.; Cotto S.; Aguiar Y.; Calcagno M.; Riva M.; Reale F.; Puerta B.; Rodríguez E.; Viñas C.; Turcatti I.; Díaz G.; Agresta G.; Prada J.J.; Corti M.E.; Rettich Á.; Marques Á.; Juambeltz L.; González J.</t>
  </si>
  <si>
    <t>An Open and Standards-Based Approach for the Digital Building Permit in Montevideo</t>
  </si>
  <si>
    <t>Lecture Notes in Business Information Processing</t>
  </si>
  <si>
    <t>498 LNBIP</t>
  </si>
  <si>
    <t>He C.; He W.; Liu M.; Leng S.; Wei S.</t>
  </si>
  <si>
    <t>Enriched Construction Regulation Inquiry Responses: A Hybrid Search Approach for Large Language Models</t>
  </si>
  <si>
    <t>Zhou Y.; Solihin W.; Yeoh J.K.W.</t>
  </si>
  <si>
    <t>Knowledge Loss Measurement through Quality Evaluation of Conceptual Graphs</t>
  </si>
  <si>
    <t>Computing in Civil Engineering 2021 - Selected Papers from the ASCE International Conference on Computing in Civil Engineering 2021</t>
  </si>
  <si>
    <t>Li X.; Zhao S.; Shen Y.; Xue Y.; Li T.; Zhu H.</t>
  </si>
  <si>
    <t>Big data-driven TBM tunnel intelligent construction system with automated-compliance-checking (ACC) optimization</t>
  </si>
  <si>
    <t>Expert Systems with Applications</t>
  </si>
  <si>
    <t>244</t>
  </si>
  <si>
    <t>Ismail A.S.; Ali K.N.; Iahad N.A.; Kassem M.A.; Al-Ashwal N.T.</t>
  </si>
  <si>
    <t>13</t>
  </si>
  <si>
    <t>Liu X.; Li H.; Zhu X.</t>
  </si>
  <si>
    <t>A GPT-based method of Automated Compliance Checking through prompt engineering</t>
  </si>
  <si>
    <t>30th EG-ICE: International Conference on Intelligent Computing in Engineering 2023</t>
  </si>
  <si>
    <t>Moon S.; Lee G.; Chi S.; Oh H.</t>
  </si>
  <si>
    <t>Automated Construction Specification Review with Named Entity Recognition Using Natural Language Processing</t>
  </si>
  <si>
    <t>147</t>
  </si>
  <si>
    <t>Goh W.; Jang J.; Park S.I.; Choi B.-H.; Lim H.; Zi G.</t>
  </si>
  <si>
    <t>Automated Compliance Checking System for Structural Design Codes in a BIM Environment</t>
  </si>
  <si>
    <t>KSCE Journal of Civil Engineering</t>
  </si>
  <si>
    <t>28</t>
  </si>
  <si>
    <t>Mêda P.; Fauth J.; Schranz C.; Urban H.; Sousa H.</t>
  </si>
  <si>
    <t>DIGITAL BUILDING PERMITS AND DIGITAL BUILDING LOGBOOKS – CLUSTERING THE CHALLENGES AND REQUIREMENTS FOR ALIGNMENT</t>
  </si>
  <si>
    <t>Proceedings of the European Conference on Computing in Construction</t>
  </si>
  <si>
    <t>2024</t>
  </si>
  <si>
    <t>Zou Y.; Wu Y.; Guo B.H.W.; Papadonikolaki E.; Dimyadi J.; Hung S.N.</t>
  </si>
  <si>
    <t>Investigating the New Zealand Off-Site Manufacturing Industry's Readiness for Automated Compliance Checking</t>
  </si>
  <si>
    <t>148</t>
  </si>
  <si>
    <t>Fischer S.; Schranz C.; Urban H.; Pfeiffer D.</t>
  </si>
  <si>
    <t>Automation of escape route analysis for BIM-based building code checking</t>
  </si>
  <si>
    <t>156</t>
  </si>
  <si>
    <t>Fitkau I.; Hartmann T.</t>
  </si>
  <si>
    <t>An ontology-based approach of automatic compliance checking for structural fire safety requirements</t>
  </si>
  <si>
    <t>Ataide M.; Braholli O.; Siegele D.</t>
  </si>
  <si>
    <t>Digital Transformation of Building Permits: Current Status, Maturity, and Future Prospects</t>
  </si>
  <si>
    <t>Acerra E.M.; Busquet G.F.D.; Parente M.; Marinelli M.; Vignali V.; Simone A.</t>
  </si>
  <si>
    <t>Building Information Modeling (BIM) Application for a Section of Bologna’s Red Tramway Line</t>
  </si>
  <si>
    <t>Infrastructures</t>
  </si>
  <si>
    <t>Zheng Z.; Zhou Y.-C.; Chen K.-Y.; Lu X.-Z.; She Z.-T.; Lin J.-R.</t>
  </si>
  <si>
    <t>A text classification-based approach for evaluating and enhancing the machine interpretability of building codes</t>
  </si>
  <si>
    <t>Engineering Applications of Artificial Intelligence</t>
  </si>
  <si>
    <t>127</t>
  </si>
  <si>
    <t>Häußler M.; Esser S.; Borrmann A.</t>
  </si>
  <si>
    <t>Code compliance checking of railway designs by integrating BIM, BPMN and DMN</t>
  </si>
  <si>
    <t>Lee J.-K.; Cho K.; Choi H.; Choi S.; Kim S.; Cha S.H.</t>
  </si>
  <si>
    <t>High-level implementable methods for automated building code compliance checking</t>
  </si>
  <si>
    <t>15</t>
  </si>
  <si>
    <t>Mêda P.; Fauth J.; Schranz C.; Sousa H.; Urban H.</t>
  </si>
  <si>
    <t>Twinning the path of digital building permits and digital building logbooks – Diagnosis and challenges</t>
  </si>
  <si>
    <t>20</t>
  </si>
  <si>
    <t>Zhao X.; Huang L.; Sun Z.; Fan X.; Zhang M.</t>
  </si>
  <si>
    <t>Compliance Checking on Topological Spatial Relationships of Building Elements Based on Building Information Models and Ontology</t>
  </si>
  <si>
    <t>Sustainability (Switzerland)</t>
  </si>
  <si>
    <t>14</t>
  </si>
  <si>
    <t>Noardo F.; Guler D.; Fauth J.; Malacarne G.; Mastrolembo Ventura S.; Azenha M.; Olsson P.-O.; Senger L.</t>
  </si>
  <si>
    <t>213</t>
  </si>
  <si>
    <t>Facilitating Knowledge Transfer during Code Compliance Checking Using Conceptual Graphs</t>
  </si>
  <si>
    <t>37</t>
  </si>
  <si>
    <t>Peng J.; Liu X.</t>
  </si>
  <si>
    <t>Automated code compliance checking research based on BIM and knowledge graph</t>
  </si>
  <si>
    <t>Scientific Reports</t>
  </si>
  <si>
    <t>Xue X.; Wu J.; Zhang J.</t>
  </si>
  <si>
    <t>Semiautomated Generation of Logic Rules for Tabular Information in Building Codes to Support Automated Code Compliance Checking</t>
  </si>
  <si>
    <t>36</t>
  </si>
  <si>
    <t>Liu P.; Shang Y.; Xu J.; Jin X.</t>
  </si>
  <si>
    <t>Automatic Safety Design Review of Metro Station Based on BIM Technology; [基于 BIM 技术的地铁车站安全设计自动审查]</t>
  </si>
  <si>
    <t>Railway Standard Design</t>
  </si>
  <si>
    <t>68</t>
  </si>
  <si>
    <t>Xiang X.; Ma Z.; Turk Ž.; Klinc R.</t>
  </si>
  <si>
    <t>Ontology-Based Computerized Representation Method for BIM Model Quality Standards</t>
  </si>
  <si>
    <t>Lecture Notes in Civil Engineering</t>
  </si>
  <si>
    <t>357</t>
  </si>
  <si>
    <t>Afzal M.; Li R.Y.M.; Ayyub M.F.; Shoaib M.; Bilal M.</t>
  </si>
  <si>
    <t>Towards BIM-Based Sustainable Structural Design Optimization: A Systematic Review and Industry Perspective</t>
  </si>
  <si>
    <t>Moon S.; Lee G.; Chi S.</t>
  </si>
  <si>
    <t>Automated system for construction specification review using natural language processing</t>
  </si>
  <si>
    <t>51</t>
  </si>
  <si>
    <t>Li S.; Jiang Z.; Xu Z.</t>
  </si>
  <si>
    <t>Applied Sciences (Switzerland)</t>
  </si>
  <si>
    <t>Comai S.; Agrawal E.; Malacarne G.; Sadak M.; Ventura S.M.; Ciribini A.L.C.</t>
  </si>
  <si>
    <t>Information extraction and NLP for the interpretation of building permits: An Italian case study</t>
  </si>
  <si>
    <t>eWork and eBusiness in Architecture, Engineering and Construction - Proceedings of the 14th European Conference on Product and Process Modelling, ECPPM 2022</t>
  </si>
  <si>
    <t>Kruiper R.; Kumar B.; Watson R.; Sadeghineko F.; Gray A.; Konstas I.</t>
  </si>
  <si>
    <t>A platform-based Natural Language processing-driven strategy for digitalising regulatory compliance processes for the built environment</t>
  </si>
  <si>
    <t>Wu B.; Song Y.</t>
  </si>
  <si>
    <t>Visual Coding of Intents for Safety of Substation Design</t>
  </si>
  <si>
    <t>Procedia Computer Science</t>
  </si>
  <si>
    <t>208</t>
  </si>
  <si>
    <t>Gao H.; Zhong B.; Luo H.; Chen W.</t>
  </si>
  <si>
    <t>Computational Geometric Approach for BIM Semantic Enrichment to Support Automated Underground Garage Compliance Checking</t>
  </si>
  <si>
    <t>Ziegler Haselein B.; da Silva J.C.</t>
  </si>
  <si>
    <t>A knowledge-based system for electric motors compliance verification in a multinational-level company</t>
  </si>
  <si>
    <t>Expert Systems</t>
  </si>
  <si>
    <t>39</t>
  </si>
  <si>
    <t>Kincelova K.; Boton C.; Blanchet P.; Dagenais C.</t>
  </si>
  <si>
    <t>Rybakova A.; Makisha E.</t>
  </si>
  <si>
    <t>Assessment of translate-ability of "green" standards requirements into a machine-readable format for automated verification</t>
  </si>
  <si>
    <t>IOP Conference Series: Materials Science and Engineering</t>
  </si>
  <si>
    <t>1030</t>
  </si>
  <si>
    <t>Fauth J.; Bloch T.; Soibelman L.</t>
  </si>
  <si>
    <t>Process model for international building permit benchmarking and a validation example using the Israeli building permit process</t>
  </si>
  <si>
    <t>Engineering, Construction and Architectural Management</t>
  </si>
  <si>
    <t>31</t>
  </si>
  <si>
    <t>Della Scala V.; Quaglio C.; Todella E.</t>
  </si>
  <si>
    <t>GeoBIM for Urban Sustainability Measuring: A State-of-the-Art in Building Permit Issuance</t>
  </si>
  <si>
    <t>Lecture Notes in Computer Science (including subseries Lecture Notes in Artificial Intelligence and Lecture Notes in Bioinformatics)</t>
  </si>
  <si>
    <t>14104 LNCS</t>
  </si>
  <si>
    <t>Lin J.; Guo J.</t>
  </si>
  <si>
    <t>BIM-based automatic compliance checking; [基于BIM的合规性自动审查]</t>
  </si>
  <si>
    <t>Qinghua Daxue Xuebao/Journal of Tsinghua University</t>
  </si>
  <si>
    <t>60</t>
  </si>
  <si>
    <t>Schuk V.; Pombo Jiménez M.E.; Martin U.</t>
  </si>
  <si>
    <t>16</t>
  </si>
  <si>
    <t>Paskoff C.; Boton C.; Blanchet P.</t>
  </si>
  <si>
    <t>BIM-Based Checking Method for the Mass Timber Industry</t>
  </si>
  <si>
    <t>Karmakar A.; Delhi V.S.K.</t>
  </si>
  <si>
    <t>Requirements of Machine Learning and Semantic Enrichment for BIM-Based Automated Code Compliance Checking: A Focus Group Study</t>
  </si>
  <si>
    <t>Liu P.; Shang Y.; Zhang L.</t>
  </si>
  <si>
    <t>A Design for Safety (DFS) Framework for Automated Inspection Risks in Metro Stations by Integrating a Knowledge Base and Building Information Modeling</t>
  </si>
  <si>
    <t>International Journal of Environmental Research and Public Health</t>
  </si>
  <si>
    <t>Malagnino A.; Corallo A.; Lazoi M.; Zavarise G.</t>
  </si>
  <si>
    <t>The Digital Transformation in Fire Safety Engineering over the Past Decade Through Building Information Modelling: A Review</t>
  </si>
  <si>
    <t>58</t>
  </si>
  <si>
    <t>Ullah K.; Witt E.; Lill I.</t>
  </si>
  <si>
    <t>The BIM-Based Building Permit Process: Factors Affecting Adoption</t>
  </si>
  <si>
    <t>Guler D.; van Oosterom P.; Yomralioglu T.</t>
  </si>
  <si>
    <t>How to exploit BIM/IFC for 3D registration of ownership rights in multi-storey buildings: an evidence from Turkey</t>
  </si>
  <si>
    <t>Geocarto International</t>
  </si>
  <si>
    <t>27</t>
  </si>
  <si>
    <t>Belkouri D.; Yau H.M.; Dounas T.; Yorkston J.</t>
  </si>
  <si>
    <t>NAVIGATING BUILDING STANDARDS AND BUILDING WARRANT PROCESSES IN SCOTLANDBUILDING INFORMATION REPOSITORIES</t>
  </si>
  <si>
    <t>Xu X.; Cai H.</t>
  </si>
  <si>
    <t>Semantic approach to compliance checking of underground utilities</t>
  </si>
  <si>
    <t>109</t>
  </si>
  <si>
    <t>Bigdeli S.; Pauwels P.; Verstockt S.; Van de Weghe N.; Merci B.</t>
  </si>
  <si>
    <t>Semantic Enrichment of a BIM Model Using Revit: Automatic Annotation of Doors in High-Rise Residential Building Models Using Machine Learning</t>
  </si>
  <si>
    <t>A CONCEPTUAL MODEL for IFC-BASED DELINEATION of CONDOMINIUM RIGHTS in TURKEY: INITIAL EXPERIMENTS</t>
  </si>
  <si>
    <t>ISPRS Annals of the Photogrammetry, Remote Sensing and Spatial Information Sciences</t>
  </si>
  <si>
    <t>4/W2-2021</t>
  </si>
  <si>
    <t>Aydın M.</t>
  </si>
  <si>
    <t>Building information modeling based automated building regulation compliance checking asp.Net web software</t>
  </si>
  <si>
    <t>Intelligent Automation and Soft Computing</t>
  </si>
  <si>
    <t>Thilakarathne D.J.; Al Haider N.; Bosman J.</t>
  </si>
  <si>
    <t>Human-centred automated reasoning for regulatory reporting via knowledge-driven computing</t>
  </si>
  <si>
    <t>12144 LNAI</t>
  </si>
  <si>
    <t>Anderson A.</t>
  </si>
  <si>
    <t>Construction Research Congress 2020: Computer Applications - Selected Papers from the Construction Research Congress 2020</t>
  </si>
  <si>
    <t>Urban H.; Fischer S.; Schranz C.</t>
  </si>
  <si>
    <t>Adapting to an OpenBIM Building Permit Process: A Case Study Using the Example of the City of Vienna</t>
  </si>
  <si>
    <t>Ottaviani F.M.; Zenezini G.; Saba F.; De Marco A.; Gavinelli L.</t>
  </si>
  <si>
    <t>System-Level Critical Success Factors for BIM Implementation in Construction Management: An AHP Approach</t>
  </si>
  <si>
    <t>Systems</t>
  </si>
  <si>
    <t>Sattler L.; Lamouri S.; Pellerin R.; Maigne T.</t>
  </si>
  <si>
    <t>Interoperability aims in building information modeling exchanges: A literature review</t>
  </si>
  <si>
    <t>IFAC-PapersOnLine</t>
  </si>
  <si>
    <t>52</t>
  </si>
  <si>
    <t>Aslam B.; Umar T.</t>
  </si>
  <si>
    <t>Proceedings of the Institution of Civil Engineers: Structures and Buildings</t>
  </si>
  <si>
    <t>177</t>
  </si>
  <si>
    <t>Bloch T.; Borrmann A.; Pauwels P.</t>
  </si>
  <si>
    <t>An Alternative Approach to Automated Code Checking – Application of Graph Neural Networks Trained on Synthetic Data for an Accessibility Check Case Study</t>
  </si>
  <si>
    <t>Zhang Z.; Broyd T.; Ma L.</t>
  </si>
  <si>
    <t>Proceedings of the Institution of Civil Engineers: Smart Infrastructure and Construction</t>
  </si>
  <si>
    <t>176</t>
  </si>
  <si>
    <t>Schranz C.; Urban H.; Gerger A.</t>
  </si>
  <si>
    <t>Potentials of augmented reality in a bim based building submission process</t>
  </si>
  <si>
    <t>Journal of Information Technology in Construction</t>
  </si>
  <si>
    <t>Recski G.; Iklódi E.; Lellmann B.; Kovács Á.; Hanbury A.</t>
  </si>
  <si>
    <t>BRISE-plandok: a German legal corpus of building regulations</t>
  </si>
  <si>
    <t>Language Resources and Evaluation</t>
  </si>
  <si>
    <t>Yang M.; Zhao Q.; Zhu L.; Meng H.; Chen K.; Li Z.; Hei X.</t>
  </si>
  <si>
    <t>Semi-automatic representation of design code based on knowledge graph for automated compliance checking</t>
  </si>
  <si>
    <t>150</t>
  </si>
  <si>
    <t>Al-Saeed Y.; Edwards D.J.; Scaysbrook S.</t>
  </si>
  <si>
    <t>Automating construction manufacturing procedures using BIM digital objects (BDOs): Case study of knowledge transfer partnership project in UK</t>
  </si>
  <si>
    <t>Construction Innovation</t>
  </si>
  <si>
    <t>Fischer S.; Urban H.; Schranz C.; Haselberger M.; Schnabel F.</t>
  </si>
  <si>
    <t>Generation of new BIM domain models from escape route analysis results</t>
  </si>
  <si>
    <t>19</t>
  </si>
  <si>
    <t>Altintaş Y.D.; Ilal M.E.</t>
  </si>
  <si>
    <t>INTEGRATING BUILDING AND CONTEXT INFORMATION FOR AUTOMATED ZONING CODE CHECKING: A REVIEW</t>
  </si>
  <si>
    <t>Demir Altıntaş Y.; Ilal M.E.</t>
  </si>
  <si>
    <t>Loose coupling of GIS and BIM data models for automated compliance checking against zoning codes</t>
  </si>
  <si>
    <t>128</t>
  </si>
  <si>
    <t>Ullah K.; Witt E.; Lill I.; Banaitienė N.; Statulevičius M.</t>
  </si>
  <si>
    <t>READINESS ASSESSMENT FOR BIM-BASED BUILDING PERMIT PROCESSES USING FUZZY-COPRAS</t>
  </si>
  <si>
    <t>Journal of Civil Engineering and Management</t>
  </si>
  <si>
    <t>Sun H.; Kim I.</t>
  </si>
  <si>
    <t>APPLYING AI TECHNOLOGY TO RECOGNIZE BIM OBJECTS AND VISIBLE PROPERTIES FOR ACHIEVING AUTOMATED CODE COMPLIANCE CHECKING</t>
  </si>
  <si>
    <t>Choi J.; Lee S.; Kim I.</t>
  </si>
  <si>
    <t>Development of quality control requirements for improving the quality of architectural design based on bim</t>
  </si>
  <si>
    <t>Gade P.N.; Lauritzen D.H.; Andersen M.; Hjelseth E.</t>
  </si>
  <si>
    <t>How practice is represented in BIM-based model checking research – A literature review and reflections</t>
  </si>
  <si>
    <t>Patlakas P.; Christovasilis I.; Riparbelli L.; Cheung F.K.; Vakaj E.</t>
  </si>
  <si>
    <t>Semantic web-based automated compliance checking with integration of Finite Element analysis</t>
  </si>
  <si>
    <t>61</t>
  </si>
  <si>
    <t>Zhou Y.; Wang G.; Cao D.</t>
  </si>
  <si>
    <t>A review on BIM-based automated compliance checking; [基于BIM的自动合规性审查研究综述]</t>
  </si>
  <si>
    <t>Tumu Gongcheng Xuebao/China Civil Engineering Journal</t>
  </si>
  <si>
    <t>57</t>
  </si>
  <si>
    <t>Kim I.; Choi J.; Teo E.A.L.; Sun H.</t>
  </si>
  <si>
    <t>Development of kbim e-submission prototypical system for the openbim-based building permit framework</t>
  </si>
  <si>
    <t>Fauth J.; Pasetti Monizza G.; Malacarne G.</t>
  </si>
  <si>
    <t>Understanding processes on digital building permits–a case study in South Tyrol</t>
  </si>
  <si>
    <t>Building Research and Information</t>
  </si>
  <si>
    <t>Akram R.; Thaheem M.J.; Nasir A.R.; Ali T.H.; Khan S.</t>
  </si>
  <si>
    <t>Exploring the role of building information modeling in construction safety through science mapping</t>
  </si>
  <si>
    <t>Safety Science</t>
  </si>
  <si>
    <t>120</t>
  </si>
  <si>
    <t>Mzyece D.; Ndekugri I.E.; Ankrah N.A.</t>
  </si>
  <si>
    <t>Building information modelling (BIM) and the CDM regulations interoperability framework</t>
  </si>
  <si>
    <t>Hussain S.; Hasmori M.F.; Khan M.W.; Said I.</t>
  </si>
  <si>
    <t>BIM Capabilities to Achieve Projects Key Performance Indicators in Kingdom of Saudi Arabia Infrastructure Projects</t>
  </si>
  <si>
    <t>International Journal of Sustainable Construction Engineering and Technology</t>
  </si>
  <si>
    <t>Clustering-Based Approach for Building Code Computability Analysis</t>
  </si>
  <si>
    <t>35</t>
  </si>
  <si>
    <t>Fauth J.; Soibelman L.</t>
  </si>
  <si>
    <t>Conceptual Framework for Building Permit Process Modeling: Lessons Learned from a Comparison between Germany and the United States regarding the As-Is Building Permit Processes</t>
  </si>
  <si>
    <t>Tedonchio C.T.; Nadeau S.; Boton C.; Rivest L.</t>
  </si>
  <si>
    <t>Digital mock-ups as support tools for preventing risks related to energy sources in the operation stage of industrial facilities through design</t>
  </si>
  <si>
    <t>Núñez-Morales J.D.; Jung Y.; Golparvar-Fard M.</t>
  </si>
  <si>
    <t>Bi-Directional Image-to-Text Mapping for NLP-Based Schedule Generation and Computer Vision Progress Monitoring</t>
  </si>
  <si>
    <t>Construction Research Congress 2024, CRC 2024</t>
  </si>
  <si>
    <t>Semantic text-pairing for relevant provision identification in construction specification reviews</t>
  </si>
  <si>
    <t>Mateus R.J.G.; Pinto F.S.; Fauth J.; Azenha M.; Granja J.; Veludo R.; Muniz B.; Reis J.; Marques P.</t>
  </si>
  <si>
    <t>Improving Regulations for Automated Design Checking Through Decision Analysis Good Practices: A Conceptual Application to the Construction Sector</t>
  </si>
  <si>
    <t>Lecture Notes in Mechanical Engineering</t>
  </si>
  <si>
    <t>Lee J.H.; Park S.M.; Kang L.S.</t>
  </si>
  <si>
    <t>Methodology for Activity Unit Segmentation of Design 3D Models Using PointNet Deep Learning Technique</t>
  </si>
  <si>
    <t>Lee J.; Jung W.; Baek S.</t>
  </si>
  <si>
    <t>In-House Knowledge Management Using a Large Language Model: Focusing on Technical Specification Documents Review</t>
  </si>
  <si>
    <t>Sattler L.; Lamouri S.; Pellerin R.; Paviot T.; Deneux D.; Maigne T.</t>
  </si>
  <si>
    <t>A Survey About BIM Interoperability and Collaboration Between Design and Construction</t>
  </si>
  <si>
    <t>Studies in Computational Intelligence</t>
  </si>
  <si>
    <t>987</t>
  </si>
  <si>
    <t>Noardo F.; Malacarne G.; Mastrolembo Ventura S.; Tagliabue L.C.; Ciribini A.L.C.; Ellul C.; Guler D.; Harrie L.; Senger L.; Waha A.; Stoter J.</t>
  </si>
  <si>
    <t>INTEGRATING EXPERTISES and AMBITIONS for DATA-DRIVEN DIGITAL BUILDING PERMITS - The EUNET4DBP</t>
  </si>
  <si>
    <t>International Archives of the Photogrammetry, Remote Sensing and Spatial Information Sciences - ISPRS Archives</t>
  </si>
  <si>
    <t>44</t>
  </si>
  <si>
    <t>4/W1</t>
  </si>
  <si>
    <t>Porto M.F.; Ribeiro R.L.P.; Carvalho I.R.V.D.; Franco J.R.Q.; Baracho R.M.A.; Porto P.B.</t>
  </si>
  <si>
    <t>Automated highway signaling in a BIM environment</t>
  </si>
  <si>
    <t>WMSCI 2019 - 23rd World Multi-Conference on Systemics, Cybernetics and Informatics, Proceedings</t>
  </si>
  <si>
    <t>Olsson P.-O.; Axelsson J.; Hooper M.; Harrie L.</t>
  </si>
  <si>
    <t>Automation of building permission by integration of BIM and geospatial data</t>
  </si>
  <si>
    <t>ISPRS International Journal of Geo-Information</t>
  </si>
  <si>
    <t>Cozens P.; McLeod S.; Matthews J.</t>
  </si>
  <si>
    <t>Visual representations in crime prevention: Exploring the use of building information modelling (BIM) to investigate burglary and crime prevention through environmental design (CPTED)</t>
  </si>
  <si>
    <t>Crime Prevention and Community Safety</t>
  </si>
  <si>
    <t>Zhou P.; El-Gohary N.</t>
  </si>
  <si>
    <t>Ontology-based automated information extraction from building energy conservation codes</t>
  </si>
  <si>
    <t>74</t>
  </si>
  <si>
    <t>Love P.E.D.; Liu J.; Matthews J.; Sing C.-P.; Smith J.</t>
  </si>
  <si>
    <t>Future proofing PPPs: Life-cycle performance measurement and Building Information Modelling</t>
  </si>
  <si>
    <t>Boje C.; Li H.</t>
  </si>
  <si>
    <t>Crowd simulation-based knowledge mining supporting building evacuation design</t>
  </si>
  <si>
    <t>Greenwood D.</t>
  </si>
  <si>
    <t>Building information modelling and management</t>
  </si>
  <si>
    <t>Advances in Construction ICT and e-Business</t>
  </si>
  <si>
    <t>Love P.E.D.; Zhou J.; Matthews J.; Lou H.</t>
  </si>
  <si>
    <t>Object oriented modeling: Retrospective systems information model for constructability assessment</t>
  </si>
  <si>
    <t>Part 2</t>
  </si>
  <si>
    <t>Park S.; Lee J.-K.</t>
  </si>
  <si>
    <t>Definition of a domain-specific language to represent Korea building act sentences as an explicit computable form</t>
  </si>
  <si>
    <t>CAADRIA 2016, 21st International Conference on Computer-Aided Architectural Design Research in Asia - Living Systems and Micro-Utopias: Towards Continuous Designing</t>
  </si>
  <si>
    <t>Patlakas P.; Livingstone A.; Hairstans R.; Neighbour G.</t>
  </si>
  <si>
    <t>Automatic code compliance with multi-dimensional data fitting in a BIM context</t>
  </si>
  <si>
    <t>38</t>
  </si>
  <si>
    <t>Abbott E.L.S.; Peng L.; Chua D.K.H.</t>
  </si>
  <si>
    <t>Using building information modelling to facilitate decision making for a mobile crane lifting plan</t>
  </si>
  <si>
    <t>0</t>
  </si>
  <si>
    <t>9783319741222</t>
  </si>
  <si>
    <t>Choi J.; Kim I.</t>
  </si>
  <si>
    <t>Development of rule-based building code compliance checking system for BIM-based quality improvement</t>
  </si>
  <si>
    <t>Information (Japan)</t>
  </si>
  <si>
    <t>Yeoh J.K.W.; Wong J.H.; Peng L.</t>
  </si>
  <si>
    <t>Integrating crane information models in BIM for checking the compliance of lifting plan requirements</t>
  </si>
  <si>
    <t>ISARC 2016 - 33rd International Symposium on Automation and Robotics in Construction</t>
  </si>
  <si>
    <t>Dimyadi J.; Solihin W.; Eastman C.</t>
  </si>
  <si>
    <t>A knowledge representation approach in BIM rule requirement analysis using the conceptual graph</t>
  </si>
  <si>
    <t>21</t>
  </si>
  <si>
    <t>Narayanswamy H.; Liu H.; Al-Hussein M.</t>
  </si>
  <si>
    <t>Proceedings of the 36th International Symposium on Automation and Robotics in Construction, ISARC 2019</t>
  </si>
  <si>
    <t>Rodrigues F.; Estrada J.; Antunes F.; Swuste P.</t>
  </si>
  <si>
    <t>Safety Through Design: A BIM-Based Framework</t>
  </si>
  <si>
    <t>Sustainable Civil Infrastructures</t>
  </si>
  <si>
    <t>Beach T.H.; Rezgui Y.; Li H.; Kasim T.</t>
  </si>
  <si>
    <t>A rule-based semantic approach for automated regulatory compliance in the construction sector</t>
  </si>
  <si>
    <t>42</t>
  </si>
  <si>
    <t>Ginzburg A.; Shilov L.; Shilova L.</t>
  </si>
  <si>
    <t>The main trends of computer-aided design systems development</t>
  </si>
  <si>
    <t>MATEC Web of Conferences</t>
  </si>
  <si>
    <t>251</t>
  </si>
  <si>
    <t>Park S.; Lee Y.-C.; Lee J.-K.</t>
  </si>
  <si>
    <t>Definition of a domain-specific language for Korean building act sentences as an explicit computable form</t>
  </si>
  <si>
    <t>Comiskey D.; Stubbs R.; Luo X.; Hyde T.; O'Kane E.</t>
  </si>
  <si>
    <t>The devil is in the detail: The link between building regulatory processes, on-site inspection, verification and technology</t>
  </si>
  <si>
    <t>2018 2nd International Symposium on Small-Scale Intelligent Manufacturing Systems, SIMS 2018</t>
  </si>
  <si>
    <t>2018-January</t>
  </si>
  <si>
    <t>A methodology of building code checking system for building permission based on openBIM</t>
  </si>
  <si>
    <t>ISARC 2017 - Proceedings of the 34th International Symposium on Automation and Robotics in Construction</t>
  </si>
  <si>
    <t>Lee H.; Lee J.-K.; Park S.; Kim I.</t>
  </si>
  <si>
    <t>Translating building legislation into a computer-executable format for evaluating building permit requirements</t>
  </si>
  <si>
    <t>Santos R.; Costa A.A.; Grilo A.</t>
  </si>
  <si>
    <t>Bibliometric analysis and review of Building Information Modelling literature published between 2005 and 2015</t>
  </si>
  <si>
    <t>80</t>
  </si>
  <si>
    <t>Ciribini A.L.C.; Mastrolembo Ventura S.; Paneroni M.</t>
  </si>
  <si>
    <t>Implementation of an interoperable process to optimise design and construction phases of a residential building: A BIM Pilot Project</t>
  </si>
  <si>
    <t>Beach T.H.; Rezgui Y.</t>
  </si>
  <si>
    <t>Semantic encoding of construction regulations</t>
  </si>
  <si>
    <t>CEUR Workshop Proceedings</t>
  </si>
  <si>
    <t>2159</t>
  </si>
  <si>
    <t>Nawari N.O.</t>
  </si>
  <si>
    <t>A Generalized Adaptive Framework (GAF) for automating code compliance checking</t>
  </si>
  <si>
    <t>Peng L.; Chua D.K.H.</t>
  </si>
  <si>
    <t>Decision Support for Mobile Crane Lifting Plan with Building Information Modelling (BIM)</t>
  </si>
  <si>
    <t>Procedia Engineering</t>
  </si>
  <si>
    <t>182</t>
  </si>
  <si>
    <t>Ismail A.S.; Ali K.N.; Iahad N.A.</t>
  </si>
  <si>
    <t>A Review on BIM-based automated code compliance checking system</t>
  </si>
  <si>
    <t>International Conference on Research and Innovation in Information Systems, ICRIIS</t>
  </si>
  <si>
    <t>BIM-based code compliance checking for fire safety in timber buildings: A comparison of existing tools</t>
  </si>
  <si>
    <t>Proceedings, Annual Conference - Canadian Society for Civil Engineering</t>
  </si>
  <si>
    <t>2019-June</t>
  </si>
  <si>
    <t>Porto M.F.; Baracho R.M.A.; Franco J.R.Q.; Ribeiro R.L.P.; Nunes N.T.R.</t>
  </si>
  <si>
    <t>Geometric design of railway superstructures: Automatic analysis of standards in a building information modeling environment</t>
  </si>
  <si>
    <t>Civil-Comp Proceedings</t>
  </si>
  <si>
    <t>110</t>
  </si>
  <si>
    <t>[Ismail et al.] Export: 05.06. Google Scholar</t>
  </si>
  <si>
    <t>[Ismail et al.]</t>
  </si>
  <si>
    <t xml:space="preserve">Ataide, Mariana; Braholli, Orjola; Siegele, Dietmar; </t>
  </si>
  <si>
    <t>Digital Transformation of Building Permits: Current Status, Maturity, and Future Prospects.</t>
  </si>
  <si>
    <t>Buildings (2075-5309)</t>
  </si>
  <si>
    <t xml:space="preserve">de Marco, Giancarlo; Slongo, Cinzia; Siegele, Dietmar; </t>
  </si>
  <si>
    <t>Enriching Building Information Modeling Models through Information Delivery Specification</t>
  </si>
  <si>
    <t>2206</t>
  </si>
  <si>
    <t xml:space="preserve">Chen, Yian; Jiang, Huixian; </t>
  </si>
  <si>
    <t>Optimizing automated compliance checking with ontology-enhanced natural language processing: Case in the fire safety domain</t>
  </si>
  <si>
    <t>Journal of Environmental Management</t>
  </si>
  <si>
    <t>123320</t>
  </si>
  <si>
    <t xml:space="preserve">Davidson, Anne Charlette; </t>
  </si>
  <si>
    <t>BIM and fire safety engineering for wood structures</t>
  </si>
  <si>
    <t xml:space="preserve">Afzal, Muhammad; Li, Rita Yi Man; Ayyub, Muhammad Faisal; Shoaib, Muhammad; Bilal, Muhammad; </t>
  </si>
  <si>
    <t>Towards BIM-based sustainable structural design optimization: a systematic review and industry perspective</t>
  </si>
  <si>
    <t>Sustainability</t>
  </si>
  <si>
    <t>15117</t>
  </si>
  <si>
    <t xml:space="preserve">Raitviir, Christopher-Robin; Lill, Irene; </t>
  </si>
  <si>
    <t>Conceptual Framework of Information Flow Synchronization throughout the Building Lifecycle</t>
  </si>
  <si>
    <t>2207</t>
  </si>
  <si>
    <t xml:space="preserve">Cassandro, Jacopo; Mirarchi, Claudio; Zanchetta, Carlo; Pavan, Alberto; </t>
  </si>
  <si>
    <t>Enhancing accuracy in cost estimation: structured cost data integration and model validation</t>
  </si>
  <si>
    <t>JOURNAL OF INFORMATION TECHNOLOGY IN CONSTRUCTION</t>
  </si>
  <si>
    <t>1293-1325</t>
  </si>
  <si>
    <t xml:space="preserve">Cassandro, Jacopo; Donatiello, MG; Mirarchi, C; Zanchetta, C; Pavan, A; </t>
  </si>
  <si>
    <t>Consistency Verification Between Cost and Geometric Information Based on IFC: Application on Structural Elements</t>
  </si>
  <si>
    <t>23° International Conference on Construction Applications of Virtual Reality</t>
  </si>
  <si>
    <t>805-816</t>
  </si>
  <si>
    <t xml:space="preserve">Iraci Sareri, Nicola; Zanchetta, Carlo; Donatiello, Maria Grazia; Zamborlini, Andrea; </t>
  </si>
  <si>
    <t>Open BIM Digitization of The Italian Fire Prevention Code: An Implementation on Reaction to Fire</t>
  </si>
  <si>
    <t>EC3 Conference 2024</t>
  </si>
  <si>
    <t>0-0</t>
  </si>
  <si>
    <t xml:space="preserve">Cargnelutti, Dejan; </t>
  </si>
  <si>
    <t>4IR Technologies within Germany’s Construction Sector to Meet Fire Protection Standards and International Climate Objectives: A Multiple-Case Study</t>
  </si>
  <si>
    <t>European Institute of Management</t>
  </si>
  <si>
    <t xml:space="preserve">Palacios Murillo, Jamil Ignacio; </t>
  </si>
  <si>
    <t>PROCESS FLOWCHART AS A PROJECT STRATEGY BASED ON THE ORGANIZATIONAL STRUCTURE OF THE BIM METHODOLOGY.</t>
  </si>
  <si>
    <t>Environmental &amp; Social Management Journal/Revista de Gestão Social e Ambiental</t>
  </si>
  <si>
    <t xml:space="preserve">Murillo, Jamil Ignacio Palacios; </t>
  </si>
  <si>
    <t>PROCESS FLOWCHART AS A PROJECT STRATEGY BASED ON THE ORGANIZATIONAL STRUCTURE OF THE BIM METHODOLOGY</t>
  </si>
  <si>
    <t>Revista de Gestão Social e Ambiental</t>
  </si>
  <si>
    <t>1-16</t>
  </si>
  <si>
    <t>Centro Universitário da FEI, Revista RGSA</t>
  </si>
  <si>
    <t xml:space="preserve">Moura, Rebeca Viana Alencar Rodrigues; Junior, Giuseppe Miceli; Pellanda, Paulo César; </t>
  </si>
  <si>
    <t>Integração do Sistema Nacional de Classificação da Informação ao BIM: contribuições, desafios e perspectivas</t>
  </si>
  <si>
    <t>ENCONTRO NACIONAL DE TECNOLOGIA DO AMBIENTE CONSTRUÍDO</t>
  </si>
  <si>
    <t>1-15</t>
  </si>
  <si>
    <t xml:space="preserve">Donatiello, Maria Grazia; Cassandro, Jacopo; Mirarchi, Claudio; Pavan, Alberto; Zanchetta, Carlo; </t>
  </si>
  <si>
    <t>Chapter Consistency Verification Between Cost and Geometric Information Based on IFC: Application on Structural Elements</t>
  </si>
  <si>
    <t>Firenze University Press</t>
  </si>
  <si>
    <t xml:space="preserve">Абутин, Роман Алексеевич; </t>
  </si>
  <si>
    <t>Оценка соответствия инженерных проектов современным стандартам безопасности</t>
  </si>
  <si>
    <t>Актуальные исследования</t>
  </si>
  <si>
    <t>32 (214)</t>
  </si>
  <si>
    <t>ООО «АПНИ»</t>
  </si>
  <si>
    <t>[Kincelova] Export: 05.06.25 Google Scholar</t>
  </si>
  <si>
    <t>[Kincelova]</t>
  </si>
  <si>
    <t xml:space="preserve">Parsamehr, Mohammadsaeid; Perera, Udara Sachinthana; Dodanwala, Tharindu C; Perera, Piyaruwan; Ruparathna, Rajeev; </t>
  </si>
  <si>
    <t>A review of construction management challenges and BIM-based solutions: perspectives from the schedule, cost, quality, and safety management</t>
  </si>
  <si>
    <t>Asian Journal of Civil Engineering</t>
  </si>
  <si>
    <t>353-389</t>
  </si>
  <si>
    <t xml:space="preserve">Wang, Xiyu; El-Gohary, Nora; </t>
  </si>
  <si>
    <t>Deep learning-based relation extraction and knowledge graph-based representation of construction safety requirements</t>
  </si>
  <si>
    <t>104696</t>
  </si>
  <si>
    <t xml:space="preserve">Omrany, Hossein; Ghaffarianhoseini, Amirhosein; Chang, Ruidong; Ghaffarianhoseini, Ali; Rahimian, Farzad Pour; </t>
  </si>
  <si>
    <t>Applications of Building information modelling in the early design stage of high-rise buildings</t>
  </si>
  <si>
    <t>104934</t>
  </si>
  <si>
    <t xml:space="preserve">Waqar, Ahsan; Othman, Idris; Shafiq, Nasir; Deifalla, Ahmed; Ragab, Adham E; Khan, Muhammad; </t>
  </si>
  <si>
    <t>Impediments in BIM implementation for the risk management of tall buildings</t>
  </si>
  <si>
    <t>101401</t>
  </si>
  <si>
    <t xml:space="preserve">Seghier, Taki Eddine; Lim, Yaik-Wah; Harun, Muhamad Farhin; Ahmad, Mohd Hamdan; Samah, Azurah A; Majid, Hairudin Abdul; </t>
  </si>
  <si>
    <t>BIM-based retrofit method (RBIM) for building envelope thermal performance optimization</t>
  </si>
  <si>
    <t>Energy and buildings</t>
  </si>
  <si>
    <t>111693</t>
  </si>
  <si>
    <t xml:space="preserve">Sajjad, Muhammad; Hu, Anfeng; Alshehri, Abdullah Mohammed; Waqar, Ahsan; Khan, Abdul Mateen; Bageis, Abdulrahman S; Elaraki, Yassir G; Shohan, Ahmed Ali A; Benjeddou, Omrane; </t>
  </si>
  <si>
    <t>BIM-driven energy simulation and optimization for net-zero tall buildings: sustainable construction management</t>
  </si>
  <si>
    <t>Frontiers in Built Environment</t>
  </si>
  <si>
    <t>1296817</t>
  </si>
  <si>
    <t>Frontiers Media SA</t>
  </si>
  <si>
    <t xml:space="preserve">Ilgın, Hüseyin Emre; </t>
  </si>
  <si>
    <t>High-rise residential timber buildings: Emerging architectural and structural design trends</t>
  </si>
  <si>
    <t xml:space="preserve">Fitkau, Isabelle; Hartmann, Timo; </t>
  </si>
  <si>
    <t>102314</t>
  </si>
  <si>
    <t xml:space="preserve">Rezaeifam, Sanam; Ergen, Esin; Günaydın, Hüsnü Murat; </t>
  </si>
  <si>
    <t>Fire emergency response systems information requirements' data model for situational awareness of responders: A goal-directed task analysis</t>
  </si>
  <si>
    <t>Journal of Building Engineering</t>
  </si>
  <si>
    <t>105531</t>
  </si>
  <si>
    <t xml:space="preserve">Andrich, William; Daniotti, Bruno; Pavan, Alberto; Mirarchi, Claudio; </t>
  </si>
  <si>
    <t>Check and validation of building information models in detailed design phase: A check flow to pave the way for BIM based renovation and construction processes</t>
  </si>
  <si>
    <t>154</t>
  </si>
  <si>
    <t xml:space="preserve">Zeng, Yanfu; Zhang, Xiaoning; Su, Ling-chu; Wu, Xiqiang; Xinyan, Huang; </t>
  </si>
  <si>
    <t>Artificial Intelligence tool for fire safety design (IFETool): Demonstration in large open spaces</t>
  </si>
  <si>
    <t>Case Studies in Thermal Engineering</t>
  </si>
  <si>
    <t>102483</t>
  </si>
  <si>
    <t xml:space="preserve">González-Retamal, Marcelo; Forcael, Eric; Saelzer-Fuica, Gerardo; Vargas-Mosqueda, Mauricio; </t>
  </si>
  <si>
    <t>From trees to skyscrapers: Holistic review of the advances and limitations of multi-storey timber buildings</t>
  </si>
  <si>
    <t>1263</t>
  </si>
  <si>
    <t xml:space="preserve">Soikkeli, Anu; Ilgın, Hüseyin Emre; Karjalainen, Markku; </t>
  </si>
  <si>
    <t>Wooden additional floor in Finland</t>
  </si>
  <si>
    <t>Encyclopedia</t>
  </si>
  <si>
    <t>578-592</t>
  </si>
  <si>
    <t xml:space="preserve">Xie, Xuanfeng; Zhou, Jianliang; Fu, Xuehai; Zhang, Ruoyi; Zhu, Hui; Bao, Quanxi; </t>
  </si>
  <si>
    <t>Automated rule checking for MEP systems based on BIM and KBMS</t>
  </si>
  <si>
    <t>934</t>
  </si>
  <si>
    <t xml:space="preserve">Jiang, Liu; Shi, Jianyong; Pan, Zeyu; Wang, Chaoyu; Mulatibieke, Nazhaer; </t>
  </si>
  <si>
    <t>A multiscale modelling approach to support knowledge representation of building codes</t>
  </si>
  <si>
    <t>1638</t>
  </si>
  <si>
    <t xml:space="preserve">Leonard, Samantha; Brown, Nathan C; Solnosky, Ryan; </t>
  </si>
  <si>
    <t>Impact of Prescriptive Fire Design Provisions on Embodied Carbon for International Building Code Type IV Construction</t>
  </si>
  <si>
    <t>Practice Periodical on Structural Design and Construction</t>
  </si>
  <si>
    <t>04024012</t>
  </si>
  <si>
    <t xml:space="preserve">Khattra, Satinder Kaur; Rai, Hardeep Singh; Singh, Jagbir; </t>
  </si>
  <si>
    <t>Towards automated structural stability design of buildings—A BIM-based solution</t>
  </si>
  <si>
    <t>451</t>
  </si>
  <si>
    <t xml:space="preserve">Huliak, Michal; Marková, Iveta; </t>
  </si>
  <si>
    <t>Ensuring Sustainable Preservation: Fire Protection of Timber Sacral Buildings in Eastern Slovakia.</t>
  </si>
  <si>
    <t>Sustainability (2071-1050)</t>
  </si>
  <si>
    <t xml:space="preserve">Rostamiasl, Vafa; Jrade, Ahmad; </t>
  </si>
  <si>
    <t>A cloud-based integration of Building Information Modeling and Virtual Reality through game engine to facilitate the design of Age-in-Place homes at the conceptual stage</t>
  </si>
  <si>
    <t>377-399</t>
  </si>
  <si>
    <t xml:space="preserve">Seghier, Taki Eddine; Khosakitchalert, Chavanont; Liu, Ziwen; Ohueri, Chukwuka Christian; Lim, Yaik-Wah; Zainazlan, Ahmad Fahmi Bin; </t>
  </si>
  <si>
    <t>From BIM to computational BIM: A systematic review of visual programming application in building research</t>
  </si>
  <si>
    <t>Ain Shams Engineering Journal</t>
  </si>
  <si>
    <t>103173</t>
  </si>
  <si>
    <t xml:space="preserve">Špilák, Dominik; Majlingová, Andrea; Kačíková, Danica; Tischler, Patrik; </t>
  </si>
  <si>
    <t>Determining the charred layer of wooden beams with finite element analysis based on enthalpy approach</t>
  </si>
  <si>
    <t>875</t>
  </si>
  <si>
    <t xml:space="preserve">Davidson, Anne; Gales, John; </t>
  </si>
  <si>
    <t>BIM and fire safety engineering-overview of state of the art</t>
  </si>
  <si>
    <t>International Journal of High-Rise Buildings</t>
  </si>
  <si>
    <t>251-263</t>
  </si>
  <si>
    <t>Council on Tall Building and Urban Habitat Korea</t>
  </si>
  <si>
    <t xml:space="preserve">Ezz, Mohamed Salah; </t>
  </si>
  <si>
    <t>Challenges and Opportunities for Building Information Modeling in Facility Management: A Case Study from Egypt</t>
  </si>
  <si>
    <t>Engineering, Technology &amp; Applied Science Research</t>
  </si>
  <si>
    <t>19756-19766</t>
  </si>
  <si>
    <t xml:space="preserve">Cheng, Chi-Honn; Chow, Cheuk-Lun; Yue, Tsz-Kit; Ng, Yiu-Wah; Chow, Wan-Ki; </t>
  </si>
  <si>
    <t>Smoke hazards of tall timber buildings with new products</t>
  </si>
  <si>
    <t>593-601</t>
  </si>
  <si>
    <t xml:space="preserve">Fischer, Simon; Urban, Harald; Schranz, Christian; Loibl, Patrick; van Berlo, Léon; </t>
  </si>
  <si>
    <t>Extending Information Delivery Specifications for digital building permit requirements</t>
  </si>
  <si>
    <t>100560</t>
  </si>
  <si>
    <t xml:space="preserve">Ackah, Bismark; Amoa-Ampah, Nana Opoku Asiri; Oduro, Samuel; Danso, Ayirebi; Baah, Benjamin; </t>
  </si>
  <si>
    <t>Residential fire safety in Ghana: a comprehensive analysis of fire incident causes, user attitudes and safety compliance</t>
  </si>
  <si>
    <t>Property Management</t>
  </si>
  <si>
    <t xml:space="preserve">Khattra, Satinder Kaur; Singh, Jagbir; Rai, Hardeep Singh; </t>
  </si>
  <si>
    <t>A statistical review to study the structural stability of buildings using building information modelling</t>
  </si>
  <si>
    <t>Archives of Computational Methods in Engineering</t>
  </si>
  <si>
    <t>2857-2874</t>
  </si>
  <si>
    <t xml:space="preserve">Zhang, Ruichuan; El-Gohary, Nora; </t>
  </si>
  <si>
    <t>248-267</t>
  </si>
  <si>
    <t>Edward Elgar Publishing</t>
  </si>
  <si>
    <t xml:space="preserve">Liu, Hui; Zhang, Ruixiang; Zhang, Hang; Jiang, Hongbing; Ju, Qianqian; </t>
  </si>
  <si>
    <t>Identification and Analysis of Key Barriers of BIM Application for Small‐and Medium‐Sized Fire Protection Enterprises</t>
  </si>
  <si>
    <t>Journal of Environmental and Public Health</t>
  </si>
  <si>
    <t>9240224</t>
  </si>
  <si>
    <t>Wiley Online Library</t>
  </si>
  <si>
    <t xml:space="preserve">Hire, Shalaka; Ruikar, Kirti; Sandbhor, Sayali; Amarnath, CB; </t>
  </si>
  <si>
    <t>A critical review on BIM for construction safety management</t>
  </si>
  <si>
    <t>Loughborough University</t>
  </si>
  <si>
    <t xml:space="preserve">Leonard, Samantha; Parfitt, Kevin; Solnosky, Ryan; </t>
  </si>
  <si>
    <t>Impact of Prescriptive Fire Design Provisions on Embodied Carbon for Mass Timber and Hybrid Mass Timber Floors</t>
  </si>
  <si>
    <t>Journal of Architectural Engineering</t>
  </si>
  <si>
    <t>04024021</t>
  </si>
  <si>
    <t xml:space="preserve">Leonard, Samantha; </t>
  </si>
  <si>
    <t>Parametrically-informed early-design guidance for mass timber floors for embodied carbon and structural design</t>
  </si>
  <si>
    <t>The Pennsylvania State University</t>
  </si>
  <si>
    <t xml:space="preserve">Perković, Nikola; Rajčić, Vlatka; Barbalić, Jure; </t>
  </si>
  <si>
    <t>Fire Resilience of Load-Bearing Wall Made of Hollow Timber Elements</t>
  </si>
  <si>
    <t>Fire</t>
  </si>
  <si>
    <t>433</t>
  </si>
  <si>
    <t xml:space="preserve">Du, Xiaozhi; Duan, Yurong; </t>
  </si>
  <si>
    <t>Submodel Comparison Method Based on IFC File Content</t>
  </si>
  <si>
    <t>04022014</t>
  </si>
  <si>
    <t xml:space="preserve">Aldossary, Mubarak; Rezgui, Yacine; Petri, Ioan; </t>
  </si>
  <si>
    <t>A critical review of fire safety monitoring and control measures in buildings</t>
  </si>
  <si>
    <t>2023 IEEE International Conference on Engineering, Technology and Innovation (ICE/ITMC)</t>
  </si>
  <si>
    <t>1-8</t>
  </si>
  <si>
    <t xml:space="preserve">Châteauvieux, Camille Ondine Ida; </t>
  </si>
  <si>
    <t>BIM-gestützter Planungsprozess zur Berechnung des Schallschutzes im Holzbau</t>
  </si>
  <si>
    <t xml:space="preserve">Carbonari, Alessandro; Lemma, Massimo; Tarsi, Martina; </t>
  </si>
  <si>
    <t>Fire resistance assessment of building structures: performance-based approach in a BIM environment</t>
  </si>
  <si>
    <t>CIB W78 CONFERENCE SERIES</t>
  </si>
  <si>
    <t xml:space="preserve">Yalçın, Meryem; Dedeoğlu, Esin Fakıbaba; </t>
  </si>
  <si>
    <t>Structural, Exterior, and Interior Medium of Wood as a Holistic Museum Experience: A Case Study of OMM (Odunpazarı Modern Museum)</t>
  </si>
  <si>
    <t>649</t>
  </si>
  <si>
    <t xml:space="preserve">Li, Xinchun; Zhang, Xiaolin; Liu, Quanlong; Zhang, Yueqian; Gu, Xiao; Qiu, Zunxiang; </t>
  </si>
  <si>
    <t>Research on coal mine building compliance inspection system based on accident causation and BIM in China</t>
  </si>
  <si>
    <t>International journal of environmental research and public health</t>
  </si>
  <si>
    <t>16466</t>
  </si>
  <si>
    <t xml:space="preserve">Kim, Jaehong; </t>
  </si>
  <si>
    <t>A Multimodal Approach to Improve Fire Safety on Construction Sites</t>
  </si>
  <si>
    <t>Oklahoma State University</t>
  </si>
  <si>
    <t xml:space="preserve">Abubaker, Aween Ahmed; </t>
  </si>
  <si>
    <t>Potentiale und Defizite der BIM-Methode im Holzbausektor</t>
  </si>
  <si>
    <t>Technische Universität Wien</t>
  </si>
  <si>
    <t xml:space="preserve">Botrugno, Mauro; Malagnino, Ada; Lazoi, Mariangela; Mangia, Mattia; </t>
  </si>
  <si>
    <t>Building Information Modelling Supporting Safety and Security Threats Management: A Literature Review</t>
  </si>
  <si>
    <t>IFIP International Conference on Product Lifecycle Management</t>
  </si>
  <si>
    <t>171-184</t>
  </si>
  <si>
    <t xml:space="preserve">Akçay, Cemil; Giran, Ömer; </t>
  </si>
  <si>
    <t>İnşaat Projelerinde Yapı Bilgi Modelleme İle İş Güvenliği Tedbirleri ve Maliyetlerinin Örnek Bir Vaka Üzerinden İncelenmesi</t>
  </si>
  <si>
    <t>Kent Akademisi</t>
  </si>
  <si>
    <t>950-960</t>
  </si>
  <si>
    <t>Ahmet FİDAN</t>
  </si>
  <si>
    <t xml:space="preserve">Msc, Cauê C Santiago; </t>
  </si>
  <si>
    <t>TECHNOLOGICAL CHALLENGES OF BIM-BASED AUTOMATIC RULE CHECKING: A REVIEW</t>
  </si>
  <si>
    <t>International Journal of Advances in Engineering &amp; Technology</t>
  </si>
  <si>
    <t>392-414</t>
  </si>
  <si>
    <t>IAET Publishing Company</t>
  </si>
  <si>
    <t>Integrating Building Information Modeling (BIM), Universal Design (UD) Standards, and Age-In-Place Requirements at the Conceptual Design Stage of Houses</t>
  </si>
  <si>
    <t>201-216</t>
  </si>
  <si>
    <t xml:space="preserve">Becker, Florian M; Napps, Daniel; </t>
  </si>
  <si>
    <t>Adding an extensive feedback loop for the creation and validation of functional requirements of BIM models</t>
  </si>
  <si>
    <t>Technische Universität Hamburg. Universitätsbibliothek</t>
  </si>
  <si>
    <t xml:space="preserve">Waqar, Ahsan; Bheel, Naraindas; Almujibah, Hamad R; Benjeddou, Omrane; Alwetaishi, Mamdooh; Ahmad, Mahmood; Sabri, Mohanad Muayad Sabri; </t>
  </si>
  <si>
    <t xml:space="preserve">Cheng, CH; Chow, CL; Yue, TK; Ng, YW; Chow, WK; </t>
  </si>
  <si>
    <t>Timber Building: A Safe Green Structure or a Concern in Fire Safety?</t>
  </si>
  <si>
    <t>Engineering Archive</t>
  </si>
  <si>
    <t xml:space="preserve">Liu, Jiang; Shi, Jianyong; Pan, Zeyu; Wang, Chaoyu; Mulatibieke, Nazhaer; </t>
  </si>
  <si>
    <t>A Multiscale Modelling Approach to Support Knowledge Representation of Building Codes</t>
  </si>
  <si>
    <t>MDPI AG</t>
  </si>
  <si>
    <t xml:space="preserve">Aung, Theingi; Liana, Sui Reng; Htet, Arkar; Bhaumik, Amiya; </t>
  </si>
  <si>
    <t>Smart Windows: An Exploration of Facade-Integrated Photovoltaics</t>
  </si>
  <si>
    <t xml:space="preserve">Jiang, L; Shi, J; Pan, Z; Wang, C; Mulatibieke, N; </t>
  </si>
  <si>
    <t>A Multiscale Modelling Approach to Support Knowledge Representation of Building Codes. Buildings 2022, 12, 1638</t>
  </si>
  <si>
    <t>s Note: MDPI stays neutral with regard to jurisdictional claims in published …</t>
  </si>
  <si>
    <t>Potentials and Decifits of the BIM-Method in the Timber Construction Sector</t>
  </si>
  <si>
    <t xml:space="preserve">Bolognesi, Cecilia; Siegele, Dietmar; Braholli, Orjola; de Oliveira, Mariana Ataíde Reis; </t>
  </si>
  <si>
    <t>Integrated BIM tools for Digital Building Permit</t>
  </si>
  <si>
    <t xml:space="preserve">Khattra, SK; Rai, HS; Singh, J; </t>
  </si>
  <si>
    <t>Towards Automated Structural Stability Design of Buildings—A BIM-Based Solution. Buildings 2022, 12, 451</t>
  </si>
  <si>
    <t xml:space="preserve">Gorbachevskaya, E Yu; Bezrukikh, OA; Safronov, DA; </t>
  </si>
  <si>
    <t>Wooden house building market: technological problems in development issues</t>
  </si>
  <si>
    <t>012090</t>
  </si>
  <si>
    <t xml:space="preserve">Hesz, József; Érces, Gergő; Nagy, Balázs; </t>
  </si>
  <si>
    <t>Evaluation of BIM-based workflows in fire safety engineering</t>
  </si>
  <si>
    <t>Védelem Tudomány a Katasztrófavédelem online szakmai, tudományos folyóirata</t>
  </si>
  <si>
    <t>297-311</t>
  </si>
  <si>
    <t xml:space="preserve">SANDBHOR, Shalaka HIRE1 Kirti RUIKAR2 Sayali; Amarnath, CB; </t>
  </si>
  <si>
    <t>A Critical Review on BIM for Construction Safety Management</t>
  </si>
  <si>
    <t xml:space="preserve">ROTAVA, Ramon; SILVA, Rafael Fernandes; ROMAN, Humberto; MARCHIORI, Fernanda; </t>
  </si>
  <si>
    <t>Análise de normativas de incêndio em BIM por verificação automática de regras</t>
  </si>
  <si>
    <t>Índice</t>
  </si>
  <si>
    <t>207</t>
  </si>
  <si>
    <t xml:space="preserve">Ezz, Mohamed Salah; Al Sayed, AAKA; </t>
  </si>
  <si>
    <t>Develop Acoustic and Fire-Resistant Ceilings by Investigating Structure of Insulated Ceilings on Parametric Optimization</t>
  </si>
  <si>
    <t>Civ. Eng. Archit</t>
  </si>
  <si>
    <t>459-477</t>
  </si>
  <si>
    <t xml:space="preserve">Chen, Dayou; Chen, Long; Zhang, Yu; Lin, Shan; Ye, Mao; Sølvsten, Simon; </t>
  </si>
  <si>
    <t>102614</t>
  </si>
  <si>
    <t>[Fitkau &amp; Hartmann] Export: 05.06.25 Google Scholar</t>
  </si>
  <si>
    <t xml:space="preserve">Hollerer, Siegfried; Sauter, Thilo; Kastner, Wolfgang; </t>
  </si>
  <si>
    <t>A Survey of Ontologies Considering General Safety, Security, and Operation Aspects in OT</t>
  </si>
  <si>
    <t>IEEE Open Journal of the Industrial Electronics Society</t>
  </si>
  <si>
    <t>[Fitkau &amp; Hartmann]</t>
  </si>
  <si>
    <t xml:space="preserve">Zhou, Shenghua; Liu, Xuefan; Li, Dezhi; Gu, Tiantian; Liu, Keyan; Yang, Yifan; Wong, Mun On; </t>
  </si>
  <si>
    <t>Integrating domain-specific knowledge and fine-tuned general-purpose large language models for question-answering in construction engineering management</t>
  </si>
  <si>
    <t>106206</t>
  </si>
  <si>
    <t xml:space="preserve">Ying, Huaquan; Sacks, Rafael; </t>
  </si>
  <si>
    <t>From Automatic to Autonomous: A Large Language Model-driven Approach for Generic Building Compliance Checking</t>
  </si>
  <si>
    <t>Proceedings of the CIB W78 Conference</t>
  </si>
  <si>
    <t xml:space="preserve">Hagedorn, Philipp; Fauth, Judith; Zentgraf, Sven; Seiß, Sebastian; König, Markus; Brilakis, Ioannis; </t>
  </si>
  <si>
    <t>OntoBPR: An ontology-based framework for performing building permit reviews using standardized information containers</t>
  </si>
  <si>
    <t>103369</t>
  </si>
  <si>
    <t xml:space="preserve">Zhou, Shenghua; Liu, Keyan; Li, Dezhi; Fu, Chun; Ning, Yan; Ji, Wenying; Liu, Xuefan; Xiao, Bo; Wei, Ran; </t>
  </si>
  <si>
    <t>Augmenting general-purpose large-language models with domain-specific multimodal knowledge graph for question-answering in construction project management</t>
  </si>
  <si>
    <t>103142</t>
  </si>
  <si>
    <t xml:space="preserve">Gallina, Barbara; Steierhoffer, Gergő László; Young Olesen, Thomas; Parajdi, Eszter; Aarup, Mike; </t>
  </si>
  <si>
    <t>Towards an ontology for process compliance with the (machinery) legislations</t>
  </si>
  <si>
    <t>Journal of Software: Evolution and Process</t>
  </si>
  <si>
    <t>e2728</t>
  </si>
  <si>
    <t xml:space="preserve">Sun, Jingyun; Luo, Zhongze; Li, Yang; </t>
  </si>
  <si>
    <t>A Compliance Checking Framework Based on Retrieval Augmented Generation</t>
  </si>
  <si>
    <t>Proceedings of the 31st International Conference on Computational Linguistics</t>
  </si>
  <si>
    <t>2603-2615</t>
  </si>
  <si>
    <t xml:space="preserve">Baimuratov, Ildar; Turygin, Denis; </t>
  </si>
  <si>
    <t>Representing Normative Regulations in OWL DL for Automated Compliance Checking Supported by Text Annotation</t>
  </si>
  <si>
    <t>arXiv preprint arXiv:2504.05951</t>
  </si>
  <si>
    <t xml:space="preserve">Nugroho, Rizky; Krisnadhi, Adila; Saptawijaya, Ari; </t>
  </si>
  <si>
    <t>Large Language Model-Based Extraction of Logic Rules from Technical Standards for Automatic Compliance Checking</t>
  </si>
  <si>
    <t>Jurnal RESTI (Rekayasa Sistem dan Teknologi Informasi)</t>
  </si>
  <si>
    <t>343-356</t>
  </si>
  <si>
    <t xml:space="preserve">Donkers, Alex JA; Petrova, Ekaterina; </t>
  </si>
  <si>
    <t>Converting Fire Safety Regulations to SHACL Shapes Using Natural Language Processing</t>
  </si>
  <si>
    <t>Proceedings of the 3rd NLP4KGC: Natural Language Processing for Knowledge Graph Construction co-located with the 20th International Conference on Semantic Systems (SEMANTiCS 2024)</t>
  </si>
  <si>
    <t>CEUR-WS. org</t>
  </si>
  <si>
    <t xml:space="preserve">Fitkau, Isabelle; </t>
  </si>
  <si>
    <t>Integrating dynamic environment modelling with reinforcement learning for fire safety design</t>
  </si>
  <si>
    <t>35. Forum Bauinformatik, fbi 2024</t>
  </si>
  <si>
    <t>82-89</t>
  </si>
  <si>
    <t>Technische Universität Hamburg, Institut für Digitales und Autonomes Bauen</t>
  </si>
  <si>
    <t xml:space="preserve">Zhang, Jihan; Zhao, Benyun; Yang, Guidong; Zhou, Xunkuai; Huang, Yijun; Gao, Chuanxiang; Chen, Xi; Chen, Ben M; </t>
  </si>
  <si>
    <t>Automated High-Precision Digital Twin Modeling of Building Façade Defects with Geobim-Assisted Registration</t>
  </si>
  <si>
    <t>Available at SSRN 4869787</t>
  </si>
  <si>
    <t xml:space="preserve">Fitkau, Isabelle; Fauth, Judith; Seiß, Sebastian; Hartmann, Timo; </t>
  </si>
  <si>
    <t>Ontology Reuse in Building Permitting</t>
  </si>
  <si>
    <t xml:space="preserve">Xue, Xingzhuo; Zhang, Guowei; Jiang, Liming; Liu, Chunyuan; </t>
  </si>
  <si>
    <t>A Comparative Study of Retrieval-Augmented Generation, Graph Retrieval-Augmented Generation, and Fine-Tuned Large Language Models for Fire Engineering Knowledge Retrieval</t>
  </si>
  <si>
    <t>Graph Retrieval-Augmented Generation, and Fine-Tuned Large Language Models for Fire Engineering Knowledge Retrieval</t>
  </si>
  <si>
    <t>[Zheng et al.] Export: 05.06.25 Google Scholar</t>
  </si>
  <si>
    <t>[Zheng et al.]</t>
  </si>
  <si>
    <t xml:space="preserve">Zhong, Yunshun; Goodfellow, Sebastian D; </t>
  </si>
  <si>
    <t>Domain-specific language models pre-trained on construction management systems corpora</t>
  </si>
  <si>
    <t>105316</t>
  </si>
  <si>
    <t xml:space="preserve">Jia, Jing; Ma, Hongxin; Zhang, Zijing; </t>
  </si>
  <si>
    <t>Integration of industry foundation classes and ontology: data, applications, modes, challenges, and opportunities</t>
  </si>
  <si>
    <t>911</t>
  </si>
  <si>
    <t xml:space="preserve">Zhou, Hong; Tang, Shilong; Huang, Wen; Zhao, Xianbo; </t>
  </si>
  <si>
    <t>Generating risk response measures for subway construction by fusion of knowledge and deep learning</t>
  </si>
  <si>
    <t>104951</t>
  </si>
  <si>
    <t xml:space="preserve">Nuyts, Emma; Bonduel, Mathias; Verstraeten, Ruben; </t>
  </si>
  <si>
    <t>Comparative analysis of approaches for automated compliance checking of construction data</t>
  </si>
  <si>
    <t>102443</t>
  </si>
  <si>
    <t xml:space="preserve">Zhang, Zijing; Ma, Ling; Nisbet, Nicholas; </t>
  </si>
  <si>
    <t>Unpacking ambiguity in building requirements to support automated compliance checking</t>
  </si>
  <si>
    <t>04023033</t>
  </si>
  <si>
    <t xml:space="preserve">Ren, Qiubing; Zhang, Dongliang; Li, Mingchao; Chen, Shu; Tian, Dan; Li, Heng; Liu, Leping; </t>
  </si>
  <si>
    <t>Automatic quality compliance checking in concrete dam construction: Integrating rule syntax parsing and semantic distance</t>
  </si>
  <si>
    <t>102409</t>
  </si>
  <si>
    <t xml:space="preserve">Yin, Mengtian; Tang, Llewellyn; Webster, Chris; Li, Jinyang; Li, Haotian; Wu, Zhuoquan; Cheng, Reynold CK; </t>
  </si>
  <si>
    <t>Two-stage Text-to-BIMQL semantic parsing for building information model extraction using graph neural networks</t>
  </si>
  <si>
    <t>104902</t>
  </si>
  <si>
    <t xml:space="preserve">Yin, Mengtian; Tang, Llewellyn; Webster, Chris; Xu, Shen; Li, Xiongyi; Ying, Huaquan; </t>
  </si>
  <si>
    <t>An ontology-aided, natural language-based approach for multi-constraint BIM model querying</t>
  </si>
  <si>
    <t>107066</t>
  </si>
  <si>
    <t xml:space="preserve">Kebede, Rahel; Moscati, Annika; Tan, He; Johansson, Peter; </t>
  </si>
  <si>
    <t>A modular ontology modeling approach to developing digital product passports to promote circular economy in the built environment</t>
  </si>
  <si>
    <t>Sustainable Production and Consumption</t>
  </si>
  <si>
    <t>248-268</t>
  </si>
  <si>
    <t xml:space="preserve">Kruiper, Ruben; Kumar, Bimal; Watson, Richard; Sadeghineko, Farhad; Gray, Alasdair; Konstas, Ioannis; </t>
  </si>
  <si>
    <t>102653</t>
  </si>
  <si>
    <t xml:space="preserve">Yan, Jing-Ke; Zheng, Zhe; Zhou, Yu-Cheng; Lin, Jia-Rui; Deng, Yi-Chuan; Lu, Xin-Zheng; </t>
  </si>
  <si>
    <t>Recent research progress in intelligent construction: A comparison between china and developed countries</t>
  </si>
  <si>
    <t>1329</t>
  </si>
  <si>
    <t xml:space="preserve">Chen, Nanjiang; Lin, Xuhui; Jiang, Hai; An, Yi; </t>
  </si>
  <si>
    <t>Automated building information modeling compliance check through a large language model combined with deep learning and ontology</t>
  </si>
  <si>
    <t>1983</t>
  </si>
  <si>
    <t xml:space="preserve">Zeng, Yanfu; Zheng, Zhe; Zhang, Tianhang; Huang, Xinyan; Lu, Xinzheng; </t>
  </si>
  <si>
    <t>AI-powered fire engineering design and smoke flow analysis for complex-shaped buildings</t>
  </si>
  <si>
    <t>359-373</t>
  </si>
  <si>
    <t xml:space="preserve">Chung, Sehwan; Kim, Jungyeon; Baik, Joonwoo; Chi, Seokho; Kim, Du Yon; </t>
  </si>
  <si>
    <t>Identifying issues in international construction projects from news text using pre-trained models and clustering</t>
  </si>
  <si>
    <t>105875</t>
  </si>
  <si>
    <t xml:space="preserve">Zheng, Zhe; Chen, Ke-Yin; Cao, Xin-Yu; Lu, Xin-Zheng; Lin, Jia-Rui; </t>
  </si>
  <si>
    <t>Llm-funcmapper: Function identification for interpreting complex clauses in building codes via llm</t>
  </si>
  <si>
    <t>arXiv preprint arXiv:2308.08728</t>
  </si>
  <si>
    <t xml:space="preserve">Zhu, Xiaofeng; Li, Haijiang; Su, Tengxiang; </t>
  </si>
  <si>
    <t>Autonomous complex knowledge mining and graph representation through natural language processing and transfer learning</t>
  </si>
  <si>
    <t>105074</t>
  </si>
  <si>
    <t xml:space="preserve">Shahinmoghadam, Mehrzad; Kahou, Samira Ebrahimi; Motamedi, Ali; </t>
  </si>
  <si>
    <t>Neural semantic tagging for natural language-based search in building information models: implications for practice</t>
  </si>
  <si>
    <t>104063</t>
  </si>
  <si>
    <t xml:space="preserve">Li, Jiulin; Li, Qingquan; Mao, Qingzhou; Xu, Hao; </t>
  </si>
  <si>
    <t>Digital-Twin-based high-precision assembly of a steel bridge tower</t>
  </si>
  <si>
    <t>257</t>
  </si>
  <si>
    <t xml:space="preserve">Li, Hao; Yang, Rongzheng; Xu, Shuangshuang; Xiao, Yao; Zhao, Hongyu; </t>
  </si>
  <si>
    <t>Intelligent Checking Method for Construction Schemes via Fusion of Knowledge Graph and Large Language Models</t>
  </si>
  <si>
    <t>2502</t>
  </si>
  <si>
    <t xml:space="preserve">Zhang, Shihang; Zhang, Sherong; Wu, Zhengqiao; Wang, Xiaohua; Jiang, Zhiyong; Wang, Chao; Zhao, Guojie; </t>
  </si>
  <si>
    <t>IFC-enabled LCA for carbon assessment in pumped storage hydropower (PSH) with concrete face rockfill dams</t>
  </si>
  <si>
    <t>105121</t>
  </si>
  <si>
    <t xml:space="preserve">Lin, Song-Shun; Shen, Shui-Long; Zhou, Annan; Chen, Xiang-Sheng; </t>
  </si>
  <si>
    <t>Smart Techniques Promoting Sustainability in Construction Engineering and Management</t>
  </si>
  <si>
    <t>Engineering</t>
  </si>
  <si>
    <t xml:space="preserve">Beach, Thomas; Yeung, Jonathan; Ghoroghi, Ali; Rezgui, Yacine; </t>
  </si>
  <si>
    <t>Moving automated compliance checking to the operational phase of the building life-cycle: Analysis and feasibility study in the UK</t>
  </si>
  <si>
    <t>International Journal of Construction Management</t>
  </si>
  <si>
    <t>840-849</t>
  </si>
  <si>
    <t>Taylor &amp; Francis</t>
  </si>
  <si>
    <t xml:space="preserve">Yang, Cheng; Lin, Jia-Rui; Yan, Ke-Xiao; Deng, Yi-Chuan; Hu, Zhen-Zhong; Liu, Cheng; </t>
  </si>
  <si>
    <t>Data-Driven Quantitative Performance Evaluation of Construction Supervisors</t>
  </si>
  <si>
    <t>1264</t>
  </si>
  <si>
    <t xml:space="preserve">Luo, Xiaochun; Qin, Mingyong; Gao, Zeyu; Yan, Hui; Yang, Xincong; </t>
  </si>
  <si>
    <t>Ground abstract structure concepts of scaffolding systems for automatic compliance checking based on reasoning segmentation</t>
  </si>
  <si>
    <t>126563</t>
  </si>
  <si>
    <t xml:space="preserve">Lee, Hyeonji; Yeo, Changmo; Lim, Seungeun; Kim, Byung Chul; Bae, Kyung Cheol; Mun, Duhwan; </t>
  </si>
  <si>
    <t>Rule-based design verification for mechanical parts with dynamic rule subset selection</t>
  </si>
  <si>
    <t>Nature Publishing Group</t>
  </si>
  <si>
    <t xml:space="preserve">Zhou, Junyu; Ma, Zhiliang; </t>
  </si>
  <si>
    <t>Named entity recognition for construction documents based on fine-tuning of large language models with low-quality datasets</t>
  </si>
  <si>
    <t>106151</t>
  </si>
  <si>
    <t xml:space="preserve">Zheng, Zhe; Shi, Hong-Zheng; Zhou, Yu-Cheng; Lu, Xin-Zheng; Lin, Jia-Rui; </t>
  </si>
  <si>
    <t>Earthquake impact analysis based on text mining and social media analytics</t>
  </si>
  <si>
    <t>arXiv preprint arXiv:2212.06765</t>
  </si>
  <si>
    <t xml:space="preserve">Zhao, Xuefeng; Huang, Lingli; Sun, Zhe; Fan, Xiongtao; Zhang, Meng; </t>
  </si>
  <si>
    <t>Compliance checking on topological spatial relationships of building elements based on building information models and ontology</t>
  </si>
  <si>
    <t>10901</t>
  </si>
  <si>
    <t xml:space="preserve">Sun, Donglei; Lv, Qing; Tsai, Pei-Wei; Xue, Xingsi; Zhang, Kai; </t>
  </si>
  <si>
    <t>Anchor-based ontology partitioning and Genetic Programming with Relevance Reasoning for large-scale biomedical ontology matching</t>
  </si>
  <si>
    <t>126445</t>
  </si>
  <si>
    <t xml:space="preserve">Lin, Chao; Hu, Zhen-Zhong; Yang, Cheng; Deng, Yi-Chuan; Zheng, Wei; Lin, Jia-Rui; </t>
  </si>
  <si>
    <t>Maturity assessment of intelligent construction management</t>
  </si>
  <si>
    <t>1742</t>
  </si>
  <si>
    <t xml:space="preserve">Szalai, Dóra; Ajtayné Károlyfi, Kitti; </t>
  </si>
  <si>
    <t>Enhancing BIM Integration: A Comparative Analysis of Novel Composite Structure Documentation Methods</t>
  </si>
  <si>
    <t>1817</t>
  </si>
  <si>
    <t xml:space="preserve">Hettiarachchi, Hansi; Dridi, Amna; Gaber, Mohamed Medhat; Parsafard, Pouyan; Bocaneala, Nicoleta; Breitenfelder, Katja; Costa, Gonçal; Hedblom, Maria; Juganaru-Mathieu, Mihaela; Mecharnia, Thamer; </t>
  </si>
  <si>
    <t>Scientific Data</t>
  </si>
  <si>
    <t>170</t>
  </si>
  <si>
    <t>Nature Publishing Group UK London</t>
  </si>
  <si>
    <t xml:space="preserve">Zheng, Zhe; Zhou, Yu-Cheng; Chen, Ke-Yin; Lu, Xin-Zheng; She, Zhong-Tian; Lin, Jia-Rui; </t>
  </si>
  <si>
    <t>107207</t>
  </si>
  <si>
    <t>Design Optimization of Building Exit Locations Based on Building Information Model and Ontology</t>
  </si>
  <si>
    <t>12922</t>
  </si>
  <si>
    <t xml:space="preserve">Han, Jin; Zheng, Zhe; Lu, Xin-Zheng; Chen, Ke-Yin; Lin, Jia-Rui; </t>
  </si>
  <si>
    <t>Quakebert: Accurate classification of social media texts for rapid earthquake impact assessment</t>
  </si>
  <si>
    <t>arXiv preprint arXiv:2405.06684</t>
  </si>
  <si>
    <t xml:space="preserve">Zhang, Chenhong; Lei, Xiaoming; Xia, Ye; Sun, Limin; </t>
  </si>
  <si>
    <t>Automatic bridge inspection database construction through hybrid information extraction and large language models</t>
  </si>
  <si>
    <t>100549</t>
  </si>
  <si>
    <t xml:space="preserve">Zeng, Yanfu; Huang, Xinyan; </t>
  </si>
  <si>
    <t>Artificial intelligence powered building fire safety design analysis</t>
  </si>
  <si>
    <t>Intelligent building fire safety and smart firefighting</t>
  </si>
  <si>
    <t>101-124</t>
  </si>
  <si>
    <t xml:space="preserve">Xiahou, Xiaer; Chen, Gaotong; Li, Zirui; Xu, Xin; Li, Qiming; </t>
  </si>
  <si>
    <t>Knowledge management in construction quality management: current state, challenges, and future directions</t>
  </si>
  <si>
    <t>IEEE Transactions on Engineering Management</t>
  </si>
  <si>
    <t xml:space="preserve">Kabzhan, Zarina; Shakhnovich, Alexandr; Shogelova, Nazym; Glyzno, Yevgeniya; Gorshkov, Sergey; Gorshkov, Fedor; </t>
  </si>
  <si>
    <t>Semantic and ontology-based analysis of regulatory documents for construction industry digitalization</t>
  </si>
  <si>
    <t>1575913</t>
  </si>
  <si>
    <t xml:space="preserve">Seydgar, Majid; Poirier, Érik A; Motamedi, Ali; </t>
  </si>
  <si>
    <t>Comparative evaluation of deep neural network performance for point cloud-based IFC object classification</t>
  </si>
  <si>
    <t xml:space="preserve">Chen, Junyong; Wu, Ling-I; Chen, Minyu; Qian, Xiaoying; Zhu, Haoze; Zhang, Qiongfang; Li, Guoqiang; </t>
  </si>
  <si>
    <t>ARCEAK: An Automated Rule Checking Framework Enhanced with Architectural Knowledge</t>
  </si>
  <si>
    <t>arXiv preprint arXiv:2501.14735</t>
  </si>
  <si>
    <t xml:space="preserve">Ostashev, Roman; </t>
  </si>
  <si>
    <t>Automated verification of information models for capital construction projects to mitigate environmental impact</t>
  </si>
  <si>
    <t>E3S Web of Conferences</t>
  </si>
  <si>
    <t>04073</t>
  </si>
  <si>
    <t>EDP Sciences</t>
  </si>
  <si>
    <t xml:space="preserve">Hu, Xingchen; Shen, Jun; Ma, Zhenjun; </t>
  </si>
  <si>
    <t>Prefabricated Buildings for Smart Cities: A Literature Survey</t>
  </si>
  <si>
    <t>2024 Twelfth International Conference on Advanced Cloud and Big Data (CBD)</t>
  </si>
  <si>
    <t>302-307</t>
  </si>
  <si>
    <t xml:space="preserve">逯静洲; 曹心瑜; 郑哲; 陆新征; 林佳瑞; </t>
  </si>
  <si>
    <t>支持复杂规范条文解译的基元函数提取与分析</t>
  </si>
  <si>
    <t>工程力学</t>
  </si>
  <si>
    <t xml:space="preserve">Purushotham, Nishanth; Kailashnath, Chethan; Mutis, Ivan; </t>
  </si>
  <si>
    <t>Towards an Intelligent Automated Building Code Compliance System</t>
  </si>
  <si>
    <t>Computing in Civil Engineering 2023</t>
  </si>
  <si>
    <t>51-58</t>
  </si>
  <si>
    <t>Enhanced earthquake impact analysis based on social media texts via large language model</t>
  </si>
  <si>
    <t>International Journal of Disaster Risk Reduction</t>
  </si>
  <si>
    <t>104574</t>
  </si>
  <si>
    <t xml:space="preserve">吕莹; 张智博; 苏义坤; 郑志哲; </t>
  </si>
  <si>
    <t>面向建筑施工安全规范的自动结构化方法.</t>
  </si>
  <si>
    <t>Journal of Engineering Management/Gongcheng Guanli Xuebao</t>
  </si>
  <si>
    <t xml:space="preserve">Zeng, Yanfu; </t>
  </si>
  <si>
    <t>Intelligent building fire safety design driven by deep learning methods</t>
  </si>
  <si>
    <t>Hong Kong Polytechnic University</t>
  </si>
  <si>
    <t xml:space="preserve">Li, Jinze; Xiong, Zhaoyang; Ding, Zhikun; </t>
  </si>
  <si>
    <t>Transitioning to Intelligent Compliance Checking in Construction: A Review of BIM-based Applications and Prospects</t>
  </si>
  <si>
    <t>International Symposium on Advancement of Construction Management and Real Estate</t>
  </si>
  <si>
    <t>1635-1647</t>
  </si>
  <si>
    <t xml:space="preserve">林佳瑞; 陈柯吟; 郑哲; 周育丞; 陆新征; </t>
  </si>
  <si>
    <t>建筑工程标准规范智能解译关键技术及应用</t>
  </si>
  <si>
    <t xml:space="preserve">Liu, Xiaoyu; </t>
  </si>
  <si>
    <t>Exploring the power of Large Language Models: Automated compliance checks in architecture engineering and construction industries</t>
  </si>
  <si>
    <t>Cardiff University</t>
  </si>
  <si>
    <t xml:space="preserve">Zhang, Zheng; Ai, Qingsong; Yan, Junwei; Yang, Jun; Meng, Wei; Liu, Quan; Zhou, Zude; </t>
  </si>
  <si>
    <t>Knowledge Graph Construction Method of Bridge Design Codes Based on Ontology and Specification Parsing</t>
  </si>
  <si>
    <t>Asia Simulation Conference</t>
  </si>
  <si>
    <t>58-69</t>
  </si>
  <si>
    <t xml:space="preserve">de Souza, Douglas Lopes; Ruschel, Regina Coeli; </t>
  </si>
  <si>
    <t>Análise de ontologias para construção civil utilizando ferramentas automáticas baseadas em métricas de qualidade</t>
  </si>
  <si>
    <t>PARC Pesquisa em Arquitetura e Construção</t>
  </si>
  <si>
    <t>e024012-e024012</t>
  </si>
  <si>
    <t xml:space="preserve">Kone, Venkatesh; Mahesh, Gangadhar; Ingle, Prachi Vinod; </t>
  </si>
  <si>
    <t>Enhancing Knowledge Management in the Construction Industry: Exploring the Impact of Semantic Web Technologies</t>
  </si>
  <si>
    <t>International Conference on Construction, Real Estate, Infrastructure &amp; Project Management</t>
  </si>
  <si>
    <t>160-179</t>
  </si>
  <si>
    <t xml:space="preserve">Shahinmoghadam, Mehrzad; </t>
  </si>
  <si>
    <t>Enhancing data accessibility in built asset digital twins with neural language models and immersive technologies</t>
  </si>
  <si>
    <t xml:space="preserve">林佳瑞; 陈柯吟; 潘鹏; </t>
  </si>
  <si>
    <t>建筑工程标准数字化与智能化: 现状与未来.</t>
  </si>
  <si>
    <t>Journal of Southeast University/Dongnan Daxue Xuebao</t>
  </si>
  <si>
    <t xml:space="preserve">Zhang, JS; Yu, ZH; Li, Hai-jiang; </t>
  </si>
  <si>
    <t>Compliance checking approach for BIM structural model under semantic web</t>
  </si>
  <si>
    <t xml:space="preserve">Luna Peláez, Alejandro; </t>
  </si>
  <si>
    <t>Data analytics for facility management work orders</t>
  </si>
  <si>
    <t>Universitat Politècnica de Catalunya</t>
  </si>
  <si>
    <t xml:space="preserve">Silva, Jomar; Revoredo, Kate; Baião, Fernanda Araujo; Lima, Cabral; </t>
  </si>
  <si>
    <t>Enhancing Ontology Matching: Lexically and Syntactically Standardizing Ontologies Through Customized Lexical Analyzers</t>
  </si>
  <si>
    <t xml:space="preserve">蒋灿; 郑哲; 梁雄; 林佳瑞; 马智亮; 陆新征; </t>
  </si>
  <si>
    <t>大语言模型驱动的交互式建筑设计新范式——基于 Rhino7 的概念验证</t>
  </si>
  <si>
    <t>图学学报</t>
  </si>
  <si>
    <t>594</t>
  </si>
  <si>
    <t xml:space="preserve">Zhang, Luyang; Sun, Limin; </t>
  </si>
  <si>
    <t>A Rapid Information Acquisition Method for Bridge Inspection Reports by Using Large Language Model</t>
  </si>
  <si>
    <t>Proceedings of the 15th International Workshop on Advanced Smart Materials and Smart Structures Technology (ANCRiSST 2024)</t>
  </si>
  <si>
    <t>1-9</t>
  </si>
  <si>
    <t>Asian-Pacific Network of Centers for Research in Smart Structures Technology …</t>
  </si>
  <si>
    <t xml:space="preserve">Ucelayeta Jarque, Marc; </t>
  </si>
  <si>
    <t>Verificació de Normatives de Construcció en Edificis mitjançant Grafs, Ontologies i Algorismes d'intel· ligència artificial</t>
  </si>
  <si>
    <t xml:space="preserve">孙克强; 张嘉鸿; 伍震; 胡振中; </t>
  </si>
  <si>
    <t>面向公路工程规范的多粒度知识提取与知识应用方法</t>
  </si>
  <si>
    <t>土木建筑工程信息技术</t>
  </si>
  <si>
    <t>15-21</t>
  </si>
  <si>
    <t>《 土木建筑工程信息技术》 编辑部</t>
  </si>
  <si>
    <t>[Kim et al.] Export: 05.06.25 Google Scholar</t>
  </si>
  <si>
    <t>[Kim et al.]</t>
  </si>
  <si>
    <t xml:space="preserve">Schuk, Vitali; </t>
  </si>
  <si>
    <t>Graphendatenbank-Modell für Infrastrukturdatensätze</t>
  </si>
  <si>
    <t xml:space="preserve">Häußler, Marco; Esser, Sebastian; Borrmann, André; </t>
  </si>
  <si>
    <t>103427</t>
  </si>
  <si>
    <t xml:space="preserve">Yang, Mingsong; Zhao, Qin; Zhu, Lei; Meng, Haining; Chen, Kehai; Li, Zongjian; Hei, Xinhong; </t>
  </si>
  <si>
    <t>103945</t>
  </si>
  <si>
    <t xml:space="preserve">Urban, Harald; Fischer, Simon; Schranz, Christian; </t>
  </si>
  <si>
    <t>Adapting to an OpenBIM building permit process: a case study using the example of the city of Vienna</t>
  </si>
  <si>
    <t>1135</t>
  </si>
  <si>
    <t xml:space="preserve">Wu, Jin; Xue, Xiaorui; Zhang, Jiansong; </t>
  </si>
  <si>
    <t>Invariant signature, logic reasoning, and semantic natural language processing (NLP)-based automated building code compliance checking (I-SNACC) framework</t>
  </si>
  <si>
    <t xml:space="preserve">Song, Jaeyeol; Lee, Jin-Kook; Choi, Jungsik; Kim, Inhan; </t>
  </si>
  <si>
    <t>Deep learning-based extraction of predicate-argument structure (PAS) in building design rule sentences</t>
  </si>
  <si>
    <t>563-576</t>
  </si>
  <si>
    <t>Towards fully-automated code compliance checking of building regulations: challenges for rule interpretation and representation</t>
  </si>
  <si>
    <t>EC³ (European Conference on Computing in Construction)</t>
  </si>
  <si>
    <t xml:space="preserve">Fauth, Judith; Bloch, Tanya; Soibelman, Lucio; </t>
  </si>
  <si>
    <t>121-139</t>
  </si>
  <si>
    <t xml:space="preserve">Fischer, Simon; Urban, Harald; Schranz, Christian; Haselberger, Matthias; Schnabel, Florian; </t>
  </si>
  <si>
    <t>100499</t>
  </si>
  <si>
    <t xml:space="preserve">Wang, Yukang; Liu, Yue; Cai, Haozhe; Wang, Jia; Zhou, Xiaoping; </t>
  </si>
  <si>
    <t>An automated fire code compliance checking jointly using building information models and natural language processing</t>
  </si>
  <si>
    <t>358</t>
  </si>
  <si>
    <t xml:space="preserve">Cunha, Vitor Heitor Cardoso; Caiado, Rodrigo Goyannes Gusmao; Corseuil, Eduardo Thadeu; Neves, Hugo Fernandes; Bacoccoli, Letícia; </t>
  </si>
  <si>
    <t>Automated compliance checking in the context of Industry 4.0: from a systematic review to an empirical fuzzy multi-criteria approach</t>
  </si>
  <si>
    <t>Soft Computing</t>
  </si>
  <si>
    <t>6055-6074</t>
  </si>
  <si>
    <t xml:space="preserve">Fischer, Simon; Urban, Harald; Pfeiffer, Daniel; Schranz, Christian; </t>
  </si>
  <si>
    <t>Determination of light entry areas of windows for automated code compliance checking</t>
  </si>
  <si>
    <t># PLACEHOLDER_PARENT_METADATA_VALUE#</t>
  </si>
  <si>
    <t xml:space="preserve">Zhang, Min Ya; </t>
  </si>
  <si>
    <t>Automated building compliance checking: emphasis on building placement and parking availability</t>
  </si>
  <si>
    <t>Student thesis series INES</t>
  </si>
  <si>
    <t xml:space="preserve">Arias Vanegas, Juan Sebastian; </t>
  </si>
  <si>
    <t>Automatic rule verification for digital building permits</t>
  </si>
  <si>
    <t xml:space="preserve">Muñoz-La Rivera, F; Mora-Serrano, J; Valero, I; Oñate, Eugenio; </t>
  </si>
  <si>
    <t>Methodological-technological framework for construction 4.0</t>
  </si>
  <si>
    <t>Archives of computational methods in engineering</t>
  </si>
  <si>
    <t>689-711</t>
  </si>
  <si>
    <t xml:space="preserve">Jo, Hayoung; Lee, Jin-Kook; Lee, Yong-Cheol; Choo, Seungyeon; </t>
  </si>
  <si>
    <t>Generative artificial intelligence and building design: early photorealistic render visualization of façades using local identity-trained models</t>
  </si>
  <si>
    <t>85-105</t>
  </si>
  <si>
    <t xml:space="preserve">Bloch, Tanya; Fauth, Judith; </t>
  </si>
  <si>
    <t>The unbalanced research on digitalization and automation of the building permitting process</t>
  </si>
  <si>
    <t>102188</t>
  </si>
  <si>
    <t xml:space="preserve">Kim, Inhan; Choi, Jungsik; Teo, Evelyn Ai Lin; Sun, Hongwei; </t>
  </si>
  <si>
    <t>Development of K-BIM e-Submission prototypical system for the openBIM-based building permit framework</t>
  </si>
  <si>
    <t>744-756</t>
  </si>
  <si>
    <t xml:space="preserve">Khan, Numan; Zaidi, Syed Farhan Alam; Yang, Jaehun; Park, Chansik; Lee, Doyeop; </t>
  </si>
  <si>
    <t>Construction work-stage-based rule compliance monitoring framework using computer vision (CV) technology</t>
  </si>
  <si>
    <t>2093</t>
  </si>
  <si>
    <t xml:space="preserve">Fauth, Judith; Bloch, Tanya; Noardo, Francesca; Nisbet, Nicholas; Kaiser, Stefanie-Brigitte; Gade, Peter Nørkjær; Tekavec, Jernej; </t>
  </si>
  <si>
    <t>Taxonomy for building permit system-organizing knowledge for building permit digitalization</t>
  </si>
  <si>
    <t>102312</t>
  </si>
  <si>
    <t xml:space="preserve">Koo, Bonsang; Jung, Raekyu; Yu, Youngsu; Kim, Inhan; </t>
  </si>
  <si>
    <t>A geometric deep learning approach for checking element-to-entity mappings in infrastructure building information models</t>
  </si>
  <si>
    <t>239-250</t>
  </si>
  <si>
    <t xml:space="preserve">Khan, Numan; Ali, Ahmed Khairadeen; Van-Tien Tran, Si; Lee, Doyeop; Park, Chansik; </t>
  </si>
  <si>
    <t>Visual language-aided construction fire safety planning approach in building information modeling</t>
  </si>
  <si>
    <t>1704</t>
  </si>
  <si>
    <t xml:space="preserve">Park, Hyejin; Suh, Hyegyo; Kim, Jaeil; Choo, Seungyeon; </t>
  </si>
  <si>
    <t>Floor plan recommendation system using graph neural network with spatial relationship dataset</t>
  </si>
  <si>
    <t>106378</t>
  </si>
  <si>
    <t>Hierarchical representation and deep learning–based method for automatically transforming textual building codes into semantic computable requirements</t>
  </si>
  <si>
    <t>04022022</t>
  </si>
  <si>
    <t xml:space="preserve">Fauth, Judith; Soibelman, Lucio; </t>
  </si>
  <si>
    <t>Conceptual framework for building permit process modeling: Lessons learned from a comparison between Germany and the United States regarding the as-is building permit processes</t>
  </si>
  <si>
    <t>638</t>
  </si>
  <si>
    <t xml:space="preserve">Fauth, Judith; Pasetti Monizza, Gabriele; Malacarne, Giada; </t>
  </si>
  <si>
    <t>Building Research &amp; Information</t>
  </si>
  <si>
    <t>518-532</t>
  </si>
  <si>
    <t xml:space="preserve">Zou, Yang; Guo, Brian HW; Papadonikolaki, Eleni; Dimyadi, Johannes; Hou, Lei; </t>
  </si>
  <si>
    <t>Lessons learned on adopting automated compliance checking in the AEC industry: A global study</t>
  </si>
  <si>
    <t>04023019</t>
  </si>
  <si>
    <t xml:space="preserve">Burggräf, Peter; Dannapfel, Matthias; Ebade-Esfahani, Matthias; Scheidler, Florian; </t>
  </si>
  <si>
    <t>Creation of an expert system for design validation in BIM-based factory design through automatic checking of semantic information</t>
  </si>
  <si>
    <t>Procedia CIRP</t>
  </si>
  <si>
    <t>3-8</t>
  </si>
  <si>
    <t xml:space="preserve">Kumar, Vishal; Teo, Ai Lin Evelyn; </t>
  </si>
  <si>
    <t>Development of a rule-based system to enhance the data consistency and usability of COBie datasheets</t>
  </si>
  <si>
    <t>343-361</t>
  </si>
  <si>
    <t xml:space="preserve">Kim, Byeol; Lim, Benson Teck Heng; Oo, Bee Lan; Ahn, Yong Han; </t>
  </si>
  <si>
    <t>Data-mining-based identification of post-handover defect association rules in apartment housings</t>
  </si>
  <si>
    <t>1838-1855</t>
  </si>
  <si>
    <t xml:space="preserve">Khan, Numan; Lee, Doyeop; Baek, Chanwoo; Park, Chan-Sik; </t>
  </si>
  <si>
    <t>Converging technologies for safety planning and inspection information system of portable firefighting equipment</t>
  </si>
  <si>
    <t>211173-211188</t>
  </si>
  <si>
    <t xml:space="preserve">Lee, Doyeop; Khan, Numan; Park, Chansik; </t>
  </si>
  <si>
    <t>Rigorous analysis of safety rules for vision intelligence-based monitoring at construction jobsites</t>
  </si>
  <si>
    <t>1768-1778</t>
  </si>
  <si>
    <t xml:space="preserve">Ban, Byunghyun; </t>
  </si>
  <si>
    <t>A survey on awesome Korean NLP datasets</t>
  </si>
  <si>
    <t>2022 13th International Conference on Information and Communication Technology Convergence (ICTC)</t>
  </si>
  <si>
    <t>1615-1620</t>
  </si>
  <si>
    <t xml:space="preserve">Li, Yuchao; Yang, Mingsong; Zhao, Qin; Li, Zongjian; Ma, Zhaoxi; Liu, Yunhe; Hei, Xinhong; </t>
  </si>
  <si>
    <t>A Semantic Representation Method of Building Codes Applied to Compliance Checking</t>
  </si>
  <si>
    <t>Mathematics</t>
  </si>
  <si>
    <t>2552</t>
  </si>
  <si>
    <t xml:space="preserve">Makisha, Elena; </t>
  </si>
  <si>
    <t>373-390</t>
  </si>
  <si>
    <t xml:space="preserve">Burggräf, Peter; Dannapfel, Matthias; Esfahani, Matthias Ebade; Schwamborn, Nora; </t>
  </si>
  <si>
    <t>How to improve collaboration efficiency in the built environment of factories by using an integrated factory modelling concept–an expert study</t>
  </si>
  <si>
    <t>International Journal of Design &amp; Nature and Ecodynamics</t>
  </si>
  <si>
    <t>473-481</t>
  </si>
  <si>
    <t xml:space="preserve">Ponnewitz, Judith; Bargstädt, Hans-Joachim; </t>
  </si>
  <si>
    <t>The building permit—How to standardize traditionally established processes</t>
  </si>
  <si>
    <t>20th Congress of IABSE, New York City</t>
  </si>
  <si>
    <t>1561-1565</t>
  </si>
  <si>
    <t xml:space="preserve">Zhou, Yuhan; Solihin, Wawan; Yeoh, Justin KW; </t>
  </si>
  <si>
    <t>05023001</t>
  </si>
  <si>
    <t xml:space="preserve">Wang, Jiyu; </t>
  </si>
  <si>
    <t>Thermal energy resource utilization and sample image restoration technology based on Machine vision simulation in interior design</t>
  </si>
  <si>
    <t>Thermal Science and Engineering Progress</t>
  </si>
  <si>
    <t>102897</t>
  </si>
  <si>
    <t xml:space="preserve">Yogana, Endiq; Latief, Yusuf; </t>
  </si>
  <si>
    <t>Development of system information of building code checking in planning and permitting phase to improve building code compliance based on work breakdown structure (WBS) using building information modeling (BIM)</t>
  </si>
  <si>
    <t>Journal of Physics: Conference Series</t>
  </si>
  <si>
    <t>012091</t>
  </si>
  <si>
    <t xml:space="preserve">Xue, Xiaorui; Zhang, Jiansong; </t>
  </si>
  <si>
    <t>Evaluation of seven part-of-speech taggers in tagging building codes: identifying the best performing tagger and common sources of errors</t>
  </si>
  <si>
    <t>498-507</t>
  </si>
  <si>
    <t xml:space="preserve">Song, Jaeyeol; Kim, Jinsung; Lee, Jin Kook; </t>
  </si>
  <si>
    <t>Converting KBImCode into an executable code for the automated design rule checking system</t>
  </si>
  <si>
    <t>24th International Conference on Computer-Aided Architectural Design Research in Asia: Intelligent and Informed, CAADRIA 2019</t>
  </si>
  <si>
    <t>795-804</t>
  </si>
  <si>
    <t>The Association for Computer-Aided Architectural Design Research in Asia …</t>
  </si>
  <si>
    <t xml:space="preserve">Khan, Numan; Khan, Muhmmad; Cho, Seungwon; Park, Chansik; </t>
  </si>
  <si>
    <t>Towards the adoption of vision intelligence for construction safety: Grounded theory methodology based safety regulations analysis</t>
  </si>
  <si>
    <t>Proc., European Group for Intelligent Computing in Engineering (EG-ICE)</t>
  </si>
  <si>
    <t>250-259</t>
  </si>
  <si>
    <t>Universitätsverlag der TU Berlin Berlin</t>
  </si>
  <si>
    <t xml:space="preserve">Purnomo, Cynthia Ayu; Mahanaim, Soteria Adia; Loc, Fang-Ying Riva; Ardaniah, Viqi; Ardhiantob, Peter; </t>
  </si>
  <si>
    <t>Visual language of Javanese script on shoe design as cultural identity</t>
  </si>
  <si>
    <t>Gelar: Jurnal Seni Budaya</t>
  </si>
  <si>
    <t>105-113</t>
  </si>
  <si>
    <t xml:space="preserve">Kim, Yunhui; Park, Kwangphil; Yoo, Byeongwoo; </t>
  </si>
  <si>
    <t>Natural language processing-based approach for automatically coding ship sensor data</t>
  </si>
  <si>
    <t>International Journal of Naval Architecture and Ocean Engineering</t>
  </si>
  <si>
    <t>100581</t>
  </si>
  <si>
    <t xml:space="preserve">Wang, Fan; </t>
  </si>
  <si>
    <t>Study on the Aesthetic Transformation Design of Traditional Cultural Elements in Visual Language</t>
  </si>
  <si>
    <t>Journal of Humanities, Arts and Social Science</t>
  </si>
  <si>
    <t>Hill Publishing Group Inc</t>
  </si>
  <si>
    <t xml:space="preserve">Ponnewitz, Judith; Schneider, Sarah; </t>
  </si>
  <si>
    <t>Stand der Forschung zu BIM-basierten Baugenehmigungsprozessen</t>
  </si>
  <si>
    <t>Forum Bauinformatik</t>
  </si>
  <si>
    <t>33-40</t>
  </si>
  <si>
    <t xml:space="preserve">Abdelalim, Ahmed Mohammed; Elbeltagi, Emad E; Abdelgawad, Mohamed; </t>
  </si>
  <si>
    <t>Automated detection of building rules compliance using building information modelling</t>
  </si>
  <si>
    <t>International Journal of Applied Management Science</t>
  </si>
  <si>
    <t>138-173</t>
  </si>
  <si>
    <t>Inderscience Publishers (IEL)</t>
  </si>
  <si>
    <t xml:space="preserve">Zhang, Zijing; Tezel, Algan; Antwi-Afari, Maxwell Fordjour; Kasim, Tala; Potter, Doug; </t>
  </si>
  <si>
    <t>Automated Compliance Checking Situation in Health and Safety Management In UK’s Infrastructure Sector</t>
  </si>
  <si>
    <t>European Council on Computing in Construction (EC3)</t>
  </si>
  <si>
    <t xml:space="preserve">Fauth, J; Malacarne, G; Marcher, C; </t>
  </si>
  <si>
    <t>Digitalisation of the building permit process-a case study in Italy</t>
  </si>
  <si>
    <t>052008</t>
  </si>
  <si>
    <t xml:space="preserve">Zhang, Ruichuan; </t>
  </si>
  <si>
    <t>Intelligent code for automated code compliance checking in construction</t>
  </si>
  <si>
    <t>University of Illinois at Urbana-Champaign</t>
  </si>
  <si>
    <t xml:space="preserve">Nisbet, Nicholas; Zhang, Zijing; Çidika, Mustafa Selçuk; </t>
  </si>
  <si>
    <t>Design and development of digital compliance workbench</t>
  </si>
  <si>
    <t>European Network for Digital Building Permits</t>
  </si>
  <si>
    <t xml:space="preserve">Rao, S; </t>
  </si>
  <si>
    <t>Semantic enrichment of design requirements using Object Type Libraries for automated verification</t>
  </si>
  <si>
    <t>MSc. Thesis, TU Delft</t>
  </si>
  <si>
    <t xml:space="preserve">Wang, Fan; Cheng, Yan-Hsiou; Wei, Xianbiao; </t>
  </si>
  <si>
    <t>TOTAL VIEWS: 1465</t>
  </si>
  <si>
    <t xml:space="preserve">Quispe De La Cruz, Cesar Giovanni; Baron Lozada, Renzo Alejandro; </t>
  </si>
  <si>
    <t>Propuesta de una guía de revisión de las normas técnicas A. 010 y A. 020 del RNE mediante el software BIMcollab Zoom, para la reducción del plazo en la revisión de proyectos multifamiliares en el proceso de tramitación para la obtención de licencias de edificación, en el Distrito de San Bartolo</t>
  </si>
  <si>
    <t>Universidad Peruana de Ciencias Aplicadas (UPC)</t>
  </si>
  <si>
    <t xml:space="preserve">Muniz, Bruno Souza; Granja, José Luís Duarte; Azenha, Miguel; </t>
  </si>
  <si>
    <t>Plataforma BIM para criação de regulamentos digitais no âmbito do licenciamento urbanístico</t>
  </si>
  <si>
    <t>UMinho Editora</t>
  </si>
  <si>
    <t xml:space="preserve">龙丹冰; 雷昕; 王初翀; 方长建; 康永君; </t>
  </si>
  <si>
    <t>基于 BIM 和知识图谱的自动审查方法</t>
  </si>
  <si>
    <t>29-33</t>
  </si>
  <si>
    <t xml:space="preserve">Muniz, Bruno Souza; </t>
  </si>
  <si>
    <t>Plataforma BIM para execução de verificações automáticas no âmbito do licenciamento municipal</t>
  </si>
  <si>
    <t>Universidade do Minho (Portugal)</t>
  </si>
  <si>
    <t xml:space="preserve">Tran, Ngoc; </t>
  </si>
  <si>
    <t>Semantic Data Analytics Engine with Domain-specific Implementation: a Case Study in Diabetes</t>
  </si>
  <si>
    <t>Swinburne</t>
  </si>
  <si>
    <t xml:space="preserve">김진성; 송재열; 이진국; </t>
  </si>
  <si>
    <t>기계학습활용 건축설계지침 문장 내 논리규칙 구성요소 자동추출과 설계품질 검토도구 연계방안</t>
  </si>
  <si>
    <t>한국 CDE 학회 논문집</t>
  </si>
  <si>
    <t>425-433</t>
  </si>
  <si>
    <t xml:space="preserve">Bilge, Eymen Çağatay; </t>
  </si>
  <si>
    <t>IFC veri şeması ile yapı ruhsat süreçleri ve emsal hesaplarının kontrolü: bir model önerisi</t>
  </si>
  <si>
    <t>1417-1430</t>
  </si>
  <si>
    <t>Gazi Üniversitesi</t>
  </si>
  <si>
    <t>[Zhang &amp; El-Gohary] Export: 05.06.25 Google Scholar</t>
  </si>
  <si>
    <t>[Zhang &amp; El-Gohary]</t>
  </si>
  <si>
    <t xml:space="preserve">Fuchs, Stefan; Dimyadi, Johannes; Witbrock, Michael; Amor, Robert; </t>
  </si>
  <si>
    <t>Intermediate representations to improve the semantic parsing of building regulations</t>
  </si>
  <si>
    <t>102735</t>
  </si>
  <si>
    <t xml:space="preserve">Shamshiri, Alireza; Ryu, Kyeong Rok; Park, June Young; </t>
  </si>
  <si>
    <t>Text mining and natural language processing in construction</t>
  </si>
  <si>
    <t>105200</t>
  </si>
  <si>
    <t xml:space="preserve">Pan, Jeff Z; Razniewski, Simon; Kalo, Jan-Christoph; Singhania, Sneha; Chen, Jiaoyan; Dietze, Stefan; Jabeen, Hajira; Omeliyanenko, Janna; Zhang, Wen; Lissandrini, Matteo; </t>
  </si>
  <si>
    <t>Large language models and knowledge graphs: Opportunities and challenges</t>
  </si>
  <si>
    <t>arXiv preprint arXiv:2308.06374</t>
  </si>
  <si>
    <t xml:space="preserve">Lee, Min Jae; Zhang, Ruichuan; </t>
  </si>
  <si>
    <t>Human-centric artificial intelligence of things–based indoor environment quality modeling framework for supporting student well-being in educational facilities</t>
  </si>
  <si>
    <t>04024002</t>
  </si>
  <si>
    <t xml:space="preserve">Alves, Josivan Leite; Palha, Rachel Perez; de Almeida Filho, Adiel Teixeira; </t>
  </si>
  <si>
    <t>Towards an integrative framework for BIM and artificial intelligence capabilities in smart architecture, engineering, construction, and operations projects</t>
  </si>
  <si>
    <t>106168</t>
  </si>
  <si>
    <t xml:space="preserve">Li, Xing’an; Liu, Tangfa; Zhang, Longlong; Alqahtani, Fayez; Tolba, Amr; </t>
  </si>
  <si>
    <t>A transformer-BERT integrated model-based automatic conversation method under English context</t>
  </si>
  <si>
    <t>55757-55767</t>
  </si>
  <si>
    <t xml:space="preserve">Li, Yan; Wu, Yanping; Zhu, Guicun; </t>
  </si>
  <si>
    <t>Automatic rating method based on deep transfer learning for machine translation considering contextual semantic awareness</t>
  </si>
  <si>
    <t>Alexandria Engineering Journal</t>
  </si>
  <si>
    <t>588-597</t>
  </si>
  <si>
    <t xml:space="preserve">Sajjadian, Seyed Masoud; </t>
  </si>
  <si>
    <t>Data in construction; from drawings to smart operations</t>
  </si>
  <si>
    <t>110094</t>
  </si>
  <si>
    <t xml:space="preserve">Seo, Wonkyoung; Kang, Youngcheol; </t>
  </si>
  <si>
    <t>AI model for analyzing construction litigation precedents to support decision-making</t>
  </si>
  <si>
    <t>105824</t>
  </si>
  <si>
    <t xml:space="preserve">Tian, Chi; Chen, Yunfeng; Feng, Yiheng; Zhang, Jiansong; </t>
  </si>
  <si>
    <t>Fine-Tuning Vision Transformer (ViT) to Classify Highway Construction Workers’ Activities</t>
  </si>
  <si>
    <t>Construction Research Congress 2024</t>
  </si>
  <si>
    <t>1140-1148</t>
  </si>
  <si>
    <t xml:space="preserve">Naderi, Hossein; Shojaei, Alireza; Huang, Lifu; </t>
  </si>
  <si>
    <t>Foundation Models for Autonomous Robots in Unstructured Environments</t>
  </si>
  <si>
    <t>arXiv preprint arXiv:2407.14296</t>
  </si>
  <si>
    <t xml:space="preserve">Gatto, Chiara; Farina, Antonio; Mirarchi, Claudio; Pavan, Alberto; </t>
  </si>
  <si>
    <t>Development of a framework for processing unstructured text dataset through NLP in cost estimation AEC sector</t>
  </si>
  <si>
    <t>COMPUTING IN CONSTRUCTION</t>
  </si>
  <si>
    <t>1-7</t>
  </si>
  <si>
    <t>Architecting net zero: from drawings to bytes</t>
  </si>
  <si>
    <t xml:space="preserve">Iranmanesh, Sima; Saadany, Hadeel; Vakaj, Edlira; </t>
  </si>
  <si>
    <t>LLM-assisted Graph-RAG Information Extraction from IFC Data</t>
  </si>
  <si>
    <t>arXiv preprint arXiv:2504.16813</t>
  </si>
  <si>
    <t xml:space="preserve">Elshaboury, Hamada; Cecconi, Fulvio Re; Angelis, Enrico De; Baresi, Luciano; Scotti, Vincenzo; </t>
  </si>
  <si>
    <t>NLP-based Data-Enrichment for Building Management</t>
  </si>
  <si>
    <t xml:space="preserve">Martins Gnecco, Veronica; Vittori, Filippo; Pisello, Anna Laura; </t>
  </si>
  <si>
    <t>BIM interoperability: graph neural networks as an alternative for data communication and relationship establishment in human-centric studies</t>
  </si>
  <si>
    <t>Building Simulation 2023</t>
  </si>
  <si>
    <t>839-845</t>
  </si>
  <si>
    <t>IBPSA</t>
  </si>
  <si>
    <t xml:space="preserve">Ainoo, Frederick Nana Yaw; </t>
  </si>
  <si>
    <t>Leveraging Big Data in AEC Decision-Making: A Governance Framework</t>
  </si>
  <si>
    <t>Capella University</t>
  </si>
  <si>
    <t xml:space="preserve">Li, Mingchen; Wang, Zhe; Fierro, Gabe; Man, Chi Hou Cecil; So, Pok Man Patrick; Leung, Kin Fung Calvin; </t>
  </si>
  <si>
    <t>Developing an Automatic Approach to Generate Brick Model from Building Information Modelling</t>
  </si>
  <si>
    <t>Available at SSRN 4759342</t>
  </si>
  <si>
    <t xml:space="preserve">Fuchs, Stefan Martin; </t>
  </si>
  <si>
    <t>Transformer-based Semantic Parsing of Building Regulations</t>
  </si>
  <si>
    <t xml:space="preserve">Ivanović, Marija; </t>
  </si>
  <si>
    <t>Модел за детекцију и анализу узрока кашњења на пројектима базиран на подацима издвојеним из неструктурираних извора</t>
  </si>
  <si>
    <t xml:space="preserve">Ивановић, Марија З; </t>
  </si>
  <si>
    <t>Модел зА Детекцију и Анализу Узрока Кашњења на Пројектима Базиран на Подацима Издвојеним из Неструктурираних Извора</t>
  </si>
  <si>
    <t>University of Belgrade (Serbia)</t>
  </si>
  <si>
    <t>Total no.</t>
  </si>
  <si>
    <t>No. / Paper</t>
  </si>
  <si>
    <t>Cited Paper</t>
  </si>
  <si>
    <t xml:space="preserve">Mariana Ataíde Reis, Bolognesi, Cecilia; Siegele, Dietmar; Braholli, Orjola; de Oliveira; </t>
  </si>
  <si>
    <t>Forward snowballing: reports after title and abstract screening</t>
  </si>
  <si>
    <t>Forward snowballing: all records after export (Duplicates included, no filters applied)</t>
  </si>
  <si>
    <t>[Chen &amp; Jiang] Export: 05.06.25 Google Scholar</t>
  </si>
  <si>
    <t>Scopus</t>
  </si>
  <si>
    <t>URL</t>
  </si>
  <si>
    <t>Document Type</t>
  </si>
  <si>
    <t>DOI</t>
  </si>
  <si>
    <t>https://www.scopus.com/inward/record.uri?eid=2-s2.0-85177202365&amp;partnerID=40&amp;md5=798453bdbca8cc80c1c9e782dbcbdfde</t>
  </si>
  <si>
    <t>2023 European Conference on Computing in Construction and Summer School 2023 CIB W78 40th International Conference and Charles M. Eastman PhD Award</t>
  </si>
  <si>
    <t>Conference review</t>
  </si>
  <si>
    <t>https://www.scopus.com/inward/record.uri?eid=2-s2.0-85152704086&amp;partnerID=40&amp;md5=f3e3980727a21a73416f5843736dbc40</t>
  </si>
  <si>
    <t>6th Australasia and South-East Asia Structural Engineering and Construction Conference, ASEA-SEC-06 2022</t>
  </si>
  <si>
    <t>https://www.scopus.com/inward/record.uri?eid=2-s2.0-85088741439&amp;doi=10.22260%2fisarc2015%2f0033&amp;partnerID=40&amp;md5=50df1f141c89a2c96f2bd9be17f1f726</t>
  </si>
  <si>
    <t>Automated code compliance checking based on a visual language and building information modeling</t>
  </si>
  <si>
    <t>Preidel C.; Borrmann A.</t>
  </si>
  <si>
    <t>Conference paper</t>
  </si>
  <si>
    <t>10.22260/isarc2015/0033</t>
  </si>
  <si>
    <t>https://www.scopus.com/inward/record.uri?eid=2-s2.0-85205835507&amp;doi=10.1007%2fs10694-024-01655-0&amp;partnerID=40&amp;md5=aa8797d89d8e48044ddfacfdaa2b9ee6</t>
  </si>
  <si>
    <t>Article</t>
  </si>
  <si>
    <t>10.1007/s10694-024-01655-0</t>
  </si>
  <si>
    <t>https://www.scopus.com/inward/record.uri?eid=2-s2.0-85172932608&amp;doi=10.3390%2ffire6090358&amp;partnerID=40&amp;md5=2d0bcfdbe9dca5f9f680c7519d0f66bd</t>
  </si>
  <si>
    <t>An Automated Fire Code Compliance Checking Jointly Using Building Information Models and Natural Language Processing</t>
  </si>
  <si>
    <t>Wang Y.; Liu Y.; Cai H.; Wang J.; Zhou X.</t>
  </si>
  <si>
    <t>10.3390/fire6090358</t>
  </si>
  <si>
    <t>https://www.scopus.com/inward/record.uri?eid=2-s2.0-84922569995&amp;doi=10.1016%2fj.autcon.2014.10.004&amp;partnerID=40&amp;md5=462fb0e251405b55ffbfc2bab7e34202</t>
  </si>
  <si>
    <t>Development of an object model for automated compliance checking</t>
  </si>
  <si>
    <t>Malsane S.; Matthews J.; Lockley S.; Love P.E.D.; Greenwood D.</t>
  </si>
  <si>
    <t>10.1016/j.autcon.2014.10.004</t>
  </si>
  <si>
    <t>https://www.scopus.com/inward/record.uri?eid=2-s2.0-85189015192&amp;doi=10.1108%2fECAM-10-2023-1037&amp;partnerID=40&amp;md5=2054875d04efb1aaf6e3e57907bc6318</t>
  </si>
  <si>
    <t>Automated compliance checking for BIM models based on Chinese-NLP and knowledge graph: an integrative conceptual framework</t>
  </si>
  <si>
    <t>Li S.; Wang J.; Xu Z.</t>
  </si>
  <si>
    <t>10.1108/ECAM-10-2023-1037</t>
  </si>
  <si>
    <t>https://www.scopus.com/inward/record.uri?eid=2-s2.0-85163757918&amp;doi=10.3390%2fbuildings13061404&amp;partnerID=40&amp;md5=d3579936e42bcc3d8427c15e3fc6e0aa</t>
  </si>
  <si>
    <t>10.3390/buildings13061404</t>
  </si>
  <si>
    <t>https://www.scopus.com/inward/record.uri?eid=2-s2.0-85136277588&amp;doi=10.1017%2fS1471068422000138&amp;partnerID=40&amp;md5=4189f1aa45ca8e36579e6934501204eb</t>
  </si>
  <si>
    <t>Building Information Modeling Using Constraint Logic Programming</t>
  </si>
  <si>
    <t>Arias J.; Törmä S.; Carro M.; Gupta G.</t>
  </si>
  <si>
    <t>10.1017/S1471068422000138</t>
  </si>
  <si>
    <t>https://www.scopus.com/inward/record.uri?eid=2-s2.0-85089193989&amp;doi=10.3390%2fBUILDINGS10070121&amp;partnerID=40&amp;md5=fa45bb3031cdbc75eff83a98f99889b6</t>
  </si>
  <si>
    <t>10.3390/BUILDINGS10070121</t>
  </si>
  <si>
    <t>https://www.scopus.com/inward/record.uri?eid=2-s2.0-85080875164&amp;partnerID=40&amp;md5=18efac970316eb17007810acc6daa45e</t>
  </si>
  <si>
    <t>https://www.scopus.com/inward/record.uri?eid=2-s2.0-85063658729&amp;partnerID=40&amp;md5=c35527b061c29099aaf942fec5032543</t>
  </si>
  <si>
    <t>Visual language-based approach to representing Korean fire code regulations</t>
  </si>
  <si>
    <t>Kim H.; Choi J.; Lee J.-K.</t>
  </si>
  <si>
    <t>https://www.scopus.com/inward/record.uri?eid=2-s2.0-85195094640&amp;doi=10.1016%2fj.aei.2024.102614&amp;partnerID=40&amp;md5=c9503c93926c708d4563905462843a59</t>
  </si>
  <si>
    <t>10.1016/j.aei.2024.102614</t>
  </si>
  <si>
    <t>https://www.scopus.com/inward/record.uri?eid=2-s2.0-85214230939&amp;partnerID=40&amp;md5=d9dff6a65b1a62b6c0af156bc8015e9a</t>
  </si>
  <si>
    <t>Donkers A.; Petrova E.</t>
  </si>
  <si>
    <t>https://www.scopus.com/inward/record.uri?eid=2-s2.0-85217020087&amp;doi=10.3233%2fFAIA240364&amp;partnerID=40&amp;md5=25aa5e031707e97c8e3a7df66adfaf9c</t>
  </si>
  <si>
    <t>Towards an Architecture Modeling Language for Specifying Digital Twin Architectures Using C4</t>
  </si>
  <si>
    <t>Ozkaya M.</t>
  </si>
  <si>
    <t>10.3233/FAIA240364</t>
  </si>
  <si>
    <t>https://www.scopus.com/inward/record.uri?eid=2-s2.0-85129422132&amp;doi=10.1016%2fj.jobe.2022.104571&amp;partnerID=40&amp;md5=2397736c5a3013dae0e67d948b16ea91</t>
  </si>
  <si>
    <t>CloudFAS: Cloud-based building fire alarm system using Building Information Modelling</t>
  </si>
  <si>
    <t>Zhou X.; Li H.; Wang J.; Zhao J.; Xie Q.; Li L.; Liu J.; Yu J.</t>
  </si>
  <si>
    <t>10.1016/j.jobe.2022.104571</t>
  </si>
  <si>
    <t>https://www.scopus.com/inward/record.uri?eid=2-s2.0-85145256863&amp;doi=10.1016%2fj.autcon.2022.104728&amp;partnerID=40&amp;md5=6a97e8fc88b258e1c78b03f02fa9f7a8</t>
  </si>
  <si>
    <t>Intelligent control of building fire protection system using digital twins and semantic web technologies</t>
  </si>
  <si>
    <t>Jiang L.; Shi J.; Wang C.; Pan Z.</t>
  </si>
  <si>
    <t>10.1016/j.autcon.2022.104728</t>
  </si>
  <si>
    <t>https://www.scopus.com/inward/record.uri?eid=2-s2.0-85112059267&amp;doi=10.1007%2fs10694-021-01153-7&amp;partnerID=40&amp;md5=4fafb8524e1d74d02aada9eb055b96a7</t>
  </si>
  <si>
    <t>Automation in Fire Safety Engineering Using BIM and Generative Design</t>
  </si>
  <si>
    <t>Lovreglio R.; Thompson P.; Feng Z.</t>
  </si>
  <si>
    <t>Note</t>
  </si>
  <si>
    <t>10.1007/s10694-021-01153-7</t>
  </si>
  <si>
    <t>https://www.scopus.com/inward/record.uri?eid=2-s2.0-85101083003&amp;doi=10.1080%2f17508975.2021.1874858&amp;partnerID=40&amp;md5=da345d547b8d844f7caa2c8b52c63ccb</t>
  </si>
  <si>
    <t>Application of building information modelling for fire hazard management in high-rise buildings: an investigation in Sri Lanka</t>
  </si>
  <si>
    <t>Perera U.D.S.; Kulatunga U.; Abdeen F.N.; Sepasgozar S.M.E.; Tennakoon M.</t>
  </si>
  <si>
    <t>10.1080/17508975.2021.1874858</t>
  </si>
  <si>
    <t>https://www.scopus.com/inward/record.uri?eid=2-s2.0-85187806702&amp;doi=10.1016%2fj.autcon.2024.105382&amp;partnerID=40&amp;md5=1b9f8f9df60990ca47875c14cec92268</t>
  </si>
  <si>
    <t>Enriching BIM models with fire safety equipment using keypoint-based symbol detection in escape plans</t>
  </si>
  <si>
    <t>Schönfelder P.; Aziz A.; Bosché F.; König M.</t>
  </si>
  <si>
    <t>10.1016/j.autcon.2024.105382</t>
  </si>
  <si>
    <t>https://www.scopus.com/inward/record.uri?eid=2-s2.0-85185314971&amp;doi=10.1002%2fbate.202300099&amp;partnerID=40&amp;md5=31659baa65fa32c6f8609eb4b2c078ac</t>
  </si>
  <si>
    <t>Bilderkennungsmethoden für eine teilautomatisierte Inspektion von Brandschutzanlagen</t>
  </si>
  <si>
    <t>Aziz A.; König M.</t>
  </si>
  <si>
    <t>10.1002/bate.202300099</t>
  </si>
  <si>
    <t>https://www.scopus.com/inward/record.uri?eid=2-s2.0-84994365265&amp;doi=10.22260%2fisarc2016%2f0023&amp;partnerID=40&amp;md5=57203d9a40baa7e9109c63625046aefd</t>
  </si>
  <si>
    <t>HBIM and fire prevention in historical building heritage management</t>
  </si>
  <si>
    <t>Frosini G.; Biagini C.; Capone P.; Donato V.; Giusti T.</t>
  </si>
  <si>
    <t>10.22260/isarc2016/0023</t>
  </si>
  <si>
    <t>https://www.scopus.com/inward/record.uri?eid=2-s2.0-85174736650&amp;doi=10.1007%2f978-3-031-35399-4_10&amp;partnerID=40&amp;md5=69714ad9e9ece00dcbc5c51c42d48740</t>
  </si>
  <si>
    <t>Instance Segmentation of Fire Safety Equipment Using Mask R-CNN</t>
  </si>
  <si>
    <t>Aziz A.; König M.; Zengraf S.; Schulz J.-U.</t>
  </si>
  <si>
    <t>10.1007/978-3-031-35399-4_10</t>
  </si>
  <si>
    <t>https://www.scopus.com/inward/record.uri?eid=2-s2.0-85176143842&amp;doi=10.1061%2fJMENEA.MEENG-5709&amp;partnerID=40&amp;md5=32c5ff3a82af30039068750bd073b4fd</t>
  </si>
  <si>
    <t>Framework of BIM-Based Quantitative Evaluation for Enhancing Fire Safety Performance of Buildings</t>
  </si>
  <si>
    <t>Kim S.; Ma J.; Lee J.; Hong T.; An J.; Jeong K.</t>
  </si>
  <si>
    <t>10.1061/JMENEA.MEENG-5709</t>
  </si>
  <si>
    <t>https://www.scopus.com/inward/record.uri?eid=2-s2.0-85199597380&amp;doi=10.22260%2fISARC2024%2f0093&amp;partnerID=40&amp;md5=3e77f4e3eac2f9681f9fb4b9b7134cc7</t>
  </si>
  <si>
    <t>A Framework of Integrating HBIM and GIS for Automated Fire Risk Assessment of Heritage Buildings</t>
  </si>
  <si>
    <t>Qiao Y.; Lam C.C.; Wong M.O.; Xu Y.</t>
  </si>
  <si>
    <t>10.22260/ISARC2024/0093</t>
  </si>
  <si>
    <t>https://www.scopus.com/inward/record.uri?eid=2-s2.0-85018966452&amp;doi=10.1016%2fj.firesaf.2017.03.083&amp;partnerID=40&amp;md5=e5fe242f5604ea51f999e4e94cabeb1a</t>
  </si>
  <si>
    <t>Fireground location understanding by semantic linking of visual objects and building information models</t>
  </si>
  <si>
    <t>Vandecasteele F.; Merci B.; Verstockt S.</t>
  </si>
  <si>
    <t>10.1016/j.firesaf.2017.03.083</t>
  </si>
  <si>
    <t>https://www.scopus.com/inward/record.uri?eid=2-s2.0-85118667300&amp;doi=10.1109%2fLSENS.2021.3124800&amp;partnerID=40&amp;md5=52af250293dbeb2a6117d8a54ce5d71f</t>
  </si>
  <si>
    <t>Automation Tool for Home Fire Safety Check</t>
  </si>
  <si>
    <t>Tsai R.-G.; Tsai Y.-Y.; Tsai P.-H.</t>
  </si>
  <si>
    <t>10.1109/LSENS.2021.3124800</t>
  </si>
  <si>
    <t>https://www.scopus.com/inward/record.uri?eid=2-s2.0-85184280702&amp;doi=10.1061%2f9780784485224.097&amp;partnerID=40&amp;md5=2a8c6e3fc4aae2c6b70f479869a140f6</t>
  </si>
  <si>
    <t>Fully autonomous fire safety equipment inspection missions on a legged robot</t>
  </si>
  <si>
    <t>Aziz A.; Herbers P.; Bayer H.; König M.</t>
  </si>
  <si>
    <t>10.1061/9780784485224.097</t>
  </si>
  <si>
    <t>The automated fire safety integration system with digital twin technology using sensors</t>
  </si>
  <si>
    <t>Kumar C.N.S.V.; Naresh R.; Kumar S.S.; Mozumder M.; Agarwal A.</t>
  </si>
  <si>
    <t>Book chapter</t>
  </si>
  <si>
    <t>10.4018/979-8-3693-1818-8.ch016</t>
  </si>
  <si>
    <t>https://www.scopus.com/inward/record.uri?eid=2-s2.0-85136704126&amp;doi=10.1109%2fICAICA54878.2022.9844428&amp;partnerID=40&amp;md5=da26d967eb867aaa58370b7dfa69d642</t>
  </si>
  <si>
    <t>Research on numerical simulation of subway station fire based on IFC-FDS integration</t>
  </si>
  <si>
    <t>Saili Y.; Zhixing L.; Jieshuang K.</t>
  </si>
  <si>
    <t>10.1109/ICAICA54878.2022.9844428</t>
  </si>
  <si>
    <t>https://www.scopus.com/inward/record.uri?eid=2-s2.0-85062505131&amp;doi=10.1088%2f1755-1315%2f224%2f1%2f012021&amp;partnerID=40&amp;md5=54148ee16a740cea156fdc0c2a589266</t>
  </si>
  <si>
    <t>A Neurograph as a Model to Support Control over the Comprehensive Objects Safety for BIM Technologies</t>
  </si>
  <si>
    <t>Korneev N.V.</t>
  </si>
  <si>
    <t>10.1088/1755-1315/224/1/012021</t>
  </si>
  <si>
    <t>https://www.scopus.com/inward/record.uri?eid=2-s2.0-85151683441&amp;doi=10.4018%2f978-1-6684-3833-6.ch007&amp;partnerID=40&amp;md5=e921dd7f573fca6558ac578b71a01f5c</t>
  </si>
  <si>
    <t>Technological dream or safety traumata?: Fire protection in smart cities - digitization and ai ensure burning ideas and a new culture of thinking in construction 4.0</t>
  </si>
  <si>
    <t>Weber-Lewerenz B.C.</t>
  </si>
  <si>
    <t>10.4018/978-1-6684-3833-6.ch007</t>
  </si>
  <si>
    <t>https://www.scopus.com/inward/record.uri?eid=2-s2.0-85208628571&amp;doi=10.3390%2fsu16219240&amp;partnerID=40&amp;md5=919cd234c03f8805c13adb3f6ffeeb0b</t>
  </si>
  <si>
    <t>Optimizing Evacuation Efficiency in Buildings: A BIM-Based Automated Approach to Sustainable Design</t>
  </si>
  <si>
    <t>Godes C.R.; Rodrigazo S.A.; Cho J.; Song Y.; Yeon J.</t>
  </si>
  <si>
    <t>10.3390/su16219240</t>
  </si>
  <si>
    <t>https://www.scopus.com/inward/record.uri?eid=2-s2.0-85116506840&amp;doi=10.3390%2fbuildings11100445&amp;partnerID=40&amp;md5=f9b00b8124ec653e5f4e876d459b1405</t>
  </si>
  <si>
    <t>3d indoor environment abstraction for crowd simulations in complex buildings</t>
  </si>
  <si>
    <t>Aleksandrov M.; Heslop D.J.; Zlatanova S.</t>
  </si>
  <si>
    <t>10.3390/buildings11100445</t>
  </si>
  <si>
    <t>https://www.scopus.com/inward/record.uri?eid=2-s2.0-85068225900&amp;doi=10.1080%2f1023697X.2018.1537813&amp;partnerID=40&amp;md5=52a9500b9c6cbbb83c913e568e7cda63</t>
  </si>
  <si>
    <t>A BIM-based approach to automate the design and coordination process of mechanical, electrical, and plumbing systems</t>
  </si>
  <si>
    <t>Lu Q.; Wong Y.H.</t>
  </si>
  <si>
    <t>10.1080/1023697X.2018.1537813</t>
  </si>
  <si>
    <t>https://www.scopus.com/inward/record.uri?eid=2-s2.0-85195447616&amp;doi=10.1201%2f9781003495505-389&amp;partnerID=40&amp;md5=7cf3457f81e65446d3d48b62344760d6</t>
  </si>
  <si>
    <t>Trusted elements in the digital model of the tunnel</t>
  </si>
  <si>
    <t>Paskaleva G.; Beronneau P.; Bednar T.</t>
  </si>
  <si>
    <t>10.1201/9781003495505-389</t>
  </si>
  <si>
    <t>https://www.scopus.com/inward/record.uri?eid=2-s2.0-85210238769&amp;partnerID=40&amp;md5=afca20e70610ee91b6795dbe7bd9befa</t>
  </si>
  <si>
    <t>A BIM-based Virtual Reality Evacuation Simulation for Fire Safety Management</t>
  </si>
  <si>
    <t>Panya D.S.; Kim T.; Heo M.; Choo S.</t>
  </si>
  <si>
    <t>https://www.scopus.com/inward/record.uri?eid=2-s2.0-85071486549&amp;partnerID=40&amp;md5=553c1a18ae41fb674b86cd82767fdc8c</t>
  </si>
  <si>
    <t>Holonic system for real-time emergency management in buildings</t>
  </si>
  <si>
    <t>Naticchia B.; Messi L.; Pirani M.; Bonci A.; Carbonari A.; Tolve L.C.</t>
  </si>
  <si>
    <t>10.22260/ISARC2019/0061</t>
  </si>
  <si>
    <t>https://www.scopus.com/inward/record.uri?eid=2-s2.0-85096820830&amp;doi=10.1109%2fACCESS.2020.3039512&amp;partnerID=40&amp;md5=85e265bb6c3cb7a075a927c1e7e8efe1</t>
  </si>
  <si>
    <t>Converging Technologies for Safety Planning and Inspection Information System of Portable Firefighting Equipment</t>
  </si>
  <si>
    <t>Khan N.; Lee D.; Baek C.; Park C.-S.</t>
  </si>
  <si>
    <t>10.1109/ACCESS.2020.3039512</t>
  </si>
  <si>
    <t>https://www.scopus.com/inward/record.uri?eid=2-s2.0-85051940793&amp;doi=10.5220%2f0006783103040310&amp;partnerID=40&amp;md5=d37f3683055e2a729da4eecef79203cf</t>
  </si>
  <si>
    <t>Digitalization of legacy building data preparation of printed building plans for the BIM process</t>
  </si>
  <si>
    <t>Mayer H.</t>
  </si>
  <si>
    <t>10.5220/0006783103040310</t>
  </si>
  <si>
    <t>https://www.scopus.com/inward/record.uri?eid=2-s2.0-85153708759&amp;doi=10.3390%2ffire6040139&amp;partnerID=40&amp;md5=fc5510824d7b09c953759b82bc8b1f51</t>
  </si>
  <si>
    <t>Fire Protection and Evacuation Analysis in Underground Interchange Tunnels by Integrating BIM and Numerical Simulation</t>
  </si>
  <si>
    <t>Liu Z.; Gu X.; Hong R.</t>
  </si>
  <si>
    <t>10.3390/fire6040139</t>
  </si>
  <si>
    <t>https://www.scopus.com/inward/record.uri?eid=2-s2.0-85131370209&amp;doi=10.1016%2fj.autcon.2022.104375&amp;partnerID=40&amp;md5=664a5d66fb1edab8f1b7237d40d66d21</t>
  </si>
  <si>
    <t>Enriching geometric digital twins of buildings with small objects by fusing laser scanning and AI-based image recognition</t>
  </si>
  <si>
    <t>Pan Y.; Braun A.; Brilakis I.; Borrmann A.</t>
  </si>
  <si>
    <t>10.1016/j.autcon.2022.104375</t>
  </si>
  <si>
    <t>https://www.scopus.com/inward/record.uri?eid=2-s2.0-85065072720&amp;partnerID=40&amp;md5=d1a05c1007d114aeef72f8c58d30ffff</t>
  </si>
  <si>
    <t>Exploring the synergy between building design and human values: BIM-based human value analysis of educational buildings</t>
  </si>
  <si>
    <t>Zhang L.; El-Gohary N.</t>
  </si>
  <si>
    <t>NO DOI</t>
  </si>
  <si>
    <t>https://www.scopus.com/inward/record.uri?eid=2-s2.0-85209951339&amp;doi=10.14455%2fISEC.2024.11%282%29.AAE-01&amp;partnerID=40&amp;md5=a296242ccc368976389997ee4cb0fb2f</t>
  </si>
  <si>
    <t>CONCEPTS FOR TIMBER-SPECIFIC MEP INSTALLATIONS AND SEALINGS IN BATHROOMS OF MULTI-STORY RESIDENTIAL BUILDINGS</t>
  </si>
  <si>
    <t>Fortmüller P.; Silly G.; Matzler D.; Thiel A.; Schickhofer G.; Monsberger M.</t>
  </si>
  <si>
    <t>10.14455/ISEC.2024.11(2).AAE-01</t>
  </si>
  <si>
    <t>ScienceDirect</t>
  </si>
  <si>
    <t xml:space="preserve">https://www.sciencedirect.com/science/article/pii/S1474034624004129 </t>
  </si>
  <si>
    <t>Digital regulatory compliance checking for the construction industry</t>
  </si>
  <si>
    <t xml:space="preserve">Watson, Richard </t>
  </si>
  <si>
    <t>10.1016/j.aei.2024.102764</t>
  </si>
  <si>
    <t xml:space="preserve">https://www.sciencedirect.com/science/article/pii/S1474034623004421 </t>
  </si>
  <si>
    <t xml:space="preserve">Hartmann, Timo </t>
  </si>
  <si>
    <t>10.1016/j.aei.2023.102314</t>
  </si>
  <si>
    <t xml:space="preserve">https://www.sciencedirect.com/science/article/pii/S0926580522005581 </t>
  </si>
  <si>
    <t xml:space="preserve">Broyd, Tim </t>
  </si>
  <si>
    <t>10.1016/j.autcon.2022.104688</t>
  </si>
  <si>
    <t xml:space="preserve">https://www.sciencedirect.com/science/article/pii/S0301479724033061 </t>
  </si>
  <si>
    <t xml:space="preserve">Jiang, Huixian </t>
  </si>
  <si>
    <t>10.1016/j.jenvman.2024.123320</t>
  </si>
  <si>
    <t xml:space="preserve">https://www.sciencedirect.com/science/article/pii/S0926580522003971 </t>
  </si>
  <si>
    <t>Knowledge-informed semantic alignment and rule interpretation for automated compliance checking</t>
  </si>
  <si>
    <t xml:space="preserve">Lin, Jia-Rui </t>
  </si>
  <si>
    <t>10.1016/j.autcon.2022.104524</t>
  </si>
  <si>
    <t xml:space="preserve">https://www.sciencedirect.com/science/article/pii/S1474034623004160 </t>
  </si>
  <si>
    <t xml:space="preserve">Rezgui, Yacine </t>
  </si>
  <si>
    <t>10.1016/j.aei.2023.102288</t>
  </si>
  <si>
    <t xml:space="preserve">https://www.sciencedirect.com/science/article/pii/S0315146819001275 </t>
  </si>
  <si>
    <t xml:space="preserve">Tzortzopoulos, Patricia </t>
  </si>
  <si>
    <t>10.1139/cjce-2018-0460</t>
  </si>
  <si>
    <t xml:space="preserve">https://www.sciencedirect.com/science/article/pii/S0926580517305289 </t>
  </si>
  <si>
    <t>Computer representation of building codes for automated compliance checking</t>
  </si>
  <si>
    <t xml:space="preserve">GÃ¼naydÄ±n, H. Murat </t>
  </si>
  <si>
    <t>10.1016/j.autcon.2017.06.018</t>
  </si>
  <si>
    <t xml:space="preserve">https://www.sciencedirect.com/science/article/pii/S2288430018300678 </t>
  </si>
  <si>
    <t xml:space="preserve">Choi, Jungsik </t>
  </si>
  <si>
    <t>10.1016/j.jcde.2018.08.002</t>
  </si>
  <si>
    <t xml:space="preserve">https://www.sciencedirect.com/science/article/pii/S0926580522004113 </t>
  </si>
  <si>
    <t>Transformer-based approach for automated context-aware IFC-regulation semantic information alignment</t>
  </si>
  <si>
    <t xml:space="preserve">El-Gohary, Nora </t>
  </si>
  <si>
    <t>10.1016/j.autcon.2022.104540</t>
  </si>
  <si>
    <t xml:space="preserve">https://www.sciencedirect.com/science/article/pii/S147403462400301X </t>
  </si>
  <si>
    <t xml:space="preserve">Konstas, Ioannis </t>
  </si>
  <si>
    <t>10.1016/j.aei.2024.102653</t>
  </si>
  <si>
    <t xml:space="preserve">https://www.sciencedirect.com/science/article/pii/S1226798824033658 </t>
  </si>
  <si>
    <t>An Efficient Design Support System based on Automatic Rule Checking and Case-based Reasoning</t>
  </si>
  <si>
    <t xml:space="preserve">Long, Danbing </t>
  </si>
  <si>
    <t>10.1007/s12205-019-1750-2</t>
  </si>
  <si>
    <t xml:space="preserve">https://www.sciencedirect.com/science/article/pii/S1474034617305803 </t>
  </si>
  <si>
    <t xml:space="preserve">Li, Haijiang </t>
  </si>
  <si>
    <t>10.1016/j.aei.2018.05.002</t>
  </si>
  <si>
    <t xml:space="preserve">https://www.sciencedirect.com/science/article/pii/S0926580518301973 </t>
  </si>
  <si>
    <t>IFC-centric performance-based evaluation of building evacuations using fire dynamics simulation and agent-based modeling</t>
  </si>
  <si>
    <t xml:space="preserve">Shahi, Arash </t>
  </si>
  <si>
    <t>10.1016/j.autcon.2019.01.007</t>
  </si>
  <si>
    <t xml:space="preserve">https://www.sciencedirect.com/science/article/pii/S0925753518321258 </t>
  </si>
  <si>
    <t xml:space="preserve">Khan, Shamraiza </t>
  </si>
  <si>
    <t>10.1016/j.ssci.2019.07.036</t>
  </si>
  <si>
    <t xml:space="preserve">https://www.sciencedirect.com/science/article/pii/S0360132322001007 </t>
  </si>
  <si>
    <t xml:space="preserve">Senger, Lennart </t>
  </si>
  <si>
    <t>10.1016/j.buildenv.2022.108854</t>
  </si>
  <si>
    <t xml:space="preserve">https://www.sciencedirect.com/science/article/pii/S2666165924001807 </t>
  </si>
  <si>
    <t xml:space="preserve">Schnabel, Florian </t>
  </si>
  <si>
    <t>10.1016/j.dibe.2024.100499</t>
  </si>
  <si>
    <t xml:space="preserve">https://www.sciencedirect.com/science/article/pii/S2352710222015637 </t>
  </si>
  <si>
    <t>The integration of building information modelling and fire evacuation models</t>
  </si>
  <si>
    <t xml:space="preserve">Ronchi, Enrico </t>
  </si>
  <si>
    <t>10.1016/j.jobe.2022.105557</t>
  </si>
  <si>
    <t xml:space="preserve">https://www.sciencedirect.com/science/article/pii/S092658051831152X </t>
  </si>
  <si>
    <t xml:space="preserve">Amor, Robert </t>
  </si>
  <si>
    <t>10.1016/j.autcon.2020.103248</t>
  </si>
  <si>
    <t xml:space="preserve">https://www.sciencedirect.com/science/article/pii/S1474034620302081 </t>
  </si>
  <si>
    <t>10.1016/j.aei.2020.101239</t>
  </si>
  <si>
    <t xml:space="preserve">https://www.sciencedirect.com/science/article/pii/S0926580515000370 </t>
  </si>
  <si>
    <t>Classification of rules for automated BIM rule checking development</t>
  </si>
  <si>
    <t xml:space="preserve">Eastman, C. </t>
  </si>
  <si>
    <t>10.1016/j.autcon.2015.03.003</t>
  </si>
  <si>
    <t xml:space="preserve">https://www.sciencedirect.com/science/article/pii/S266616592300056X </t>
  </si>
  <si>
    <t xml:space="preserve">Cha, Seung Hyun </t>
  </si>
  <si>
    <t>10.1016/j.dibe.2023.100174</t>
  </si>
  <si>
    <t xml:space="preserve">https://www.sciencedirect.com/science/article/pii/S0926580521005483 </t>
  </si>
  <si>
    <t>IFC models for semi-automating common planning checks for building permits</t>
  </si>
  <si>
    <t xml:space="preserve">Stoter, Jantien </t>
  </si>
  <si>
    <t>10.1016/j.autcon.2021.104097</t>
  </si>
  <si>
    <t xml:space="preserve">https://www.sciencedirect.com/science/article/pii/S2214629622003772 </t>
  </si>
  <si>
    <t>What, why and when to go virtual: An international analysis of early adopters of virtual building energy codes inspections</t>
  </si>
  <si>
    <t xml:space="preserve">Evans, Meredydd </t>
  </si>
  <si>
    <t>10.1016/j.erss.2022.102874</t>
  </si>
  <si>
    <t xml:space="preserve">https://www.sciencedirect.com/science/article/pii/S0926580521001941 </t>
  </si>
  <si>
    <t xml:space="preserve">Ilal, Mustafa Emre </t>
  </si>
  <si>
    <t>10.1016/j.autcon.2021.103743</t>
  </si>
  <si>
    <t xml:space="preserve">https://www.sciencedirect.com/science/article/pii/S1474034623001209 </t>
  </si>
  <si>
    <t>An ontology to represent firefighters data requirements during building fire emergencies</t>
  </si>
  <si>
    <t xml:space="preserve">Snyders, Sean </t>
  </si>
  <si>
    <t>10.1016/j.aei.2023.101992</t>
  </si>
  <si>
    <t xml:space="preserve">https://www.sciencedirect.com/science/article/pii/S2352710223012457 </t>
  </si>
  <si>
    <t xml:space="preserve">Ying, Huaquan </t>
  </si>
  <si>
    <t>10.1016/j.jobe.2023.107066</t>
  </si>
  <si>
    <t xml:space="preserve">https://www.sciencedirect.com/science/article/pii/S0925753516000072 </t>
  </si>
  <si>
    <t>A review of risk management through BIM and BIM-related technologies</t>
  </si>
  <si>
    <t xml:space="preserve">Jones, Stephen W. </t>
  </si>
  <si>
    <t>10.1016/j.ssci.2015.12.027</t>
  </si>
  <si>
    <t xml:space="preserve">https://www.sciencedirect.com/science/article/pii/S0926580525000445 </t>
  </si>
  <si>
    <t>Design Healing framework for automated code compliance</t>
  </si>
  <si>
    <t xml:space="preserve">Borrmann, AndrÃ© </t>
  </si>
  <si>
    <t>10.1016/j.autcon.2025.106004</t>
  </si>
  <si>
    <t xml:space="preserve">https://www.sciencedirect.com/science/article/pii/S0926580514002155 </t>
  </si>
  <si>
    <t xml:space="preserve">Greenwood, David </t>
  </si>
  <si>
    <t xml:space="preserve">https://www.sciencedirect.com/science/article/pii/S095219762301391X </t>
  </si>
  <si>
    <t>10.1016/j.engappai.2023.107207</t>
  </si>
  <si>
    <t xml:space="preserve">https://www.sciencedirect.com/science/article/pii/S2590123022003607 </t>
  </si>
  <si>
    <t xml:space="preserve">Rivest, Louis </t>
  </si>
  <si>
    <t>10.1016/j.rineng.2022.100690</t>
  </si>
  <si>
    <t xml:space="preserve">https://www.sciencedirect.com/science/article/pii/S0926580524001420 </t>
  </si>
  <si>
    <t>BIM-based automated rule-checking in the AECO industry: Learning from semiconductor manufacturing</t>
  </si>
  <si>
    <t xml:space="preserve">Wei, Lai </t>
  </si>
  <si>
    <t>10.1016/j.autcon.2024.105406</t>
  </si>
  <si>
    <t xml:space="preserve">https://www.sciencedirect.com/science/article/pii/S0926580523003564 </t>
  </si>
  <si>
    <t>Enabling technologies for remote and virtual inspection of building work</t>
  </si>
  <si>
    <t xml:space="preserve">Hu, Songbo </t>
  </si>
  <si>
    <t>10.1016/j.autcon.2023.105096</t>
  </si>
  <si>
    <t xml:space="preserve">https://www.sciencedirect.com/science/article/pii/S0926580525001219 </t>
  </si>
  <si>
    <t xml:space="preserve">Dimitrios, Rovas </t>
  </si>
  <si>
    <t>10.1016/j.autcon.2025.106081</t>
  </si>
  <si>
    <t xml:space="preserve">https://www.sciencedirect.com/science/article/pii/S1474034621002366 </t>
  </si>
  <si>
    <t>Towards a unifying domain model of construction safety, health and well-being: SafeConDM</t>
  </si>
  <si>
    <t xml:space="preserve">Melzner, JÃ¼rgen </t>
  </si>
  <si>
    <t>10.1016/j.aei.2021.101487</t>
  </si>
  <si>
    <t xml:space="preserve">https://www.sciencedirect.com/science/article/pii/S0925753523001212 </t>
  </si>
  <si>
    <t>Harnessing BIM with risk assessment for generating automated safety schedule and developing application for safety training</t>
  </si>
  <si>
    <t xml:space="preserve">Chauhan, Suman </t>
  </si>
  <si>
    <t>10.1016/j.ssci.2023.106179</t>
  </si>
  <si>
    <t xml:space="preserve">https://www.sciencedirect.com/science/article/pii/S147403462400096X </t>
  </si>
  <si>
    <t xml:space="preserve">Vakaj, Edlira </t>
  </si>
  <si>
    <t>10.1016/j.aei.2024.102448</t>
  </si>
  <si>
    <t xml:space="preserve">https://www.sciencedirect.com/science/article/pii/S0926580516302230 </t>
  </si>
  <si>
    <t>10.1016/j.autcon.2016.09.004</t>
  </si>
  <si>
    <t xml:space="preserve">https://www.sciencedirect.com/science/article/pii/S1474034618304324 </t>
  </si>
  <si>
    <t>A meta-model approach for formal specification and consistent management of multi-LOD building models</t>
  </si>
  <si>
    <t>10.1016/j.aei.2019.04.003</t>
  </si>
  <si>
    <t xml:space="preserve">https://www.sciencedirect.com/science/article/pii/S2352710223005880 </t>
  </si>
  <si>
    <t>BIM based framework for building evacuation using Bluetooth Low Energy and crowd simulation</t>
  </si>
  <si>
    <t xml:space="preserve">Marzouk, Mohamed </t>
  </si>
  <si>
    <t>10.1016/j.jobe.2023.106409</t>
  </si>
  <si>
    <t xml:space="preserve">https://www.sciencedirect.com/science/article/pii/S209044792400008X </t>
  </si>
  <si>
    <t>Emergency evacuation of urban underground commercial street based on BIM approach</t>
  </si>
  <si>
    <t xml:space="preserve">Nita Ali, Kherun </t>
  </si>
  <si>
    <t>10.1016/j.asej.2024.102633</t>
  </si>
  <si>
    <t xml:space="preserve">https://www.sciencedirect.com/science/article/pii/S0926580523001942 </t>
  </si>
  <si>
    <t xml:space="preserve">Pour Rahimian, Farzad </t>
  </si>
  <si>
    <t>10.1016/j.autcon.2023.104934</t>
  </si>
  <si>
    <t xml:space="preserve">https://www.sciencedirect.com/science/article/pii/S1226798824031660 </t>
  </si>
  <si>
    <t>Dynamic Analysis of Construction Safety Risk and Visual Tracking of Key Factors based on Behavior-based Safety and Building Information Modeling</t>
  </si>
  <si>
    <t xml:space="preserve">Chang, Lun-Maan </t>
  </si>
  <si>
    <t>10.1007/s12205-019-0283-z</t>
  </si>
  <si>
    <t xml:space="preserve">https://www.sciencedirect.com/science/article/pii/S1226798825001977 </t>
  </si>
  <si>
    <t>Construction Safety Innovation and Barriers in Different Company Types and Sizes: A Survey in Vietnam</t>
  </si>
  <si>
    <t xml:space="preserve">Ahn, Yonghan </t>
  </si>
  <si>
    <t>10.1007/s12205-024-0779-z</t>
  </si>
  <si>
    <t xml:space="preserve">https://www.sciencedirect.com/science/article/pii/S2212609016302047 </t>
  </si>
  <si>
    <t>The role of building information modeling (BIM) in delivering the sustainable building value</t>
  </si>
  <si>
    <t xml:space="preserve">Fadeyi, Moshood Olawale </t>
  </si>
  <si>
    <t>10.1016/j.ijsbe.2017.08.003</t>
  </si>
  <si>
    <t xml:space="preserve">https://www.sciencedirect.com/science/article/pii/S0926580517302297 </t>
  </si>
  <si>
    <t xml:space="preserve">Grilo, AntÃ³nio </t>
  </si>
  <si>
    <t>10.1016/j.autcon.2017.03.005</t>
  </si>
  <si>
    <t xml:space="preserve">https://www.sciencedirect.com/science/article/pii/S1474034623000897 </t>
  </si>
  <si>
    <t xml:space="preserve">Shi, Jingting </t>
  </si>
  <si>
    <t>10.1016/j.aei.2023.101961</t>
  </si>
  <si>
    <t xml:space="preserve">https://www.sciencedirect.com/science/article/pii/S0926580521001400 </t>
  </si>
  <si>
    <t>Leveraging integration facades for model-based tool interoperability</t>
  </si>
  <si>
    <t xml:space="preserve">Bednar, Thomas </t>
  </si>
  <si>
    <t>10.1016/j.autcon.2021.103689</t>
  </si>
  <si>
    <t xml:space="preserve">https://www.sciencedirect.com/science/article/pii/S1877705817312900 </t>
  </si>
  <si>
    <t xml:space="preserve">Chua, David K.H. </t>
  </si>
  <si>
    <t>10.1016/j.proeng.2017.03.154</t>
  </si>
  <si>
    <t xml:space="preserve">https://www.sciencedirect.com/science/article/pii/S2212567115001471 </t>
  </si>
  <si>
    <t>An Innovative Approach to e-public Tendering Based on Model Checking</t>
  </si>
  <si>
    <t xml:space="preserve">Oliveri, Elisabetta </t>
  </si>
  <si>
    <t>10.1016/S2212-5671(15)00147-1</t>
  </si>
  <si>
    <t xml:space="preserve">https://www.sciencedirect.com/science/article/pii/S1364032116311170 </t>
  </si>
  <si>
    <t>Application of nD BIM Integrated Knowledge-based Building Management System (BIM-IKBMS) for inspecting post-construction energy efficiency</t>
  </si>
  <si>
    <t xml:space="preserve">Raahemifar, Kaamran </t>
  </si>
  <si>
    <t>10.1016/j.rser.2016.12.061</t>
  </si>
  <si>
    <t xml:space="preserve">https://www.sciencedirect.com/science/article/pii/S1474034625000357 </t>
  </si>
  <si>
    <t xml:space="preserve">Wei, Ran </t>
  </si>
  <si>
    <t>10.1016/j.aei.2025.103142</t>
  </si>
  <si>
    <t xml:space="preserve">https://www.sciencedirect.com/science/article/pii/S0926580524002322 </t>
  </si>
  <si>
    <t>A blockchain-based engineering design review service trading scheme for digital building permits</t>
  </si>
  <si>
    <t xml:space="preserve">Ding, Lieyun </t>
  </si>
  <si>
    <t>10.1016/j.autcon.2024.105496</t>
  </si>
  <si>
    <t xml:space="preserve">https://www.sciencedirect.com/science/article/pii/S092658052100368X </t>
  </si>
  <si>
    <t>Integrating disruptive technologies with facilities management: A literature review and future research directions</t>
  </si>
  <si>
    <t xml:space="preserve">Garofolo, Ilaria </t>
  </si>
  <si>
    <t>10.1016/j.autcon.2021.103917</t>
  </si>
  <si>
    <t xml:space="preserve">https://www.sciencedirect.com/science/article/pii/S0306261919300327 </t>
  </si>
  <si>
    <t>Building information modelling based building energy modelling: A review</t>
  </si>
  <si>
    <t xml:space="preserve">Wu, Yupeng </t>
  </si>
  <si>
    <t>10.1016/j.apenergy.2019.01.032</t>
  </si>
  <si>
    <t xml:space="preserve">https://www.sciencedirect.com/science/article/pii/S0264837722002277 </t>
  </si>
  <si>
    <t>A BIM-based framework for property dispute minimization â€“ A case study for Victoria, Australia</t>
  </si>
  <si>
    <t xml:space="preserve">Atazadeh, Behnam </t>
  </si>
  <si>
    <t>10.1016/j.landusepol.2022.106200</t>
  </si>
  <si>
    <t xml:space="preserve">https://www.sciencedirect.com/science/article/pii/S0360132322001354 </t>
  </si>
  <si>
    <t>Hybrid timber-based systems for low-carbon, deep renovation of aged buildings: Three exemplary buildings in the Republic of Korea</t>
  </si>
  <si>
    <t xml:space="preserve">Schuetze, Thorsten </t>
  </si>
  <si>
    <t>10.1016/j.buildenv.2022.108889</t>
  </si>
  <si>
    <t xml:space="preserve">https://www.sciencedirect.com/science/article/pii/S1474034624002623 </t>
  </si>
  <si>
    <t xml:space="preserve">SÃ¸lvsten, Simon </t>
  </si>
  <si>
    <t xml:space="preserve">https://www.sciencedirect.com/science/article/pii/S0957582024002532 </t>
  </si>
  <si>
    <t>RETRACTED: Future of process safety: Insights, approaches, and potential developments</t>
  </si>
  <si>
    <t xml:space="preserve">Zoghi, Zeinab </t>
  </si>
  <si>
    <t>10.1016/j.psep.2024.03.034</t>
  </si>
  <si>
    <t xml:space="preserve">https://www.sciencedirect.com/science/article/pii/S2352710218312816 </t>
  </si>
  <si>
    <t>Building information modeling for facilities management: A literature review and future research directions</t>
  </si>
  <si>
    <t xml:space="preserve">Matarneh, Rana </t>
  </si>
  <si>
    <t>10.1016/j.jobe.2019.100755</t>
  </si>
  <si>
    <t xml:space="preserve">https://www.sciencedirect.com/science/article/pii/S2090447924005549 </t>
  </si>
  <si>
    <t xml:space="preserve">Bin Zainazlan, Ahmad Fahmi </t>
  </si>
  <si>
    <t>10.1016/j.asej.2024.103173</t>
  </si>
  <si>
    <t xml:space="preserve">https://www.sciencedirect.com/science/article/pii/S2352710225006588 </t>
  </si>
  <si>
    <t>Healthy building design strategies: A cross-topic systematic review</t>
  </si>
  <si>
    <t xml:space="preserve">Samuelson, Holly </t>
  </si>
  <si>
    <t>10.1016/j.jobe.2025.112421</t>
  </si>
  <si>
    <t xml:space="preserve">https://www.sciencedirect.com/science/article/pii/S0926580521005136 </t>
  </si>
  <si>
    <t>BIM-based graph data model for automatic generative design of modular buildings</t>
  </si>
  <si>
    <t xml:space="preserve">Gan, Vincent J.L. </t>
  </si>
  <si>
    <t>10.1016/j.autcon.2021.104062</t>
  </si>
  <si>
    <t xml:space="preserve">https://www.sciencedirect.com/science/article/pii/S1474034624002301 </t>
  </si>
  <si>
    <t>Evaluating the efficiency and performance of data persistent systems in managing building and environmental Data: A comparative study</t>
  </si>
  <si>
    <t>10.1016/j.aei.2024.102582</t>
  </si>
  <si>
    <t xml:space="preserve">https://www.sciencedirect.com/science/article/pii/S0926580516300449 </t>
  </si>
  <si>
    <t xml:space="preserve">Paneroni, M. </t>
  </si>
  <si>
    <t>10.1016/j.autcon.2016.03.005</t>
  </si>
  <si>
    <t xml:space="preserve">https://www.sciencedirect.com/science/article/pii/S0926580524001183 </t>
  </si>
  <si>
    <t xml:space="preserve">KÃ¶nig, Markus </t>
  </si>
  <si>
    <t xml:space="preserve">https://www.sciencedirect.com/science/article/pii/S2666165924002540 </t>
  </si>
  <si>
    <t>Twinning the path of digital building permits and digital building logbooks â€“ Diagnosis and challenges</t>
  </si>
  <si>
    <t xml:space="preserve">Urban, Harald </t>
  </si>
  <si>
    <t>10.1016/j.dibe.2024.100573</t>
  </si>
  <si>
    <t>IEEE Xplore</t>
  </si>
  <si>
    <t>Publication Year</t>
  </si>
  <si>
    <t>R. -G. Tsai; Y. -Y. Tsai; P. -H. Tsai</t>
  </si>
  <si>
    <t>Fire Security Systems Analysis and Internet of Things Implications</t>
  </si>
  <si>
    <t>S. R. Fuerte; X. Yu; J. Saniie</t>
  </si>
  <si>
    <t>10.1109/eIT57321.2023.10187236</t>
  </si>
  <si>
    <t>N. Khan; D. Lee; C. Baek; C. -S. Park</t>
  </si>
  <si>
    <t>Design and simulation of building fire protection system based on BIM technology</t>
  </si>
  <si>
    <t>Y. Gao; H. Xue</t>
  </si>
  <si>
    <t>10.1109/CCDC.2017.7978976</t>
  </si>
  <si>
    <t>Digital Twin for Safety and Security: Perspectives on Building Lifecycle</t>
  </si>
  <si>
    <t>S. H. Khajavi; M. Tetik; Z. Liu; P. Korhonen; J. HolmstrÃ¶m</t>
  </si>
  <si>
    <t>10.1109/ACCESS.2023.3278267</t>
  </si>
  <si>
    <t>Building Fire Information Simulation Based on BIM Technology</t>
  </si>
  <si>
    <t>Y. Gan; W. Zhang; J. Zhang</t>
  </si>
  <si>
    <t>10.1109/IECON51785.2023.10312378</t>
  </si>
  <si>
    <t>Deep Learning-Based Instance Segmentation for Indoor Fire Load Recognition</t>
  </si>
  <si>
    <t>Y. -C. Zhou; Z. -Z. Hu; K. -X. Yan; J. -R. Lin</t>
  </si>
  <si>
    <t>10.1109/ACCESS.2021.3124831</t>
  </si>
  <si>
    <t>Integrating Conditional Shape Embedding with Generative Adversarial Network -to Assess Raster Format Architectural Sketch</t>
  </si>
  <si>
    <t>H. Tu; Y. Shi; M. Xu</t>
  </si>
  <si>
    <t>D. Comiskey; R. Stubbs; X. Luo; T. Hyde; E. O'Kane</t>
  </si>
  <si>
    <t>10.1109/SIMS.2018.8355304</t>
  </si>
  <si>
    <t>Y. Saili; L. Zhixing; K. Jieshuang</t>
  </si>
  <si>
    <t>Smart Firefighting Early Warning and Evacuation System Based on Edge Computing with Led Dynamic Indicator Devices</t>
  </si>
  <si>
    <t>L. Yu; Y. Lai; J. Mo; Y. Zeng; G. Tan; H. Xu</t>
  </si>
  <si>
    <t>10.1109/CISCE62493.2024.10653345</t>
  </si>
  <si>
    <t>IEEE Approved Draft Standard for General Technical Requirement of Auxiliary Warehouse in Smart Factory</t>
  </si>
  <si>
    <t>Research on Intelligent Online Operation and Maintenance System of 3D Visualization Hydrogen Production and Energy Storage Power Station</t>
  </si>
  <si>
    <t>D. Dongyun; W. Zheng; Y. Yimin; S. Zhongqing; Y. Huisheng; J. Weiyun</t>
  </si>
  <si>
    <t>10.1109/SPIES55999.2022.10081961</t>
  </si>
  <si>
    <t>Decentralized Access Control for Smart Buildings Using Metadata and Smart Contracts</t>
  </si>
  <si>
    <t>L. Bindra; C. Lin; E. Stroulia; O. Ardakanian</t>
  </si>
  <si>
    <t>10.1109/SEsCPS.2019.00013</t>
  </si>
  <si>
    <t>Trustworthy Traffic Sensors Networks via Fault-Tolerant Sensor Reconciliation Architectures</t>
  </si>
  <si>
    <t>G. Gagliardi; V. Dâ€™Angelo; F. Angelo Torchiaro; A. Casavola</t>
  </si>
  <si>
    <t>10.1109/TASE.2024.3395980</t>
  </si>
  <si>
    <t>Web of Science</t>
  </si>
  <si>
    <t>Wang, YK; Liu, Y; Cai, HZ; Wang, J; Zhou, XP</t>
  </si>
  <si>
    <t>Fire Safety in Tall Timber Building: A BIM-Based Automated Code-Checking Approach</t>
  </si>
  <si>
    <t>Kincelova, K; Boton, C; Blanchet, P; Dagenais, C</t>
  </si>
  <si>
    <t>10.3390/buildings10070121</t>
  </si>
  <si>
    <t>Besiroglu, S; Serteser, N</t>
  </si>
  <si>
    <t>Article; Early Access</t>
  </si>
  <si>
    <t>10.1177/14780771251323092</t>
  </si>
  <si>
    <t>Evaluation of fire safety performance of buildings with building information modeling (BIM)</t>
  </si>
  <si>
    <t>10.17341/gazimmfd.1377660</t>
  </si>
  <si>
    <t>Malsane, S; Matthews, J; Lockley, S; Love, PED; Greenwood, D</t>
  </si>
  <si>
    <t>Schönfelder, P; Aziz, A; Bosché, F; König, M</t>
  </si>
  <si>
    <t>Automated compliance checking for BIM models based on Chinese-NLP and knowledge graph: an integrative conceptual framework</t>
  </si>
  <si>
    <t>Li, SH; Wang, JL; Xu, Z</t>
  </si>
  <si>
    <t>Research on the Application of BIM Technology in the Management of Building Fire Protection Facilities</t>
  </si>
  <si>
    <t>Wang, W</t>
  </si>
  <si>
    <t>10.5729/ictcs.2018.1.126</t>
  </si>
  <si>
    <t>Arias, J; Törmä, S; Carro, M; Gupta, G</t>
  </si>
  <si>
    <t>Development of BIM, IoT and AR/VR technologies for fire safety and upskilling</t>
  </si>
  <si>
    <t>Chen, HS; Hou, L; Zhang, GM; Moon, S</t>
  </si>
  <si>
    <t>10.1016/j.autcon.2021.103631</t>
  </si>
  <si>
    <t>Efficient visual inspection of fire safety equipment in buildings</t>
  </si>
  <si>
    <t>Lin, FZ; Wang, BY; Chen, ZY; Zhang, X; Song, CH; Yang, L; Cheng, JCP</t>
  </si>
  <si>
    <t>10.1016/j.autcon.2025.105970</t>
  </si>
  <si>
    <t>Bigdeli, S; Pauwels, P; Verstockt, S; van de Weghe, N; Merci, B</t>
  </si>
  <si>
    <t>Vandecasteele, F; Merci, B; Verstockt, S</t>
  </si>
  <si>
    <t>Applying building information modeling to support fire safety management</t>
  </si>
  <si>
    <t>Wang, SH; Wang, WC; Wang, KC; Shih, SY</t>
  </si>
  <si>
    <t>10.1016/j.autcon.2015.02.001</t>
  </si>
  <si>
    <t>Zhou, XP; Li, HR; Wang, J; Zhao, JC; Xie, QS; Li, L; Liu, JY; Yu, J</t>
  </si>
  <si>
    <t>Kim, S; Ma, J; Lee, J; Hong, T; An, J; Jeong, K</t>
  </si>
  <si>
    <t>BIM-based augmented reality inspection and maintenance of fire safety equipment</t>
  </si>
  <si>
    <t>Chen, YJ; Lai, YS; Lin, YH</t>
  </si>
  <si>
    <t>10.1016/j.autcon.2019.103041</t>
  </si>
  <si>
    <t>Digitalization of Legacy Building Data Preparation of Printed Building Plans for the BIM Process</t>
  </si>
  <si>
    <t>Mayer, H</t>
  </si>
  <si>
    <t>Godes, CR; Rodrigazo, SA; Cho, J; Song, Y; Yeon, J</t>
  </si>
  <si>
    <t>Fully Autonomous Fire Safety Equipment Inspection Missions on a Legged Robot</t>
  </si>
  <si>
    <t>Aziz, A; Herbers, P; Bayer, H; König, M</t>
  </si>
  <si>
    <t>Integrating 4D BIM and FDS to Simulate and Assess Fires in Buildings under Construction</t>
  </si>
  <si>
    <t>Sun, Q; Turkan, Y; Fischer, E</t>
  </si>
  <si>
    <t>Liu, Z; Gu, XY; Hong, R</t>
  </si>
  <si>
    <t>BIM integrated smart monitoring technique for building fire prevention and disaster relief</t>
  </si>
  <si>
    <t>Cheng, MY; Chiu, KC; Hsieh, YM; Yang, IT; Chou, JS; Wu, YW</t>
  </si>
  <si>
    <t>10.1016/j.autcon.2017.08.027</t>
  </si>
  <si>
    <t>Aziz, A; König, M</t>
  </si>
  <si>
    <t>Integrating Bluetooth-Enabled Sensors with Cloud Computing for Fire Hazard Communication Systems</t>
  </si>
  <si>
    <t>Cui, BB; Wang, C; Wu, M; Zhu, C; Wang, DF; Li, B</t>
  </si>
  <si>
    <t>10.1061/AJRUA6.RUENG-1275</t>
  </si>
  <si>
    <t>From the Semantic Point Cloud to Heritage-Building Information Modeling: A Semiautomatic Approach Exploiting Machine Learning</t>
  </si>
  <si>
    <t>Croce, V; Caroti, G; De Luca, L; Jacquot, K; Piemonte, A; Véron, P</t>
  </si>
  <si>
    <t>10.3390/rs13030461</t>
  </si>
  <si>
    <t>Building condition assessment supported by Building Information Modelling</t>
  </si>
  <si>
    <t>Matos, R; Rodrigues, F; Rodrigues, H; Costa, A</t>
  </si>
  <si>
    <t>10.1016/j.jobe.2021.102186</t>
  </si>
  <si>
    <t>Automating building sustainability assessment using building information modelling: A case study</t>
  </si>
  <si>
    <t>Carvalho, JP; Bragança, L; Mateus, R</t>
  </si>
  <si>
    <t>10.1016/j.jobe.2023.107228</t>
  </si>
  <si>
    <t>A BIM-based decision-making framework for optimal seismic retrofit of existing buildings</t>
  </si>
  <si>
    <t>Caterino, N; Nuzzo, I; Ianniello, A; Varchetta, G; Cosenza, E</t>
  </si>
  <si>
    <t>10.1016/j.engstruct.2021.112544</t>
  </si>
  <si>
    <t>Ismail, AS; Ali, KN; Iahad, NA; Kassem, MA; Al-Ashwal, NT</t>
  </si>
  <si>
    <t>Chen, DY; Chen, L; Zhang, Y; Lin, S; Ye, M; Solvsten, S</t>
  </si>
  <si>
    <t>BIM-Based Strategies for the Revitalization and Automated Management of Buildings: A Case Study</t>
  </si>
  <si>
    <t>Cascone, S; Parisi, G; Caponetto, R</t>
  </si>
  <si>
    <t>10.3390/su16166720</t>
  </si>
  <si>
    <t>Digital Technologies and Sustainability Assessment: A Critical Review on the Integration Methods between BIM and LEED</t>
  </si>
  <si>
    <t>Cascone, S</t>
  </si>
  <si>
    <t>Review</t>
  </si>
  <si>
    <t>10.3390/su15065548</t>
  </si>
  <si>
    <t>Mirahadi, F; McCabe, B; Shahi, A</t>
  </si>
  <si>
    <t>H-BIM and Artificial Intelligence: Classification of Architectural Heritage for Semi-Automatic Scan-to-BIM Reconstruction</t>
  </si>
  <si>
    <t>Croce, V; Caroti, G; Piemonte, A; De Luca, L; Véron, P</t>
  </si>
  <si>
    <t>10.3390/s23052497</t>
  </si>
  <si>
    <t>Perera, UDS; Kulatunga, U; Abdeen, FN; Sepasgozar, SME; Tennakoon, M</t>
  </si>
  <si>
    <t>Jiang, L; Shi, JY; Wang, CY; Pan, ZY</t>
  </si>
  <si>
    <t>Performing Fatigue State Characterization in Railway Steel Bridges Using Digital Twin Models</t>
  </si>
  <si>
    <t>Nhamage, IA; Dang, NS; Horas, CS; Martins, JP; Matos, JA; Calçada, R</t>
  </si>
  <si>
    <t>10.3390/app13116741</t>
  </si>
  <si>
    <t>Sustainable Architecture: Computational Modeling of Green Roofs Through BIM and Dynamo VPL Integration</t>
  </si>
  <si>
    <t>Cascone, S; Sangiorgio, V</t>
  </si>
  <si>
    <t>10.1007/978-3-031-71867-0_13</t>
  </si>
  <si>
    <t>Khan, N; Lee, D; Baek, C; Park, CS</t>
  </si>
  <si>
    <t>Knowledge-based decision support for BIM adoption by small and medium-sized enterprises in developing economies</t>
  </si>
  <si>
    <t>Saka, AB; Chan, DWM; Wuni, IY</t>
  </si>
  <si>
    <t>10.1016/j.autcon.2022.104407</t>
  </si>
  <si>
    <t>Khajavi, SH; Tetik, M; Liu, ZX; Korhonen, P; Holmström, J</t>
  </si>
  <si>
    <t>Tsai, RG; Tsai, YY; Tsai, PH</t>
  </si>
  <si>
    <t>Pan, YD; Braun, A; Brilakis, I</t>
  </si>
  <si>
    <t>3D Indoor Environment Abstraction for Crowd Simulations in Complex Buildings</t>
  </si>
  <si>
    <t>Aleksandrov, M; Heslop, DJ; Zlatanova, S</t>
  </si>
  <si>
    <t>EvoCLINICAL: Evolving Cyber-Cyber Digital Twin with Active Transfer Learning for Automated Cancer Registry System</t>
  </si>
  <si>
    <t>Lu, CJ; Xu, QH; Yue, T; Ali, S; Schwitalla, T; Nygård, JF</t>
  </si>
  <si>
    <t>10.1145/3611643.3613897</t>
  </si>
  <si>
    <t>A Neurograph as a Model to Support Control Over the Comprehensive Objects Safety for BIM Technologies</t>
  </si>
  <si>
    <t>Korneev, NV</t>
  </si>
  <si>
    <t>Modular sandwich panel system for non-loadbearing walls - Experimental mechanical, fire and acoustic testing</t>
  </si>
  <si>
    <t>Ferreira, S; Morais, M; Costa, V; Velosa, A; Vela, G; Teles, J; Pereira, T</t>
  </si>
  <si>
    <t>10.1016/j.jobe.2023.107642</t>
  </si>
  <si>
    <t>Lovreglio, R; Thompson, P; Feng, ZN</t>
  </si>
  <si>
    <t>Letter</t>
  </si>
  <si>
    <t>WoTwins: Automatic Digital Twin Generator for the Web of Things</t>
  </si>
  <si>
    <t>Sciullo, L; Trotta, A; Montori, F; Bononi, L; Di Felice, M</t>
  </si>
  <si>
    <t>10.1109/WoWMoM54355.2022.00095</t>
  </si>
  <si>
    <t>Prediction of thermal runaway for a lithium-ion battery through multiphysics-informed DeepONet with virtual data</t>
  </si>
  <si>
    <t>Jeong, J; Kwak, E; Kim, JH; Oh, KY</t>
  </si>
  <si>
    <t>10.1016/j.etran.2024.100337</t>
  </si>
  <si>
    <t>Uncertainty-Aware Transfer Learning to Evolve Digital Twins for Industrial Elevators</t>
  </si>
  <si>
    <t>Xu, QH; Ali, S; Yue, T; Arratibel, M</t>
  </si>
  <si>
    <t>10.1145/3540250.3558957</t>
  </si>
  <si>
    <t>IFC2INDOORGML: AN OPEN-SOURCE TOOL FOR GENERATING INDOORGML FROM IFC.</t>
  </si>
  <si>
    <t>Diakite, AA; Díaz-Vilariño, L; Biljecki, F; Isikdag, Ü; Simmons, S; Li, K; Zlatanova, S</t>
  </si>
  <si>
    <t>10.5194/isprs-archives-XLIII-B4-2022-295-2022</t>
  </si>
  <si>
    <t>A Top-Down Hierarchical Approach for Automatic Indoor Segmentation and Connectivity Detection</t>
  </si>
  <si>
    <t>Túñez-Alcalde, RM; Albadri, MSA; González-Cabaleiro, P; Fernández, A; Díaz-Vilariño, L</t>
  </si>
  <si>
    <t>10.5194/isprs-annals-X-4-W5-2024-289-2024</t>
  </si>
  <si>
    <t>A new fitting concept for the robust determination of Sersic model parameters</t>
  </si>
  <si>
    <t>Breda, I; Papaderos, P; Gomes, JM; Amarantidis, S</t>
  </si>
  <si>
    <t>10.1051/0004-6361/201935144</t>
  </si>
  <si>
    <t>Structural analysis of massive galaxies using HST deep imaging at z &lt; 0.5</t>
  </si>
  <si>
    <t>dos Reis, SN; Buitrago, F; Papaderos, P; Matute, I; Afonso, J; Amarantidis, S; Breda, I; Gomes, JM; Humphrey, A; Lobo, C; Lorenzoni, S; Pappalardo, C; Paulino-Afonso, A; Scott, T</t>
  </si>
  <si>
    <t>10.1051/0004-6361/201936276</t>
  </si>
  <si>
    <t>https://www.scopus.com/pages/publications/85193936615?origin=resultslist</t>
  </si>
  <si>
    <t>Relevant?</t>
  </si>
  <si>
    <t>y</t>
  </si>
  <si>
    <t>n</t>
  </si>
  <si>
    <t>Journal</t>
  </si>
  <si>
    <t>Automated Building Code Compliance Checking – Where is it at ?</t>
  </si>
  <si>
    <t>J. Dimyadi, R. Amor,</t>
  </si>
  <si>
    <t>Automatic rule-based checking of building designs, Automation in Construction.</t>
  </si>
  <si>
    <t>C. Eastman, J. Lee, Y. Jeong, J.-K. Lee</t>
  </si>
  <si>
    <t>1011–1033. doi:10.1016/j.autcon.2009.07.002</t>
  </si>
  <si>
    <t>Building environment rule and analysis (BERA) language and its application for evaluating building circulation and spatial program</t>
  </si>
  <si>
    <t>J.K. Lee</t>
  </si>
  <si>
    <t>Automatic rule-based checking of building designs</t>
  </si>
  <si>
    <t>Eastman C, Lee J-m, Jeong Y-s, Lee J-k</t>
  </si>
  <si>
    <t>10.1016/j.autcon.2009.07.002</t>
  </si>
  <si>
    <t>Automated building code compliance checking - where is it at?</t>
  </si>
  <si>
    <t>Dimyadi J, Amor R</t>
  </si>
  <si>
    <t>https://doi.org/10.13140/2.1.4920.4161</t>
  </si>
  <si>
    <t>CORENET e-PlanCheck: Singapore’s Automated Code Checking system</t>
  </si>
  <si>
    <t>Khemlani L</t>
  </si>
  <si>
    <t>http://www.aecbytes.com/feature/2005/CORENETePlanCheck.html</t>
  </si>
  <si>
    <t>Lee Jin K</t>
  </si>
  <si>
    <t>Not provided</t>
  </si>
  <si>
    <t>A BIM based automated code-checking application for water distribution systems</t>
  </si>
  <si>
    <t>Martins EP, Monterio A</t>
  </si>
  <si>
    <t>10.1016/j.autcon.2012.08.008</t>
  </si>
  <si>
    <t>Exploring semantic based model checking</t>
  </si>
  <si>
    <t>Hjelseth E, Nisbet N</t>
  </si>
  <si>
    <t>Malsane S, Matthews J, Lockley S, Greenwood D</t>
  </si>
  <si>
    <t>Bloch T, Sacks R</t>
  </si>
  <si>
    <t>10.1061/(ASCE)CP.1943-5487.0000922</t>
  </si>
  <si>
    <t>Beyond interoperability of building model: a case for code compliance checking</t>
  </si>
  <si>
    <t>Solihin W, Shaikh N, Rong X, Lam K</t>
  </si>
  <si>
    <t>Automated model checking for topologically complex code requirements – security room case study</t>
  </si>
  <si>
    <t>Bloch T, Katz M, Yosef R, Sacks R</t>
  </si>
  <si>
    <t>https://doi.org/10.35490/EC3.2019.157</t>
  </si>
  <si>
    <t>Semantic enrichment for building information modeling: Procedure for compiling inference rules and operators for complex geometry</t>
  </si>
  <si>
    <t>Sacks R, Ma L, Yosef R, Borrmann A, Daum S, Kattel U</t>
  </si>
  <si>
    <t>10.1061/(ASCE)CP.1943-5487.000070</t>
  </si>
  <si>
    <t>State-of-the-art on research and applications of machine learning in the building life cycle</t>
  </si>
  <si>
    <t>Hong T, Wang Z, Luo X, Zhang W</t>
  </si>
  <si>
    <t>10.1016/j.enbuild.2020.109831</t>
  </si>
  <si>
    <t>Connecting research on semantic enrichment of bim-review of approaches, methods and possible applications</t>
  </si>
  <si>
    <t>Bloch T</t>
  </si>
  <si>
    <t>10.1016/j.autcon.2018.03.018</t>
  </si>
  <si>
    <t>Semantic enrichment for building information modeling</t>
  </si>
  <si>
    <t>Belsky M, Sacks R, Brilakis I</t>
  </si>
  <si>
    <t>10.1111/mice.12128</t>
  </si>
  <si>
    <t>Machine learning methods in bim-based applications - a review</t>
  </si>
  <si>
    <t>Strug B, Slusarczyk G</t>
  </si>
  <si>
    <t>10.1142/S2196888823300028</t>
  </si>
  <si>
    <t>ML-based Exit identification</t>
  </si>
  <si>
    <t>Bigdeli S, Pauwels P, Verstockt S, Weghe N, Merci B</t>
  </si>
  <si>
    <t>CodeOcean</t>
  </si>
  <si>
    <t>A machine-learning approach for semantic matching of building codes and building information models (BIMs) for supporting automated code checking</t>
  </si>
  <si>
    <t>Zhang R, El-Gohary N</t>
  </si>
  <si>
    <t>Extending building information models semiautomatically using semantic natural language processing techniques</t>
  </si>
  <si>
    <t>Zhang J, El-Gohary NM</t>
  </si>
  <si>
    <t>10.1061/(asce)cp.1943-5487.0000536</t>
  </si>
  <si>
    <t>Classification of rules for automated bim rule checking development</t>
  </si>
  <si>
    <t>Solihin W, Eastman C</t>
  </si>
  <si>
    <t>Sibel Macit, I.; Gunaydin, H.M.</t>
  </si>
  <si>
    <t>(https://doi.org/10.1016/j.autcon.2017.06.011)</t>
  </si>
  <si>
    <t>Semantic NLP-based information extraction from construction regulatory documents for automated compliance checking</t>
  </si>
  <si>
    <t>Zhang, J.; El-Gohary, N.M.</t>
  </si>
  <si>
    <t>(https://doi.org/10.1061/(ASCE)CP.1943-5487.0000499)</t>
  </si>
  <si>
    <t>Integrating semantic NLP and logic reasoning into a unified system for fully-automated code checking</t>
  </si>
  <si>
    <t>(https://doi.org/10.1016/j.autcon.2016.10.002)</t>
  </si>
  <si>
    <t>Zhou, X.; Li, H.; Wang, J.; Zhao, J.; Xie, Q.; Li, L.; Yu, J.</t>
  </si>
  <si>
    <t>(https://doi.org/10.1016/j.jobe.2022.104571)</t>
  </si>
  <si>
    <t>Logic representation and reasoning for automated BIM analysis to support automation in offsite construction</t>
  </si>
  <si>
    <t>Wong Chong, O.; Zhang, J.</t>
  </si>
  <si>
    <t>(https://doi.org/10.1016/j.autcon.2021.103756)</t>
  </si>
  <si>
    <t>Integration of safety in design through the use of building information modeling</t>
  </si>
  <si>
    <t>Qi, J.; Issa, R.R.A.; Hinze, J.; Olbina, S.</t>
  </si>
  <si>
    <t>(https://doi.org/10.1061/41182(416)91)</t>
  </si>
  <si>
    <t>Building information modeling (BIM) and safety: Automatic safety checking of construction models and schedules</t>
  </si>
  <si>
    <t>Zhang, S.; Teizer, J.; Lee, J.K.; Eastman, C.M.; Venugopal, M.</t>
  </si>
  <si>
    <t>(https://doi.org/10.1016/j.autcon.2012.05.006)</t>
  </si>
  <si>
    <t>Amor, R.; Dimyadi, J.</t>
  </si>
  <si>
    <t>(https://doi.org/10.1016/j.dibe.2020.100039)</t>
  </si>
  <si>
    <t>A semantic rule checking environment for building performance checking</t>
  </si>
  <si>
    <t>Pauwels, P.; Van Deursen, D.; Verstraeten, R.; De Roo, J.; De Meyer, R.; Van de Walle, R.; Van Campenhout, J.</t>
  </si>
  <si>
    <t>(https://doi.org/10.1016/j.autcon.2010.11.017)</t>
  </si>
  <si>
    <t>Towards automated compliance checking in the construction industry</t>
  </si>
  <si>
    <t>Beach, T.H.; Kasim, T.; Li, H.; Nisbet, N.; Rezgui, Y.</t>
  </si>
  <si>
    <t>(https://doi.org/10.1007/978-3-642-40790-1_36)</t>
  </si>
  <si>
    <t>Beach, T.H.; Rezgui, Y.; Li, H.; Kasim, T.</t>
  </si>
  <si>
    <t>(https://doi.org/10.1016/j.eswa.2015.02.029)</t>
  </si>
  <si>
    <t>Implementation of a BIM domain-specific language for the building environment rule and analysis</t>
  </si>
  <si>
    <t>Lee, J.K.; Eastman, C.M.; Lee, Y.C.</t>
  </si>
  <si>
    <t>(https://doi.org/10.1007/s10845-014-0911-7)</t>
  </si>
  <si>
    <t>Solihin, W.; Eastman, C.</t>
  </si>
  <si>
    <t>(https://doi.org/10.1016/j.autcon.2015.02.003)</t>
  </si>
  <si>
    <t>Solihin, W.; Dimyadi, J.; Lee, Y.C.; Eastman, C.; Amor, R.</t>
  </si>
  <si>
    <t>(https://doi.org/10.1016/j.autcon.2020.103248)</t>
  </si>
  <si>
    <t>Automated building code compliance checking–where is it at</t>
  </si>
  <si>
    <t>Dimyadi, J.; Amor, R.</t>
  </si>
  <si>
    <t>Integrating the BIM rule language into compliant design audit processes</t>
  </si>
  <si>
    <t>Dimyadi, J.; Solihin, W.; Eastman, C.; Amor, R.</t>
  </si>
  <si>
    <t>An approach to share architectural drawing information and document information for automated code checking system</t>
  </si>
  <si>
    <t>Choi, J.; Kim, I.</t>
  </si>
  <si>
    <t>An analysis of industry capability for the implementation of a software-based compliance approach for the UK Building Regulations 2006</t>
  </si>
  <si>
    <t>Raslan, R.; Davies, M.</t>
  </si>
  <si>
    <t>Issues of integrating building codes in CAD</t>
  </si>
  <si>
    <t>Satti, H.M.; Krawczyk, R.J.</t>
  </si>
  <si>
    <t>Eastman, C.; Lee, J.-M.; Jeong, Y.-S.; Lee, J.-K.</t>
  </si>
  <si>
    <t>(https://doi.org/10.1016/j.autcon.2009.07.002)</t>
  </si>
  <si>
    <t>An analysis of industry capability for the implementation of a software-based compliance approach for the UK Building Regulations</t>
  </si>
  <si>
    <t>Davies, M.; Raslan, R.</t>
  </si>
  <si>
    <t>(https://doi.org/10.1177/0143624410364786)</t>
  </si>
  <si>
    <t>Automated code checking for building designs — DesignCheck</t>
  </si>
  <si>
    <t>Ding, L.; Drogemuller, R.; Jupp, J.; Rosenman, M.; Gero, J.</t>
  </si>
  <si>
    <t>CORENET e-PlanCheck: Singapore's automated code checking system</t>
  </si>
  <si>
    <t>Khemlani, L.</t>
  </si>
  <si>
    <t>(http://www.aecbytes.com/buildingthefuture/2005/CORENETePlanCheck.html)</t>
  </si>
  <si>
    <t>Lessons learned from experience of code-checking implementation in Singapore — success, challenges, and future outlook</t>
  </si>
  <si>
    <t>Solihin, W.</t>
  </si>
  <si>
    <t>(http://www.buildingsmart.org/resources/viu-presentations/singapore-viu-workshop/ned_20from_20experience_20of_20code_checking.pdf)</t>
  </si>
  <si>
    <t>Using constraints to validate and check building information models</t>
  </si>
  <si>
    <t>Wix, J.; Nisbet, N.; Liebich, T.</t>
  </si>
  <si>
    <t>Automated compliance checking using building information models</t>
  </si>
  <si>
    <t>Greenwood, D.; Lockley, S.; Malsane, S.; Matthews, J.</t>
  </si>
  <si>
    <t>Standardised Computable Rules</t>
  </si>
  <si>
    <t>Bell, H.; Bjorkhaug, L.; Hjelseth, E.</t>
  </si>
  <si>
    <t>Building Regulations 2006: Approved Document B (Fire Safety) Volume 1: Dwellinghouses</t>
  </si>
  <si>
    <t>HM Government</t>
  </si>
  <si>
    <t>BIM Handbook A Guide to Building Information Modeling for Owners, Managers, Designers, Engineers, and Contractors</t>
  </si>
  <si>
    <t>Eastman, C.; Teicholz, P.; Sacks, R.; Liston, K.</t>
  </si>
  <si>
    <t>Building Information Modeling Automated Code Checking and Compliance Processes</t>
  </si>
  <si>
    <t>Nawari, N.O.</t>
  </si>
  <si>
    <t>Automatic Fire-Code Checking Using Expert-System Technology</t>
  </si>
  <si>
    <t>Delis, E.A.; Delis, A.</t>
  </si>
  <si>
    <t>(https://doi.org/10.1061/(ASCE)0887-3801(1995)9:2(141))</t>
  </si>
  <si>
    <t>EXPOSURE: An expert system fire code</t>
  </si>
  <si>
    <t>Smith, R.L.</t>
  </si>
  <si>
    <t>(https://doi.org/10.1007/BF02430489)</t>
  </si>
  <si>
    <t>Using Expert Systems to Check Compliance with Municipal Building Codes</t>
  </si>
  <si>
    <t>Heikkila, E.J.; Blewett, E.J.</t>
  </si>
  <si>
    <t>(https://doi.org/10.1080/01944369208975778)</t>
  </si>
  <si>
    <t>CORENET e-PlanCheck: Singapore’s Automated Code Checking System</t>
  </si>
  <si>
    <t>(http://www.aecbytes.com/buildingthefuture/2005/CORENETePlanCheck.htm)</t>
  </si>
  <si>
    <t>Automated building code compliance checking—Where is it at?</t>
  </si>
  <si>
    <t>Automating Code Checking for Building Designs-DesignCheck</t>
  </si>
  <si>
    <t>Ding, L.; Drogemuller, R.; Rosenman, M.; Marchant, D.; Gero, J.</t>
  </si>
  <si>
    <t>(https://ro.uow.edu.au/engpapers/4842)</t>
  </si>
  <si>
    <t>Automated Checking of Building Requirements on Circulation Over a Range of Design Phases</t>
  </si>
  <si>
    <t>Lee, J.</t>
  </si>
  <si>
    <t>Ghannad, P.; Lee, Y.-C.; Dimyadi, J.; Solihin, W.</t>
  </si>
  <si>
    <t>(https://doi.org/10.1016/j.aei.2019.01.006)</t>
  </si>
  <si>
    <t>Modelling and accessing regulatory knowledge for computer-assisted compliance audit</t>
  </si>
  <si>
    <t>Dimyadi, J.; Pauwels, P.; Amor, R.</t>
  </si>
  <si>
    <t>BIM-Based Code Compliance Checking</t>
  </si>
  <si>
    <t>Preidel, C.; Borrmann, A.</t>
  </si>
  <si>
    <t>Exploring Semantic Based Model Checking</t>
  </si>
  <si>
    <t>Hjelseth, E.; Nisbet, N.</t>
  </si>
  <si>
    <t>Semantic NLP-Based Information Extraction from Construction Regulatory Documents for Automated Compliance Checking</t>
  </si>
  <si>
    <t>Towards Code Compliance Checking on the Basis of a Visual Programming Language</t>
  </si>
  <si>
    <t>Refinement of the Visual Code Checking Language for an Automated Checking of Building Information Models Regarding Applicable Regulations</t>
  </si>
  <si>
    <t>Ontology-based semantic modeling of construction safety knowledge</t>
  </si>
  <si>
    <t>Zhang, S.; Boukamp, F.; Teizer, J.</t>
  </si>
  <si>
    <t>(https://doi.org/10.1016/j.autcon.2014.12.008)</t>
  </si>
  <si>
    <t>A Prototype System for Fully Automated Code Checking</t>
  </si>
  <si>
    <t>BIM-Supported Visual Language to Define Building Design Regulations</t>
  </si>
  <si>
    <t>Kim, H.; Lee, J.K.; Shin, J.; Choi, J.</t>
  </si>
  <si>
    <t>BIM-Based Code Compliance Checking for Fire Safety in Timber Buildings: A Comparison of Existing Tools</t>
  </si>
  <si>
    <t>Kincelova, K.; Boton, C.; Blanchet, P.; Dagenias, C.</t>
  </si>
  <si>
    <t>(http://amz.xcdsystem.com/A464D029-DBD8-FB0C-B034B891CCEED78C_abstract_File10551/PaperPDFversion_226_0603014558.pdf)</t>
  </si>
  <si>
    <t>Macit, S.; İlal, M.E.; Günaydın, H.M.</t>
  </si>
  <si>
    <t>BIM-based Code Checking for Construction Health and Safety</t>
  </si>
  <si>
    <t>Getuli, V.; Ventura, S.M.; Capone, P.; Ciribini, A.L.C.</t>
  </si>
  <si>
    <t>(https://doi.org/10.1016/j.proeng.2017.07.225)</t>
  </si>
  <si>
    <t>Computerizing Regulatory Knowledge for Building Engineering Design</t>
  </si>
  <si>
    <t>Dimyadi, J.; Clifton, C.; Spearpoint, M.; Amor, R.</t>
  </si>
  <si>
    <t>(https://doi.org/10.1061/(ASCE)CP.1943-5487.0000586)</t>
  </si>
  <si>
    <t>Integrating the BIM Rule Language into Compliant Design Audit Processes</t>
  </si>
  <si>
    <t>Malsane, S.; Matthews, J.; Lockley, S.; Love, P.E.D.; Greenwood, D.</t>
  </si>
  <si>
    <t>(https://doi.org/10.1016/j.autcon.2014.10.004)</t>
  </si>
  <si>
    <t>A Generalized Adaptive Framework for Automating Design Review Process: Technical Principles</t>
  </si>
  <si>
    <t>Eastman, C.M.; Lee, J.-M.; Jeong, Y.-S.; Lee, J.-K.</t>
  </si>
  <si>
    <t>Automated Assessment of Early Concept Designs</t>
  </si>
  <si>
    <t>Eastman, C.</t>
  </si>
  <si>
    <t>Beach, T.; Rezgui, Y.; Li, H.; Kasim, T.</t>
  </si>
  <si>
    <t>Using Bim to Support Simulation of Compliant Building Evacuation</t>
  </si>
  <si>
    <t>Dimyadi, J.; Amor, R.; Spearpoint, M.</t>
  </si>
  <si>
    <t>Automatic Code Checking Applied to Fire Fighting and Panic Projects in a Bim Environment-Bimscip</t>
  </si>
  <si>
    <t>Porto, M.F.; Franco, J.R.Q.; Vianna, B.F.; Porto, R.M.A.B.</t>
  </si>
  <si>
    <t>BIM-Based Automated Design Checking for Building Permit in the Light-Frame Building Industry</t>
  </si>
  <si>
    <t>Narayanaswamy, H.; Liu, H.; Al-Hussein, M.</t>
  </si>
  <si>
    <t>A Generalized Adaptive Framework (GAF) for Automating Code Compliance Checking</t>
  </si>
  <si>
    <t>Automated Building Code Compliance Checking–Where Is It At</t>
  </si>
  <si>
    <t>Automated Code-Checking of Bim Models</t>
  </si>
  <si>
    <t>Li, Y.</t>
  </si>
  <si>
    <t>Development of Ifc Based Fire Safety Assesment Tools</t>
  </si>
  <si>
    <t>Taciuc, A.; Karlshøj, J.; Dederichs, A.</t>
  </si>
  <si>
    <t>Beyond Interoperability of Building Model: A Case for Code Compliance Checking</t>
  </si>
  <si>
    <t>Solihin, W.; Shaikh, N.; Rong, X.; Lam, K.</t>
  </si>
  <si>
    <t>Year not provided</t>
  </si>
  <si>
    <t>https://www.researchgate.net/publication/280598933_BEYOND_INTEROPERATIBILITY_OF_BUILDING_MODEL_A_CASE_FOR_CODE_COMPLIANCE_CHECKING</t>
  </si>
  <si>
    <t>Automating Code Checking for Building Designs–Designcheck</t>
  </si>
  <si>
    <t>Bim-Based Code Compliance Checking for Fire Safety in Timber Buildings: A Comparison of Existing Tools</t>
  </si>
  <si>
    <t>Kincelova, K.; Boton, C.; Blanchet, P.; Dagenais, C.</t>
  </si>
  <si>
    <t>Automated Compliance Checking Using Building Information Models</t>
  </si>
  <si>
    <t>Automated Code Compliance Checking Based on a Visual Language and Building Information Modeling</t>
  </si>
  <si>
    <t>Building Information Modeling: Automated Code Checking and Compliance Processes</t>
  </si>
  <si>
    <t>Malsane, S.; Matthews, J.; Lockley, S.; Love, P.E.; Greenwood, D.</t>
  </si>
  <si>
    <t>Ilal, S.M.; Günaydın, H.M.</t>
  </si>
  <si>
    <t>Building Code Compliance Checking Using BIM Technology</t>
  </si>
  <si>
    <t>Nguyen, T.-H.; Kim, J.-L.</t>
  </si>
  <si>
    <t>Lee, H.; Lee, J.-K.; SeoKyung, P.; Kim, I.</t>
  </si>
  <si>
    <t>BIM as a Structural Safety Study Tool in Case of Fire-BIMscip</t>
  </si>
  <si>
    <t>Porto, M.; Franco, J.; Correa, L.; Alves, L.; Baracho, R.</t>
  </si>
  <si>
    <t>Leitfaden Ingenieurmethoden des Brandschutzes</t>
  </si>
  <si>
    <t>vfdb</t>
  </si>
  <si>
    <t>[https://www.vfdb.de/media/doc/technischeberichte/TB_04_01_Leitfaden_IngMethoden_4Auflage_2020-03-26.pdf](https://www.vfdb.de/media/doc/technischeberichte/TB_04_01_Leitfaden_IngMethoden_4Auflage_2020-03-26.pdf)</t>
  </si>
  <si>
    <t>Brandschutz im BIM - Neues Arbeitswerkzeug</t>
  </si>
  <si>
    <t>N. Schjerve</t>
  </si>
  <si>
    <t>Not provided (Trockenbau J., no. 04/2017, p. 80)</t>
  </si>
  <si>
    <t>N. O. Nawari</t>
  </si>
  <si>
    <t>[doi:10.1201/9781351200998](https://doi.org/10.1201/9781351200998)</t>
  </si>
  <si>
    <t>Foundations for BIM-based model checking systems: transforming regulations into computable rules in BIM-based model checking systems</t>
  </si>
  <si>
    <t>E. Hjelseth</t>
  </si>
  <si>
    <t>[https://nmbu.brage.unit.no/nmbu-xmlui/handle/11250/2579671](https://nmbu.brage.unit.no/nmbu-xmlui/handle/11250/2579671)</t>
  </si>
  <si>
    <t>A decision support system for the building permit review process</t>
  </si>
  <si>
    <t>J. Fauth, S. Seiß</t>
  </si>
  <si>
    <t>Not provided (Int. J. Innov. Manag. Technol. 13 (3))</t>
  </si>
  <si>
    <t>Towards French Smart Building Code: Compliance Checking Based on Semantic Rules</t>
  </si>
  <si>
    <t>N. Bus, A. Roxin, G. Picinbono, M. Fahad</t>
  </si>
  <si>
    <t>Not provided (LDAC’2018)</t>
  </si>
  <si>
    <t>Modernization scenarios of the building permit procedure in consideration of new technological tools</t>
  </si>
  <si>
    <t>J. N. Fiedler</t>
  </si>
  <si>
    <t>[https://repositum.tuwien.ac.at/handle/20.500.12708/2830](https://repositum.tuwien.ac.at/handle/20.500.12708/2830)</t>
  </si>
  <si>
    <t>Automatic fire-code checking using expert-system technology</t>
  </si>
  <si>
    <t>E.A. Delis, A. Delis</t>
  </si>
  <si>
    <t>[https://doi.org/10.1061/(ASCE)0887-3801(1995)9:2(141)](https://doi.org/10.1061/(ASCE)0887-3801(1995)9:2(141))</t>
  </si>
  <si>
    <t>K. Kincelova, C. Boton, P. Blanchet, C. Dagenais</t>
  </si>
  <si>
    <t>[https://doi.org/10.3390/buildings10070121](https://doi.org/10.3390/buildings10070121)</t>
  </si>
  <si>
    <t>C. Eastman, J. Lee, Y. Jeong, J. Lee</t>
  </si>
  <si>
    <t>[https://doi.org/10.1016/j.autcon.2009.07.002](https://doi.org/10.1016/j.autcon.2009.07.002)</t>
  </si>
  <si>
    <t>J.-K. Lee, K. Cho, H. Choi, S. Choi, S. Kim, S.H. Cha</t>
  </si>
  <si>
    <t>[https://doi.org/10.1016/j.dibe.2023.100174](https://doi.org/10.1016/j.dibe.2023.100174)</t>
  </si>
  <si>
    <t>Z. Zheng, Y.-C. Zhou, X.-Z. Lu, J.-R. Lin</t>
  </si>
  <si>
    <t>[https://doi.org/10.1016/j.autcon.2022.104524](https://doi.org/10.1016/j.autcon.2022.104524)</t>
  </si>
  <si>
    <t>Z. Zhang, L. Ma, N. Nisbet</t>
  </si>
  <si>
    <t>[https://doi.org/10.1061/JMENEA.MEENG-5359](https://doi.org/10.1061/JMENEA.MEENG-5359)</t>
  </si>
  <si>
    <t>S. Malsane, J. Matthews, S. Lockley, P.E.D. Love, D. Greenwood</t>
  </si>
  <si>
    <t>[https://doi.org/10.1016/j.autcon.2014.10.004](https://doi.org/10.1016/j.autcon.2014.10.004)</t>
  </si>
  <si>
    <t>Z. Zhang, N. Nisbet, L. Ma, T. Broyd</t>
  </si>
  <si>
    <t>[https://doi.org/10.1016/j.autcon.2022.104688](https://doi.org/10.1016/j.autcon.2022.104688)</t>
  </si>
  <si>
    <t>Towards the adoption of automated regulatory compliance checking in the built environment</t>
  </si>
  <si>
    <t>T.H. Beach, J.-L. Hippolyte, Y. Rezgui</t>
  </si>
  <si>
    <t>[https://doi.org/10.1016/j.autcon.2020.103285](https://doi.org/10.1016/j.autcon.2020.103285)</t>
  </si>
  <si>
    <t>J. Peng, X. Liu</t>
  </si>
  <si>
    <t>[https://doi.org/10.1038/s41598-023-34342-1](https://doi.org/10.1038/s41598-023-34342-1)</t>
  </si>
  <si>
    <t>P. Patlakas, A. Livingstone, R. Hairstans, G. Neighbour</t>
  </si>
  <si>
    <t>[https://doi.org/10.1016/j.aei.2018.07.002](https://doi.org/10.1016/j.aei.2018.07.002)</t>
  </si>
  <si>
    <t>C. Preidel, A. Borrmann</t>
  </si>
  <si>
    <t>Not provided (ITcon Vol 21)</t>
  </si>
  <si>
    <t>Fire Ontology - Summary</t>
  </si>
  <si>
    <t>NCBO BioPortal (A. Souza)</t>
  </si>
  <si>
    <t>Not specified</t>
  </si>
  <si>
    <t>[https://bioportal.bioontology.org/ontologies/FIRE](https://bioportal.bioontology.org/ontologies/FIRE)</t>
  </si>
  <si>
    <t>Fire ontology network</t>
  </si>
  <si>
    <t>R. Garcia-Castro, O. Corcho</t>
  </si>
  <si>
    <t>[http://linkeddata4.dia.fi.upm.es/ssg4env/index.php/ontologies/12-fire-ontology-network/default.htm](http://linkeddata4.dia.fi.upm.es/ssg4env/index.php/ontologies/12-fire-ontology-network/default.htm)</t>
  </si>
  <si>
    <t>An Ontological Model for Fire Emergency Situations</t>
  </si>
  <si>
    <t>K. Bitencourt, F. Durão, M. Mendonça, L. Santana</t>
  </si>
  <si>
    <t>[doi:10.1587/transinf.2017SWP0003](https://doi.org/10.1587/transinf.2017SWP0003)</t>
  </si>
  <si>
    <t>Identifying First Responders Information Needs: Supporting Search and Rescue Operations for Fire Emergency Response</t>
  </si>
  <si>
    <t>V. Nunavath, A. Prinz, T. Comes</t>
  </si>
  <si>
    <t>[https://www.igi-global.com/chapter/identifying-first-responders-information-needs/207645](https://www.igi-global.com/chapter/identifying-first-responders-information-needs/207645)</t>
  </si>
  <si>
    <t>E.D. Guyo, T. Hartmann, S. Snyders</t>
  </si>
  <si>
    <t>[https://doi.org/10.1016/j.aei.2023.101992](https://doi.org/10.1016/j.aei.2023.101992)</t>
  </si>
  <si>
    <t>Towards building ontology for community-based fire management</t>
  </si>
  <si>
    <t>G. Liu, B. Xu, Q. Tu, Y. Sha, Z. Xu</t>
  </si>
  <si>
    <t>[doi:10.1109/TMEE.2011.6199460](https://doi.org/10.1109/TMEE.2011.6199460)</t>
  </si>
  <si>
    <t>Building ontology for fire emergency planning and support</t>
  </si>
  <si>
    <t>N.N.W. Tay, N. Kubota, J. Botzheim</t>
  </si>
  <si>
    <t>Not provided (E-J. Adv. Maint. 8–2)</t>
  </si>
  <si>
    <t>Research data for the article: An ontology-based approach of automatic compliance checking for structural fire safety requirements</t>
  </si>
  <si>
    <t>I. Fitkau, T. Hartmann</t>
  </si>
  <si>
    <t>[https://doi.org/10.14279/depositonce-19226](https://doi.org/10.14279/depositonce-19226)</t>
  </si>
  <si>
    <t>Autodesk Model Checker for Revit</t>
  </si>
  <si>
    <t>Autodesk</t>
  </si>
  <si>
    <t>n.d.</t>
  </si>
  <si>
    <t>[https://interoperability.autodesk.com/modelchecker.php](https://interoperability.autodesk.com/modelchecker.php)</t>
  </si>
  <si>
    <t>Autodesk Revit Model Checker - XML schema and definitions</t>
  </si>
  <si>
    <t>[https://interoperability.autodesk.com/modelcheckerconfigurator/downloads/xmlschema.pdf](https://interoperability.autodesk.com/modelcheckerconfigurator/downloads/xmlschema.pdf)</t>
  </si>
  <si>
    <t>Topological analysis of 3D building models using a spatial query language</t>
  </si>
  <si>
    <t>Borrmann, A., Rank, E.</t>
  </si>
  <si>
    <t>[https://doi.org/10.1016/j.aei.2009.06.001](https://doi.org/10.1016/j.aei.2009.06.001)</t>
  </si>
  <si>
    <t>Eastman, C., Lee, J., Jeong, Y., Lee, J.</t>
  </si>
  <si>
    <t>Multiple social and environmental factors affect wildland fire response of full or less-than-full suppression</t>
  </si>
  <si>
    <t>Daniels, M.C., et al.</t>
  </si>
  <si>
    <t>[https://doi.org/10.1016/j.jenvman.2023.119731](https://doi.org/10.1016/j.jenvman.2023.119731)</t>
  </si>
  <si>
    <t>Applications of natural language processing in construction</t>
  </si>
  <si>
    <t>Ding, Y., Ma, J., Luo, X.</t>
  </si>
  <si>
    <t>[https://doi.org/10.1016/j.autcon.2022.104169](https://doi.org/10.1016/j.autcon.2022.104169)</t>
  </si>
  <si>
    <t>Greenwood, D., Lockley, S., Malsane, S., Matthews, J.</t>
  </si>
  <si>
    <t>[https://researchportal.northumbria.ac.uk/files/3021434/Automated_compliance_checking_using_building_information.pdf](https://researchportal.northumbria.ac.uk/files/3021434/Automated_compliance_checking_using_building_information.pdf)</t>
  </si>
  <si>
    <t>İlal, S.M., Günaydın, H.M.</t>
  </si>
  <si>
    <t>[https://doi.org/10.1016/j.autcon.2017.06.018](https://doi.org/10.1016/j.autcon.2017.06.018)</t>
  </si>
  <si>
    <t>BIM-based automated code compliance checking system in Malaysian fire safety regulations: a user-friendly approach</t>
  </si>
  <si>
    <t>Ismail, A.S., Ali, K.N., Iahad, N.A., Kassem, M.A., Al-Ashwal, N.T.</t>
  </si>
  <si>
    <t>[https://doi.org/10.3390/buildings13061404](https://doi.org/10.3390/buildings13061404)</t>
  </si>
  <si>
    <t>Kincelova, K., Boton, C., Blanchet, P., Dagenais, C.</t>
  </si>
  <si>
    <t>Integrating natural language processing and spatial reasoning for utility compliance checking</t>
  </si>
  <si>
    <t>Li, S., Cai, H., Kamat, V.R.</t>
  </si>
  <si>
    <t>[https://doi.org/10.1061/(asce)co.1943-7862.0001199](https://doi.org/10.1061/(asce)co.1943-7862.0001199)</t>
  </si>
  <si>
    <t>Spatial Role Labeling Annotation Scheme</t>
  </si>
  <si>
    <t>Kordjamshidi, P., Van Otterlo, M., Moens, M.</t>
  </si>
  <si>
    <t>[https://doi.org/10.1007/978-94-024-0881-2_38](https://doi.org/10.1007/978-94-024-0881-2_38)</t>
  </si>
  <si>
    <t>Research on the construction method of normative semantic model for BIM fire protection review</t>
  </si>
  <si>
    <t>Liu, Y.</t>
  </si>
  <si>
    <t>[https://doi.org/10.26943/d.cnki.gbjzc.2022.000582](https://doi.org/10.26943/d.cnki.gbjzc.2022.000582)</t>
  </si>
  <si>
    <t>A BIM-based code compliance checking process of deep foundation construction plans</t>
  </si>
  <si>
    <t>Luo, H., Gong, P.</t>
  </si>
  <si>
    <t>[https://doi.org/10.1007/s10846-014-0120-z](https://doi.org/10.1007/s10846-014-0120-z)</t>
  </si>
  <si>
    <t>Research progress on key technologies of fire design automatic review based on BIM</t>
  </si>
  <si>
    <t>Ma, Y., Wu, H., Zhao, L., Wei, W., Meng, T.</t>
  </si>
  <si>
    <t>[https://doi.org/10.16670/j.cnki.cn11-5823/tu.2022.03.19](https://doi.org/10.16670/j.cnki.cn11-5823/tu.2022.03.19)</t>
  </si>
  <si>
    <t>Nawari, N.</t>
  </si>
  <si>
    <t>[https://doi.org/10.3390/buildings9040086](https://doi.org/10.3390/buildings9040086)</t>
  </si>
  <si>
    <t>Semantic text classification for supporting automated compliance checking in construction</t>
  </si>
  <si>
    <t>Salama, D.M., El-Gohary, N.M.</t>
  </si>
  <si>
    <t>[https://doi.org/10.1061/(asce)cp.1943-5487.0000301](https://doi.org/10.1061/(asce)cp.1943-5487.0000301)</t>
  </si>
  <si>
    <t>A BERT-based deontic logic learner</t>
  </si>
  <si>
    <t>Sun, J., Huang, S., Wei, C.</t>
  </si>
  <si>
    <t>[https://doi.org/10.1016/j.ipm.2023.103374](https://doi.org/10.1016/j.ipm.2023.103374)</t>
  </si>
  <si>
    <t>Automated Information transformation for automated regulatory compliance checking in construction</t>
  </si>
  <si>
    <t>Zhang, J., El-Gohary, N.M.</t>
  </si>
  <si>
    <t>[https://doi.org/10.1061/(asce)cp.1943-5487.0000427](https://doi.org/10.1061/(asce)cp.1943-5487.0000427)</t>
  </si>
  <si>
    <t>A deep neural network-based method for deep information extraction using transfer learning strategies to support automated compliance checking</t>
  </si>
  <si>
    <t>Zhang, R., El-Gohary, N.</t>
  </si>
  <si>
    <t>[https://doi.org/10.1016/j.autcon.2021.103834](https://doi.org/10.1016/j.autcon.2021.103834)</t>
  </si>
  <si>
    <t>[https://doi.org/10.1016/j.autcon.2022.104540](https://doi.org/10.1016/j.autcon.2022.104540)</t>
  </si>
  <si>
    <t>Ontology and rule-based natural language processing approach for interpreting textual regulations on underground utility infrastructure</t>
  </si>
  <si>
    <t>Xu, X., Cai, H.</t>
  </si>
  <si>
    <t>[https://doi.org/10.1016/j.aei.2021.101288](https://doi.org/10.1016/j.aei.2021.101288)</t>
  </si>
  <si>
    <t>A Methodology for modelling of 3D spatial constraints</t>
  </si>
  <si>
    <t>Xu, D., Van Oosterom, P., Zlatanova, S.</t>
  </si>
  <si>
    <t>[https://doi.org/10.1007/978-3-319-25691-7_6](https://doi.org/10.1007/978-3-319-25691-7_6)</t>
  </si>
  <si>
    <t>Modeling 3D spatial constraints to support utility compliance checking</t>
  </si>
  <si>
    <t>Xu, X., Cai, H., Chen, K.</t>
  </si>
  <si>
    <t>[https://doi.org/10.1061/9780784482421.056](https://doi.org/10.1061/9780784482421.056)</t>
  </si>
  <si>
    <t>Zheng, Z., Zhou, Y., Lu, X., Lin, J.</t>
  </si>
  <si>
    <t>Zhou, Y., Zheng, Z., Lin, J., Lu, X.</t>
  </si>
  <si>
    <t>[https://doi.org/10.1016/j.compind.2022.103746](https://doi.org/10.1016/j.compind.2022.103746)</t>
  </si>
  <si>
    <t>Zhou, P., El-Gohary, N.</t>
  </si>
  <si>
    <t>[https://doi.org/10.1016/j.autcon.2016.09.004](https://doi.org/10.1016/j.autcon.2016.09.004)</t>
  </si>
  <si>
    <t>N.O. Nawari</t>
  </si>
  <si>
    <t>https://doi.org/10.1201/9781351200998</t>
  </si>
  <si>
    <t>C. Eastman, J.M. Lee, Y.S. Jeong, J.K. Lee</t>
  </si>
  <si>
    <t>https://doi.org/10.1016/j.autcon.2009.07.002</t>
  </si>
  <si>
    <t>T.H. Beach, J.L. Hippolyte, Y. Rezgui</t>
  </si>
  <si>
    <t>https://doi.org/10.1016/j.autcon.2020.103285</t>
  </si>
  <si>
    <t>A.S. Ismail, K.N. Ali, N.A. Iahad</t>
  </si>
  <si>
    <t>https://doi.org/10.1109/ICRIIS.2017.8002486</t>
  </si>
  <si>
    <t>Natural Language Processing for Building Code Interpretation: Systematic Literature Review Report</t>
  </si>
  <si>
    <t>S. Fuchs</t>
  </si>
  <si>
    <t>https://www.researchgate.net/profile/Stefan-Fuchs-8/publication/351354243_Natural_Language_Processing_for_Building_Code_Interpretation_Systematic_Literature_Review_Report/links/6093496e299bf1ad8d7d8a0f/Natural-Language-Processing-for-Building-Code-Interpretation-Systematic-Literature-Review-Report.pdf</t>
  </si>
  <si>
    <t>A generalized adaptive framework (GAF) for automating code compliance checking</t>
  </si>
  <si>
    <t>https://doi.org/10.3390/buildings9040086</t>
  </si>
  <si>
    <t>Automated information transformation for automated regulatory compliance checking in construction</t>
  </si>
  <si>
    <t>J. Zhang, N.M. El-Gohary</t>
  </si>
  <si>
    <t>https://doi.org/10.1061/(ASCE)CP.1943-5487.0000427</t>
  </si>
  <si>
    <t>https://doi.org/10.1061/(ASCE)CP.1943-5487.0000346</t>
  </si>
  <si>
    <t>P. Zhou, N. El-Gohary</t>
  </si>
  <si>
    <t>https://doi.org/10.1016/j.aei.2020.101239</t>
  </si>
  <si>
    <t>T.H. Beach, Y. Rezgui, H. Li, T. Kasim</t>
  </si>
  <si>
    <t>https://doi.org/10.1016/j.eswa.2015.02.029</t>
  </si>
  <si>
    <t>Y.C. Zhou, Z. Zheng, J.R. Lin, X.Z. Lu</t>
  </si>
  <si>
    <t>https://doi.org/10.1016/j.compind.2022.103746</t>
  </si>
  <si>
    <t>T. Bloch, R. Sacks</t>
  </si>
  <si>
    <t>https://doi.org/10.1061/(ASCE)CP.1943-5487.0000922</t>
  </si>
  <si>
    <t>A machine learning approach for compliance checking-specific semantic role labeling of building code sentences</t>
  </si>
  <si>
    <t>R. Zhang, N. El-Gohary</t>
  </si>
  <si>
    <t>https://doi.org/10.1007/978-3-030-00220-6_67</t>
  </si>
  <si>
    <t>W. Solihin, C. Eastman</t>
  </si>
  <si>
    <t>https://doi.org/10.1016/j.autcon.2015.03.003</t>
  </si>
  <si>
    <t>D.M. Salama, N.M. El-Gohary</t>
  </si>
  <si>
    <t>https://doi.org/10.1061/(ASCE)CP.1943-5487.0000301</t>
  </si>
  <si>
    <t>Framing and Evaluating the Best Practices of IFC-Based Automated Rule Checking: A Case Study</t>
  </si>
  <si>
    <t>S. Sobhkhiz, Y.C. Zhou, J.R. Lin, T.E. El-Diraby</t>
  </si>
  <si>
    <t>https://doi.org/10.3390/buildings11100456</t>
  </si>
  <si>
    <t>A visual environment for visual languages</t>
  </si>
  <si>
    <t>Bardohl, R.</t>
  </si>
  <si>
    <t>N/A</t>
  </si>
  <si>
    <t>Development of BIM-based evacuation regulation checking system for high-rise and complex buildings</t>
  </si>
  <si>
    <t>Choi, J., Choi, J., &amp; Kim, I.</t>
  </si>
  <si>
    <t>A classification framework to support the design of visual languages</t>
  </si>
  <si>
    <t>Costagliola, G., Delucia, A., Orefice, S., &amp; Polese, G.</t>
  </si>
  <si>
    <t>A spatio-semantic query language for the integrated analysis of city models and building information models</t>
  </si>
  <si>
    <t>Daum, S., Borrmann, A., &amp; Kolbe, T. H.</t>
  </si>
  <si>
    <t>Simplifying the analysis of building information models using tQL4BIM and vQL4BIM</t>
  </si>
  <si>
    <t>Daum, S.</t>
  </si>
  <si>
    <t>Automated code checking</t>
  </si>
  <si>
    <t>Ding, L., Drogemuller, R., Jupp, J., Rosenman, M., &amp; Gero, J.S.</t>
  </si>
  <si>
    <t>Eastman, C., Lee, J. M., Jeong, Y. S., &amp; Lee, J. K.</t>
  </si>
  <si>
    <t>New visual languages supporting design of multi-storey buildings</t>
  </si>
  <si>
    <t>Grabska, E., ŁAchwa, A., &amp; Ślusarczyk, G.</t>
  </si>
  <si>
    <t>10.1016/j.aei.2012.06.004</t>
  </si>
  <si>
    <t>Greenwood, D., Lockley, S., Malsane, S., &amp; Matthews, J.</t>
  </si>
  <si>
    <t>Lee, H., Lee, J. K., Park, S., &amp; Kim, I.</t>
  </si>
  <si>
    <t>10.1016/j.autcon.2016.04.008</t>
  </si>
  <si>
    <t>A logical rule-based approach to the Korea architecture code sentences for BIM-enabled design assessment systems</t>
  </si>
  <si>
    <t>Lee, H., Park, S., Kim, I., &amp; Lee, J. K.</t>
  </si>
  <si>
    <t>A basic study on review the classification system and the process of BIM information for an automatic review of building code</t>
  </si>
  <si>
    <t>Lee, C. Y., Shim, U. J., &amp; Ahn, Y. S.</t>
  </si>
  <si>
    <t>Lee, J.K.</t>
  </si>
  <si>
    <t>The “physics” of notations: toward a scientific basis for constructing visual notations in software engineering</t>
  </si>
  <si>
    <t>Moody, D.</t>
  </si>
  <si>
    <t>10.1109/TSE.2009.67</t>
  </si>
  <si>
    <t>Preidel, C., &amp; Borrmann, A.</t>
  </si>
  <si>
    <t>A domain-specific visual language for domain model evolution</t>
  </si>
  <si>
    <t>Sprinkle, J., &amp; Karsai, G.</t>
  </si>
  <si>
    <t>10.1016/j.jvlc.2004.01.002</t>
  </si>
  <si>
    <t>Visual programming languages and the empirical evidence for and against</t>
  </si>
  <si>
    <t>Whitley, K. N.</t>
  </si>
  <si>
    <t>10.1006/jvlc.1996.0030</t>
  </si>
  <si>
    <t>A visual BIM query language</t>
  </si>
  <si>
    <t>Wülfing, A., Windisch, R., &amp; Scherer, R.J.</t>
  </si>
  <si>
    <t>The legislative study on the acts of architecture</t>
  </si>
  <si>
    <t>Yu, K. H., &amp; Seoung, E. Y.</t>
  </si>
  <si>
    <t>P. Pauwels, D. Van Deursen, R. Verstraeten, J. De Roo, R. De Meyer, R. Van de Walle, J. Van Campenhout</t>
  </si>
  <si>
    <t>https://doi.org/10.1016/j.autcon.2010.11.017</t>
  </si>
  <si>
    <t>Delivering the infrastructure for digital building regulations</t>
  </si>
  <si>
    <t>J.H. Garrett Jr., M.E. Palmer, S. Demir</t>
  </si>
  <si>
    <t>https://doi.org/10.1061/(asce)cp.1943-5487.0000369</t>
  </si>
  <si>
    <t>J. Dimyadi, P. Pauwels, R. Amor</t>
  </si>
  <si>
    <t>http://hdl.handle.net/1854/LU-8041842</t>
  </si>
  <si>
    <t>Computational geometric approach for BIM semantic enrichment to support automated underground garage compliance checking</t>
  </si>
  <si>
    <t>H. Gao, B. Zhong, H. Luo, W. Chen</t>
  </si>
  <si>
    <t>https://doi.org/10.1061/(asce)co.1943-7862.0002230</t>
  </si>
  <si>
    <t>Constructing invariant signatures for AEC objects to support BIM-based analysis automation through object classification</t>
  </si>
  <si>
    <t>J. Wu, T. Akanbi, J. Zhang</t>
  </si>
  <si>
    <t>https://doi.org/10.1061/(asce)cp.1943-5487.0001012</t>
  </si>
  <si>
    <t>Exploring graph neural networks for semantic enrichment: room type classification</t>
  </si>
  <si>
    <t>Z. Wang, R. Sacks, T. Yeung</t>
  </si>
  <si>
    <t>https://doi.org/10.1016/j.autcon.2021.104039</t>
  </si>
  <si>
    <t>https://doi.org/10.1016/j.autcon.2021.103834</t>
  </si>
  <si>
    <t>Deep learning-based extraction of construction procedural constraints from construction regulations</t>
  </si>
  <si>
    <t>B. Zhong, X. Xing, H. Luo, Q. Zhou, H. Li, T. Rose, W. Fang</t>
  </si>
  <si>
    <t>https://doi.org/10.1016/j.aei.2019.101003</t>
  </si>
  <si>
    <t>An ontology-based approach for formalisation and semantic organisation of conformance requirements in construction</t>
  </si>
  <si>
    <t>A. Yurchyshyna, A. Zarli</t>
  </si>
  <si>
    <t>https://doi.org/10.1016/j.autcon.2009.07.008</t>
  </si>
  <si>
    <t>Automated rule-based checking for the validation of accessibility and visibility of a building information model</t>
  </si>
  <si>
    <t>Y.C. Lee, C.M. Eastman, J.K. Lee</t>
  </si>
  <si>
    <t>https://doi.org/10.1061/9780784479247.071</t>
  </si>
  <si>
    <t>https://www.itcon.org/papers/2016_25.content.01707.pdf</t>
  </si>
  <si>
    <t>Generalized adaptive framework for computerizing the building design review process</t>
  </si>
  <si>
    <t>https://doi.org/10.1061/(asce)ae.1943-5568.0000382</t>
  </si>
  <si>
    <t>Automated code compliance checking for building envelope design</t>
  </si>
  <si>
    <t>X. Tan, A. Hammad, P. Fazio</t>
  </si>
  <si>
    <t>https://doi.org/10.1061/(asce)0887-3801(2010)24:2(203)</t>
  </si>
  <si>
    <t>An ontological approach for technical plan definition and verification in construction</t>
  </si>
  <si>
    <t>B.T. Zhong, L.Y. Ding, P.E. Love, H.B. Luo</t>
  </si>
  <si>
    <t>https://doi.org/10.1016/j.autcon.2015.02.002</t>
  </si>
  <si>
    <t>https://doi.org/10.1061/(asce)0887-3801(1995)9:2(141)</t>
  </si>
  <si>
    <t>H. Lee, J.K. Lee, S. Park, I. Kim</t>
  </si>
  <si>
    <t>https://doi.org/10.1016/j.autcon.2016.04.008</t>
  </si>
  <si>
    <t>E. Hjelseth, N. Nisbet</t>
  </si>
  <si>
    <t>http://itc.scix.net/data/works/att/w78-2010-54.pdf</t>
  </si>
  <si>
    <t>https://doi.org/10.1061/(asce)cp.1943-5487.0000536</t>
  </si>
  <si>
    <t>J. Choi, J. Choi, I. Kim</t>
  </si>
  <si>
    <t>https://doi.org/10.1016/j.autcon.2013.12.005</t>
  </si>
  <si>
    <t>EXPRESS to OWL for construction industry: towards a recommendable and usable ifcOWL ontology</t>
  </si>
  <si>
    <t>P. Pauwels, W. Terkaj</t>
  </si>
  <si>
    <t>https://doi.org/10.1016/j.autcon.2015.12.003</t>
  </si>
  <si>
    <t>Natural Language Processing—The Basics</t>
  </si>
  <si>
    <t>J.P. Pestian, L. Deleger, G.K. Savova, J.W. Dexheimer, I. Solti</t>
  </si>
  <si>
    <t>https://doi.org/10.1007/978-94-007-5149-1_9</t>
  </si>
  <si>
    <t>Text Data Management and Analysis: A Practical Introduction to Information Retrieval and Text Mining</t>
  </si>
  <si>
    <t>C. Zhai, S. Massung</t>
  </si>
  <si>
    <t>ISBN: 9781970001167</t>
  </si>
  <si>
    <t>https://doi.org/10.1016/j.autcon.2016.08.027</t>
  </si>
  <si>
    <t>Hierarchical representation and deep learning-based method for automatically transforming textual building codes into semantic computable requirements</t>
  </si>
  <si>
    <t>https://doi.org/10.1061/(ASCE)CP.1943-5487.0001014</t>
  </si>
  <si>
    <t>Kincelova K, Boton C, Blanchet P, et al.</t>
  </si>
  <si>
    <t>https://doi.org/10.3390/buildings10070121</t>
  </si>
  <si>
    <t>Indoor fire simulation in low-rise teaching buildings based on BIM–FDS</t>
  </si>
  <si>
    <t>Liu M and Wang G</t>
  </si>
  <si>
    <t>https://doi.org/10.3390/fire6050203</t>
  </si>
  <si>
    <t>Wang SH, Wang WC, Wang KC, et al.</t>
  </si>
  <si>
    <t>https://doi.org/10.1016/j.autcon.2015.02.001</t>
  </si>
  <si>
    <t>Design and implementation of BIM-based fire risk assessment system</t>
  </si>
  <si>
    <t>Zhang H</t>
  </si>
  <si>
    <t>https://doi.org/10.1088/1742-6596/1584/1/012064</t>
  </si>
  <si>
    <t>Wang Y, Liu Y, Cai H, et al.</t>
  </si>
  <si>
    <t>https://doi.org/10.3390/fire6090358</t>
  </si>
  <si>
    <t>A BIM-based simulation framework for fire safety management and investigation of the critical factors affecting human evacuation performance</t>
  </si>
  <si>
    <t>Sun Q and Turkan Y</t>
  </si>
  <si>
    <t>https://doi.org/10.1016/j.aei.2020.101093</t>
  </si>
  <si>
    <t>BIM-Integrated construction safety risk assessment at the design stage of building projects</t>
  </si>
  <si>
    <t>Lu Y, Gong P, Tang Y, et al.</t>
  </si>
  <si>
    <t>https://doi.org/10.1016/j.autcon.2021.103553</t>
  </si>
  <si>
    <t>Building information modeling</t>
  </si>
  <si>
    <t>https://www.laiserin.com/features/bim/autodesk_bim.pdf</t>
  </si>
  <si>
    <t>A literature review of the factors limiting the application of BIM in the construction industry</t>
  </si>
  <si>
    <t>Sun C, Jiang S, Skibniewski MJ, et al.</t>
  </si>
  <si>
    <t>https://doi.org/10.3846/20294913.2015.1087071</t>
  </si>
  <si>
    <t>https://www.researchgate.net/publication/322530118_Automatic_Code_Checking_Applied_to_Fire_Fighting_and_Panic_Projects_in_a_BIM_environment_-_BIMSCIP</t>
  </si>
  <si>
    <t>https://nmbu.brage.unit.no/nmbu-xmlui/handle/11250/2579671</t>
  </si>
  <si>
    <t>https://www.researchgate.net/publication/308253230_Modelling_and_Accessing_Regulatory_Knowledge_for_Computer-assisted_Compliance_Audit</t>
  </si>
  <si>
    <t>10.1038/s41598-023-34342-1</t>
  </si>
  <si>
    <t>http://www.see.eng.osaka-u.ac.jp/seeit/icccbe2016/Proceedings/Full_Papers/068-270.pdf</t>
  </si>
  <si>
    <t>10.1016/j.eswa.2015.02.029</t>
  </si>
  <si>
    <t>10.1016/j.autcon.2016.08.027</t>
  </si>
  <si>
    <t xml:space="preserve">10.1201/9781351200998 </t>
  </si>
  <si>
    <t>10.1061/(ASCE)CP.1943-5487.0000346</t>
  </si>
  <si>
    <t>10.52842/conf.caadria.2017.603</t>
  </si>
  <si>
    <t>10.1061/(asce)co.1943-7862.0001199</t>
  </si>
  <si>
    <t>10.1061/(asce)cp.1943-5487.0000301</t>
  </si>
  <si>
    <t>10.1061/(asce)cp.1943-5487.0000427</t>
  </si>
  <si>
    <t>10.1061/9780784479247.071</t>
  </si>
  <si>
    <t>10.1061/(ASCE)CP.1943-5487.0001014</t>
  </si>
  <si>
    <t>10.1007/978-3-030-34216-6_5</t>
  </si>
  <si>
    <t>10.1016/j.aei.2019.01.006</t>
  </si>
  <si>
    <t>https://www.researchgate.net/profile/Johannes-Dimyadi/publication/307908175_Using_BIM_to_support_simulation_of_compliant_building_evacuation/links/57df1a8d08aeea19593b5b28/Using-BIM-to-support-simulation-of-compliant-building-evacuation.pdf</t>
  </si>
  <si>
    <t>10.1016/j.aei.2018.07.002</t>
  </si>
  <si>
    <t>10.1016/j.autcon.2021.103834</t>
  </si>
  <si>
    <t>10.1016/j.compind.2022.103746</t>
  </si>
  <si>
    <t>10.1007/978-3-030-00220-6_67</t>
  </si>
  <si>
    <t>Thematic Analysis - Matrix</t>
  </si>
  <si>
    <t>ifc</t>
  </si>
  <si>
    <t>revit</t>
  </si>
  <si>
    <t>rvt</t>
  </si>
  <si>
    <t>rvt (states that IFC is problematic due to misclassification and complexity of EXPRESS language [EXPRESS: Data modelling language for IFC]).  But in Conclusion: "The BIM properties defined in this study could be converted to the IFC
data model to accommodate other BIM platforms"</t>
  </si>
  <si>
    <t>Opportunities and Challenges</t>
  </si>
  <si>
    <t>Issue Management</t>
  </si>
  <si>
    <t>2 Preidel &amp; Borrmann, 2015</t>
  </si>
  <si>
    <t>1 Malsane et al., 2015</t>
  </si>
  <si>
    <t>3 Kim et al., 2019</t>
  </si>
  <si>
    <t>4 Kincelova, 2020</t>
  </si>
  <si>
    <t>5 Zheng et al., 2022</t>
  </si>
  <si>
    <t>6 Ismail et al., 2023</t>
  </si>
  <si>
    <t>7 Wang et al., 2023</t>
  </si>
  <si>
    <t>12 Bigdeli et al., 2024</t>
  </si>
  <si>
    <t>13 Dimyadi et al., 2016</t>
  </si>
  <si>
    <t>15 Fitkau et al., 2024</t>
  </si>
  <si>
    <t>16 Iraci Sareri et al., 2024</t>
  </si>
  <si>
    <t>"... CYPEFIRE Design software demonstrated superior performance in terms of efficiency and error reduction..." (p. 17)</t>
  </si>
  <si>
    <t>"These models are circulated among project stakeholders via databases. The consolidation of the building’s data into a single database enables all actors to manage and control different areas within the same model." (p. 4)</t>
  </si>
  <si>
    <t>"The emergence of automated systems within BIM for checking fire safety code compliance has reduced incidents of human error and ensured that all safety measures comply with updated regulations…" (p. 4)</t>
  </si>
  <si>
    <t>"The emergence of automated systems within BIM for checking fire safety code compliance has reduced incidents of human error …" (p. 4)</t>
  </si>
  <si>
    <t>These models are circulated among project stakeholders via databases. The consolidation of the building’s data into a single database enables all actors to manage and control different areas within the same model. (p. 4)</t>
  </si>
  <si>
    <t>„The rapid advancement of BIM technologies requires continuous training and professional development for industry professionals to ensure that they are adequately equipped to effectively utilise these tools…“ (p. 5)</t>
  </si>
  <si>
    <t>"It is imperative that a fire safety professional conduct a review of the system to ascertain its accuracy and utility." (p. 3)</t>
  </si>
  <si>
    <t>"The seamless integration of software platforms and systems in the BIM environment poses a significant challenge in this area." (p. 5)</t>
  </si>
  <si>
    <t>„… the checking process is time-consuming, tedious and error-prone since it is mostly performed manually…“ (p. 1)</t>
  </si>
  <si>
    <t>„… the user is able to understand and inspect every single processing step…“ (p. 4)</t>
  </si>
  <si>
    <t>„… so that finally the overall process achieves a higher level of efficiency.“ (p. 2)
"To overcome these insufficiencies we introduce a new approach, which uses a visual language for representing the Code Compliance Checking process." (p. 4)</t>
  </si>
  <si>
    <t>"Since guidelines and standards describe the contented information usually in many different ways, it is a major challenge to standardize this process." (p. 3)</t>
  </si>
  <si>
    <t>"Due to the variety of disciplines and subject areas in the building industry a large amount of codes and regulations have to be taken into account …" (p. 1)</t>
  </si>
  <si>
    <t>"… to optimize the collaboration and interaction between all the participants of a building project with special emphasis on incorporating the responsible authorities." (p. 2)</t>
  </si>
  <si>
    <t>"… rules are read from an executing instance, interpreted and processed on base of information, which is provided by the digital building model. Various investigations have shown that this step can be a major error source due to inconsistencies, contradictory, false or non-existent information in the building model." (p. 3)</t>
  </si>
  <si>
    <t>„… hard-coded checking routines are not transparent for the user. Therefore this checking functionality is called a black-box method.“ (p. 2)</t>
  </si>
  <si>
    <t>„The main requirement and first step of any compliance review is the translation of rules into a machine-interpretable language.“ (p. 3)</t>
  </si>
  <si>
    <t>„The correctness and accuracy of a compliance checking is the responsibility of the reviser and cannot be transferred to a machine because of legal reasons.“ (p. 3)</t>
  </si>
  <si>
    <t>"Taking the special political, economic and demographic structure of this country into account, it remains doubtful that such an approach would prevail in the same way in a European country.“ (p. 2)</t>
  </si>
  <si>
    <t>„… the human-readability of the translated codes must be maintained.“ (p. 3)</t>
  </si>
  <si>
    <t>„Automating this process helps to reduce repetitive work and human error.“ (p. 2)</t>
  </si>
  <si>
    <t>„... we use a simple highlighting mechanism that shows in the model which elements are non-compliant. Reporting is also implemented in the form of an exported CSV file.“ (p. 10)</t>
  </si>
  <si>
    <t>„…a tedious, error-prone and time-consuming task…“ (p. 2)</t>
  </si>
  <si>
    <t>"However, it is often the case that there are no exchange requirements or other agreements made, which means that the required information is not modeled and therefore not available.“ (p. 5)</t>
  </si>
  <si>
    <t>„…approximately 200 hours are spent […] on building code compliance reviews.“ (p. 2)
„…a tedious, error-prone and time-consuming task…“ (p. 2)</t>
  </si>
  <si>
    <t>"... it is crucial to set exchange requirements and to specify the information needed to be included and exchanged. However, it is often the case that there are no exchange requirements or other agreements made, which means that the required information is not modeled and therefore not available.“ (p. 5)</t>
  </si>
  <si>
    <t>„… current BIM models usually lack the necessary data..." (p. 5)
"... the required information is not modeled and therefore not available.“ (p. 5)</t>
  </si>
  <si>
    <t>„It begins by focusing on the content of the building code and how to convert this into formats that are understandable for the computer, i.e., ‘Translation of the Rules to a Machine-Readable Language’.“ (p. 8)</t>
  </si>
  <si>
    <t>„As fire safety engineers are not normally involved in the BIM process, this becomes even more problematic…“ (p. 5)</t>
  </si>
  <si>
    <t>„…user intervention is still required. The final user check remains necessary to ensure accurate labeling of exits.“ (p. 16 f.)</t>
  </si>
  <si>
    <t>„Even though AI and ML are expanding across many sectors, their adoption in the construction industry has been slow.“ (p. 3)</t>
  </si>
  <si>
    <t>11 Besiroglu &amp; Sertester, 2025</t>
  </si>
  <si>
    <t>8 Zhang &amp; El-Gohary, 2023</t>
  </si>
  <si>
    <t>10 Chen &amp; Jiang, 2024</t>
  </si>
  <si>
    <t>9 Fitkau &amp; Hartmann, 2024</t>
  </si>
  <si>
    <t>„the texts of fire regulations are filled with numerous rules related to spatial limitations, which pose a significant challenge in interpreting them.“ (p. 1)</t>
  </si>
  <si>
    <t>"… challenge in how regulatory requirements are depicted in regulations, primarily through diagrams and tables." (p. 19)</t>
  </si>
  <si>
    <t>„Once defined, it can be executed iteratively for different design options and across multiple projects, hence automating the manual compliance audit procedures.“ (p. 9)</t>
  </si>
  <si>
    <t>„This approach gives designers the freedom to explore design options that are compliant with selected regulations, while not taking away their responsibility…“ (p. 9)</t>
  </si>
  <si>
    <t>„… the transfer of the principles outlined in the Regulation on Fire Protection of Buildings […] to the software environment presents certain challenges.“ (p. 17)</t>
  </si>
  <si>
    <t>"We can thus outline three key challenges […] (1) Multiple paths to compliance […] (2) Ambiguity in regulatory documents […] (3) Implicit regulatory knowledge…“ (p. 3)</t>
  </si>
  <si>
    <t>„a proprietary or closed rule-based system lacks the transparency…“ (p. 4)</t>
  </si>
  <si>
    <t>„Human input is an important feature in performance-based design …“ (p. 9)</t>
  </si>
  <si>
    <t>„Of course, designers should first have the tools and technologies that allow them to do these tasks.“ (p. 3)</t>
  </si>
  <si>
    <t>Regulatory check is one of the aspects most prone to human error […]“ (p. 4)</t>
  </si>
  <si>
    <t xml:space="preserve"> "… optimizing resources and at the same time ensuring greater control of projects, which results in high levels of safety and quality." (p. 1)</t>
  </si>
  <si>
    <t>"… automate the verification of the authorization process, thus reducing the time to verify projects compliancy…" (p. 1)</t>
  </si>
  <si>
    <t>„However, to achieve these results, it is necessary to have a detailed knowledge of the IFC architecture. Understanding which property to use was the biggest challenge... “ (p. 7)</t>
  </si>
  <si>
    <t>„…however, are “black box” because […] the user must work on the product API […] which, however, are not public…“ (p. 4)</t>
  </si>
  <si>
    <t xml:space="preserve">"IFC classes and attributes related to fire prevention are limited and poorly defined" (p. 1)
"The most obvious problem relates to the gaps that IFC has in relation to fire prevention regulations.“ (p. 3) </t>
  </si>
  <si>
    <t>„However, the use of IFC encounters difficulties related to incorrect use by actors and inappropriate reading and writing by some software.“ (p. 3)</t>
  </si>
  <si>
    <t>„…the engagement of various stakeholders in the building permit process remains a manual and time-consuming endeavor.“ (p. 1)</t>
  </si>
  <si>
    <t>„…FiSa can be implemented to serve the fire safety engineer in his role as an external stakeholder to check the project…“ (p. 5)</t>
  </si>
  <si>
    <t>„…building regulations are published as human-readable texts […] which makes it necessary for experts to interpret and convert them into a machine-readable format…“ (p. 2)</t>
  </si>
  <si>
    <t>"These regulations often lack clarity, which makes it necessary for experts to interpret" (p. 1)</t>
  </si>
  <si>
    <t>„Fire safety requirements are described prescriptively in building regulations […] These regulations often lack clarity…“ (p. 1)</t>
  </si>
  <si>
    <t>„…heterogeneity of technical representations like vocabularies and ontologies, hindering clear semantic exchange, e.g., regarding building permits.“ (p. 3)</t>
  </si>
  <si>
    <t>„Reusing ontology concepts faces challenges due to a lack of organized views across domains.“ (p. 6)</t>
  </si>
  <si>
    <t>„Reusing ontology concepts faces challenges due to a lack of organized views across domains. […] Clear definitions in a thesaurus are crucial to provide ontology (re-)users with dedicated information.“ (p. 6)</t>
  </si>
  <si>
    <t>„When reusing ontology concepts, developers must ensure the consistency of the ontology scheme…" (p. 6)</t>
  </si>
  <si>
    <t>„…developers aimed to reuse terms but often used incorrect representations.“ (p. 2)</t>
  </si>
  <si>
    <t>„…manual drawing review is time-consuming, laborious and low efficiency…“ (p. 2)</t>
  </si>
  <si>
    <t>„Rules in the form of knowledge graphs … are easier for system operators to understand and identify changes…“ (p. 11)</t>
  </si>
  <si>
    <t>„…the system will issue a review report stating non-compliant component and the corresponding original specification content.“ (p. 7)</t>
  </si>
  <si>
    <t>„…automatic code checking (ACC) can reduce time and costs and improve the quality of reviews.“ (p. 1)</t>
  </si>
  <si>
    <t>„…manual compliance checking is time-consuming, costly and error-prone…“ (p. 1)</t>
  </si>
  <si>
    <t>„…several design code documents… different scopes of application and content references between each other…“ (p. 2)</t>
  </si>
  <si>
    <t>„Not all BIM models can be directly used for automatic review; … which requires pre-processing of BIM models.“ (p. 5)</t>
  </si>
  <si>
    <t>„…IFC standard format also lacks the information needed for plan review and may be distorted or lost during data exchange.“ (p. 2)</t>
  </si>
  <si>
    <t>„…the use of BIM in the design phase must be promoted …" (p. 11)</t>
  </si>
  <si>
    <t>"… the introduction of a standardized document for BIM design is essential.“ (p. 11)</t>
  </si>
  <si>
    <t>" It bridges communication gaps among stakeholders" (p. 17)</t>
  </si>
  <si>
    <t>"Interpreting complex interrelations from these sources requires the expertise of specialists. An automatic code compliance checking is hindered without interpretation …” (p. 1)</t>
  </si>
  <si>
    <t>“... an ontology should represent more than one regulation to support a sufficient compliance check, since fire safety requirements are scattered throughout multiple regulations.” (p. 4)</t>
  </si>
  <si>
    <t>“An architectural view, e.g., provided by IFC per default, does not sufficiently capture the intricacies …” (p. 4)</t>
  </si>
  <si>
    <t>“Achieving a mapping and integration of fire safety requirements into the digital planning process necessitates merging diverse and scattered regulatory knowledge related to fire safety.” (p. 1)</t>
  </si>
  <si>
    <t>“Building regulations are legal documents written by people, intended to be applied by experts. These regulations often lack clarity, which makes it necessary for experts to interpret and convert them into a machine-readable format.” (p. 1)</t>
  </si>
  <si>
    <t>“... the absence of fire safety properties in commonly used building modelling software further complicate the matter.” (p. 1)</t>
  </si>
  <si>
    <t>"To improve regulatory and contract compliance, as well as project efficiency, various automated compliance checking (ACC) systems have been developed…" (p. 1)</t>
  </si>
  <si>
    <t>„… the proposed method was tested on IFC and regulatory concepts with natural-language definitions but not on those without explicit definitions. Future efforts are needed to deal with concepts that lack such explicit definitions.“ (p. 10)</t>
  </si>
  <si>
    <t>„One of the main challenges of automated compliance checking systems is aligning the semantics of the building information models […] and the semantics of the regulations …“ (p. 1)</t>
  </si>
  <si>
    <t>"Automated Compliance Checking (ACC) serves to mitigate the expenditures of time, financial cost, and incidence of inaccuracies associated with manual compliance check." (p. 1)</t>
  </si>
  <si>
    <t>"Automated Compliance Checking (ACC) serves to mitigate […] incidence of inaccuracies associated with manual compliance check." (p. 1)</t>
  </si>
  <si>
    <t>"Manual checking of fire code compliance imposes intensive demands on human examiners regarding […] and error-prone processes." (p. 1)</t>
  </si>
  <si>
    <t>“…each project’s checking cycle requiring a minimum duration of several weeks.” (p. 1)</t>
  </si>
  <si>
    <t>“Parsing the building model is critical for more comprehensive compliance checks.” (p. 6)</t>
  </si>
  <si>
    <t>“IFC intrinsically lacks connectivity between modeled components, compelling manual augmentation…” (p. 5)</t>
  </si>
  <si>
    <t>“Human-readable code provisions must be translated into computer-processable rules.” (p. 6)</t>
  </si>
  <si>
    <t>" ... yet remain constrained in handling complex clauses with multiple properties and relationships." (p. 4)</t>
  </si>
  <si>
    <t>"There is a large gap between the actual implementation of the ACC system and the […] data processing methods…" (p. 4)</t>
  </si>
  <si>
    <t>„An automated code compliance checking system promotes greater accuracy, consistency, and comprehensiveness in the design process compared to the manual checking procedure.“ (p. 2)</t>
  </si>
  <si>
    <t>„These automated systems were built through hard-coding techniques, also known as the ‘Black Box’ method […] this method hinders the involvement and accessibility of users to assess, modify, and extend the rules…“ (p. 2)</t>
  </si>
  <si>
    <t>"… White-Box […] This method provides greater transparency of the rule interpretation and execution process for users.“ (p. 2)</t>
  </si>
  <si>
    <t>„Despite its ability to eliminate errors during the rule execution process, this [black box] method hinders the involvement and accessibility of users…“ (p. 2)</t>
  </si>
  <si>
    <t>„The highly subjective nature of building regulations could further lead to inefficiency in the manual checking process.“ (p. 1)</t>
  </si>
  <si>
    <t>„However, the modelling requirements for IFC data are known to be complex and require proficiency in the EXPRESS language.“ (p. 2)</t>
  </si>
  <si>
    <t>„The preparation of an IFC data schema was complicated… the process involved a tremendous amount of effort…“ (p. 6)</t>
  </si>
  <si>
    <t>„… The challenges to the automated code compliance checking field of study thus hinder the actual implementation in the real world.“ (p. 2)</t>
  </si>
  <si>
    <t>„in proactive design, a designer can use the proposed method to create computable rules […] to check the models.“ (p. 13)</t>
  </si>
  <si>
    <t>"Therefore, semiautomated and automated methods […] have been proposed to achieve a flexible, transparent, and portable ARC process.“ (p. 1)</t>
  </si>
  <si>
    <t>„…subjective judgment is always inevitable in this process…" (p. 1)</t>
  </si>
  <si>
    <t>"… the regulations and the BIM models should use the same concepts and relations to define and describe the same objects, i.e., the two representations should speak “the same language." (p. 2)</t>
  </si>
  <si>
    <t>„…there exists a semantic gap between design models and regulatory documents […] Therefore, an extra step called semantic alignment is needed…“ (p. 2)</t>
  </si>
  <si>
    <t>"… the existential requirements and spatial geometry-related requirements are not yet supported. […] some complex rules that require additional information such as reference to rules from other sections, figures, and tables, are not yet considered.“ (p. 15)</t>
  </si>
  <si>
    <t>„…intensive manual efforts are still needed in the rule interpretation stages…“ (p. 2)</t>
  </si>
  <si>
    <t>„If the alias of a concept is not contained in the mapping table, then the semantic alignment process will fail." (p. 2)</t>
  </si>
  <si>
    <t>„…to improve fire safety in tall timber buildings, by reducing the time dedicated to checking architectural models during the design phase.“ (p. 2)</t>
  </si>
  <si>
    <t>"This explains why the current commercially available solutions are often criticized for their lack of flexibility and black-box aspect.“ (p. 3)</t>
  </si>
  <si>
    <t>„The verification of code compliance is done manually and thus is prone to errors.“ (p. 2)</t>
  </si>
  <si>
    <t>„This study shows that the main challenges for rule checking are the modeling standards and the elements’ required levels of detail.“ (p. 1)</t>
  </si>
  <si>
    <t>„…detailed rule checks ask for very precise information input, which is not considered a standard for everyone today.“ (p. 20)</t>
  </si>
  <si>
    <t>"It is supposed that the fire-protection-required attributes can often be derived and, therefore, the IFC representation is not sufficient." (p. 4)</t>
  </si>
  <si>
    <t>„…in order to make a complete and meaningful translation of a regulation rule, it can only be done manually, as the computer will not be able to substitute the domain’s expert knowledge.“ (p. 4)</t>
  </si>
  <si>
    <t>„… amazingly decrease the time and cost spent on the existing building permit system.“ (p. 1)</t>
  </si>
  <si>
    <t>"… alleviates unnecessary errors that may happen by using wrong methods irrelevant to the building rule-checking.“ (p. 3)</t>
  </si>
  <si>
    <t xml:space="preserve"> "With defined functions and shapes, the user can intuitively understand the difference between symbols and methods and combine them." (p. 2)
"If users require detailed information […], they can expand the nesting." (p. 6)</t>
  </si>
  <si>
    <t>“A crucial part of the building permit process is the interpretation and transformation of natural language-based building regulation into a computer-readable and executable format.” (p. 1)</t>
  </si>
  <si>
    <t>“All visual languages are focused on their own countries’ regulations and checking platforms. Furthermore, the rule-checking contents are limited to specific regulations and functions…” (p. 3)</t>
  </si>
  <si>
    <t>„…could have significant benefits for the industry, including: • shortened building regulation application process; …“ (p. 7)</t>
  </si>
  <si>
    <t>„…ability for consultants to pre-check applications for completeness of information as well as compliance, at any stage in a project; …“ (p. 7)</t>
  </si>
  <si>
    <t>„…checking … is prone to human error and dependent on the building inspector’s experience, judgement and skills.“ (p. 2)</t>
  </si>
  <si>
    <t>"The above characteristics make the checking of building designs for compliance a complex and time consuming activity." (p. 2)</t>
  </si>
  <si>
    <t>"Thus, for reliable compliance checking, it is likely that additional data will need to be provided by the design team as a separate activity.“ (p. 1)</t>
  </si>
  <si>
    <t>"… it is not common for the models to contain semantically rich information. An object-based representation of building regulations could define the minimum amount of data required." (p. 7)</t>
  </si>
  <si>
    <t>„…BIM tools are not designed to populate these IFC models with all the data required for checking compliance…“ (p. 1)</t>
  </si>
  <si>
    <t>„…building regulations are complex and at times subjective in nature…“ (p. 3)
"Remaining clauses not suitable for automated compliance checking.“ (p. 4)</t>
  </si>
  <si>
    <t>„Whilst it may not be currently feasible to write computer interpretable rules for compliance with all building regulations, nevertheless, much of their coverage is suitable…“ (p. 7)</t>
  </si>
  <si>
    <t>„…creating formalisations […] will generate many more detailed entity definitions than are currently in the IFC schema.“ (p. 7)</t>
  </si>
  <si>
    <t>„In order to automate their checking, building regulations first need to be interpreted from human-readable free text rules into a set of computer-implementable rules.“ (p. 1)</t>
  </si>
  <si>
    <t>"… the full benefits will materialize only through sharing of information contained within them across organisations, departments, information technology systems and databases." (p. 2)
„…the need for a shift in authoring practice, bringing consistently defined building objects with associated properties to the forefront, becomes apparent.“ (p. 4)</t>
  </si>
  <si>
    <t>„It may therefore be impractical to expect the authors of BIMs to explicitly define all the information required…“ (p. 1)</t>
  </si>
  <si>
    <t>„…building regulations are complex and at times subjective in nature and therefore building regulation experts need to be involved…“ (p. 3)</t>
  </si>
  <si>
    <t>Geographical validity</t>
  </si>
  <si>
    <t>Model format</t>
  </si>
  <si>
    <t>Complexity class according to Solihin &amp; Eastman (2015)</t>
  </si>
  <si>
    <t>Rule interpretation</t>
  </si>
  <si>
    <t>Hard-coded</t>
  </si>
  <si>
    <t>Logical representation</t>
  </si>
  <si>
    <t>Use of AI</t>
  </si>
  <si>
    <t>Validation in real projects</t>
  </si>
  <si>
    <t>Advantages of ACCC</t>
  </si>
  <si>
    <t>Increase of efficiency</t>
  </si>
  <si>
    <t>Improved collaboration</t>
  </si>
  <si>
    <t xml:space="preserve">Plausibility check prior to building </t>
  </si>
  <si>
    <t>Increased transparency</t>
  </si>
  <si>
    <t>Lower error rate</t>
  </si>
  <si>
    <t>Disadvantages of ACCC</t>
  </si>
  <si>
    <t>Need for information requirements</t>
  </si>
  <si>
    <t>Detailed modeling</t>
  </si>
  <si>
    <t>Lack of data integrability</t>
  </si>
  <si>
    <t>Lack of transparency</t>
  </si>
  <si>
    <t>Limitations of the IFC format</t>
  </si>
  <si>
    <t>Required machine readability</t>
  </si>
  <si>
    <t>Changing/rethinking working methods</t>
  </si>
  <si>
    <t>Error-prone manual checks</t>
  </si>
  <si>
    <t xml:space="preserve">Complex legal framework </t>
  </si>
  <si>
    <t>Chances for the building permit process (because of…)</t>
  </si>
  <si>
    <t>Challenges for the building permit process (because of…)</t>
  </si>
  <si>
    <t>Information exchange</t>
  </si>
  <si>
    <t>Time-consuming manual checks</t>
  </si>
  <si>
    <t>Combating staff shortages</t>
  </si>
  <si>
    <t>Decision-making authority</t>
  </si>
  <si>
    <t xml:space="preserve">Lack of experience </t>
  </si>
  <si>
    <t>Lack of prerequisites</t>
  </si>
  <si>
    <t>Innovation inertia</t>
  </si>
  <si>
    <t>Legible for humans</t>
  </si>
  <si>
    <t>Staff shortages</t>
  </si>
  <si>
    <t>Inadequate information requirements</t>
  </si>
  <si>
    <t>Judgment</t>
  </si>
  <si>
    <t>Fire safety regulations for England and Wales (Parts B1 and B2)</t>
  </si>
  <si>
    <t>German fire safety standard (DIN 18232-2:2007-11)</t>
  </si>
  <si>
    <t>Korean fire safety regulations (from Korean Building Act)</t>
  </si>
  <si>
    <t>Canadian fire safety regulations (from NBCC - National Building Code of Canada)</t>
  </si>
  <si>
    <t>Chinese fire safety regulation GB50016-2014</t>
  </si>
  <si>
    <t>Malaysian fire safety regulations (no exact specification)</t>
  </si>
  <si>
    <t>Chinese fire protection regulation GB50016-2014</t>
  </si>
  <si>
    <t>US building regulations: International Building Codes (IBC), International Energy Conservation Codes (IECC) and the Americans with Disabilities Act Standards for Accessible Design (ADA standards)</t>
  </si>
  <si>
    <t>German structural fire protection requirements (from MBO)</t>
  </si>
  <si>
    <t>Turkish fire protection standards (NFPA 13, EN 12.845, AS 2118, BS 9251, and CEA 4001)</t>
  </si>
  <si>
    <t>Belgian fire protection regulation (no exact specification)</t>
  </si>
  <si>
    <t>New Zealand building code (C/VM2 compliance document that is part of the New Zealand Building Code (NZBC))</t>
  </si>
  <si>
    <t>14 Peng &amp; Liu, 2023</t>
  </si>
  <si>
    <t>Chinese standards and laws (Uniform Standards for Civil Building Design, Code for fire prevention in building design, Accessibility Design Code, Fire Prevention Code for Building Interior Decoration Design, Building Water Supply and Drainage Design Code)</t>
  </si>
  <si>
    <t>German fire safety regulations (see Fitkau &amp; Hartmann 2024)</t>
  </si>
  <si>
    <t>Italian fire safety regulations</t>
  </si>
  <si>
    <r>
      <rPr>
        <vertAlign val="superscript"/>
        <sz val="9"/>
        <color theme="1"/>
        <rFont val="Aptos Narrow"/>
        <family val="2"/>
        <scheme val="minor"/>
      </rPr>
      <t>1</t>
    </r>
    <r>
      <rPr>
        <sz val="9"/>
        <color theme="1"/>
        <rFont val="Aptos Narrow"/>
        <family val="2"/>
        <scheme val="minor"/>
      </rPr>
      <t xml:space="preserve"> FineFIRE: It is a closed software architecture in which the internal functioning is not transparent or customizable for users. Although the software provides comprehensive documentation of results, it does so without disclosing the specific source code or calculation formulas in the program code. (https://www.4msa.com/quickguides/FineFIREqg_tr.pdf#:~:text=%E2%80%A2%20Concerning%20the%20Calculations%20component,significant%20time%20saving%20and%20maximum, 26.10.2025; https://www.intellicad.org/articles-and-press-releases/spotlight-on-4m-finefire-bim-fire-fighting-design#:~:text=,FM%20GLOBAL%2C%20CEA%204001%2C%20etc, 26.20.2025)</t>
    </r>
  </si>
  <si>
    <r>
      <rPr>
        <vertAlign val="superscript"/>
        <sz val="9"/>
        <color theme="1"/>
        <rFont val="Aptos Narrow"/>
        <family val="2"/>
        <scheme val="minor"/>
      </rPr>
      <t>2</t>
    </r>
    <r>
      <rPr>
        <sz val="9"/>
        <color theme="1"/>
        <rFont val="Aptos Narrow"/>
        <family val="2"/>
        <scheme val="minor"/>
      </rPr>
      <t>CYPEFIRE: It is essentially a black box system, as the source code and internal algorithms are not disclosed or customizable. However, CYPEFIRE integrates white box components for certain calculations, e.g., the calculation of sprinkler networks.  (https://learning.cype.com/fr/video/building-fire-protection-solutions-with-cypefire-suite/#:~:text=,reels%20in%20accordance%20with%20NFPA13, 26.10.2025; https://info.cype.com/en/software/cypefire/#:~:text=Validation%20of%20basic%20fire%20safety,and%20active%20protection, 26.10.2025)</t>
    </r>
  </si>
  <si>
    <t>N/A = No information available</t>
  </si>
  <si>
    <t>ifc (however, additional required properties are created as new parameters in Revit)</t>
  </si>
  <si>
    <t>rvt (ontology is based on Building Topology Ontology (BOT), which is compatible with IFC)</t>
  </si>
  <si>
    <t>rvt (extension to ifc is planned in further studies)</t>
  </si>
  <si>
    <t>ifc (required properties can be mapped using the IFC standard without adding new properties)</t>
  </si>
  <si>
    <t>not discussed</t>
  </si>
  <si>
    <t>no rule checking is performed; instead, a semantic basis for checking fire protection-specific requirements is established</t>
  </si>
  <si>
    <t>class 1 (attribute check and target/actual comparison)</t>
  </si>
  <si>
    <t>class 1 (attribute check of escape route stairs)</t>
  </si>
  <si>
    <t>classes 1 (checks fire resistance rating), 3 (compartmentalization of rooms on top of each other to check continuity of fire separation) – however, detection of fire compartments across floors is not possible</t>
  </si>
  <si>
    <t>classes 1, 2 (explicit and derived semantic information)</t>
  </si>
  <si>
    <t xml:space="preserve">class 1 (Checks individual fire door), class 2 (Get highest total occupancy/gets total width for stairs) </t>
  </si>
  <si>
    <t>classes 1 (e.g. fire rating comparisons), 2 (Door width, height, location and distance)</t>
  </si>
  <si>
    <t>classes 1, 2 (attribute check and derived semantic and geometric checks)</t>
  </si>
  <si>
    <t>classes 1, 2: simple semantic queries and geometric derivations (minimum distance to ceiling)</t>
  </si>
  <si>
    <t>classes 1 - 3 (verification of the conformity of fire compartments at floor level, of exterior walls and partition walls, and verification of requirements for common escape routes)</t>
  </si>
  <si>
    <t>classes 1 - 3 (attribute checking, distance regulations and spatial calculations such as escape route analyses)</t>
  </si>
  <si>
    <t>class 2 (distance checking)</t>
  </si>
  <si>
    <t>class 2 (since extended data structures cannot be obtained through query languages, rule checking up to class 2 is assumed)</t>
  </si>
  <si>
    <t>classes 1, 2 (attribute checking, e.g., fire resistance class, distance calculations)</t>
  </si>
  <si>
    <t>class 1 (attribute checking)</t>
  </si>
  <si>
    <t>no</t>
  </si>
  <si>
    <r>
      <t>N/A (further research: FineFIRE: Blackbox</t>
    </r>
    <r>
      <rPr>
        <vertAlign val="superscript"/>
        <sz val="9"/>
        <color theme="1"/>
        <rFont val="Aptos Narrow"/>
        <family val="2"/>
        <scheme val="minor"/>
      </rPr>
      <t>1</t>
    </r>
    <r>
      <rPr>
        <sz val="9"/>
        <color theme="1"/>
        <rFont val="Aptos Narrow"/>
        <family val="2"/>
        <scheme val="minor"/>
      </rPr>
      <t>, CYPEFIRE: Blackbox</t>
    </r>
    <r>
      <rPr>
        <vertAlign val="superscript"/>
        <sz val="9"/>
        <color theme="1"/>
        <rFont val="Aptos Narrow"/>
        <family val="2"/>
        <scheme val="minor"/>
      </rPr>
      <t>2</t>
    </r>
    <r>
      <rPr>
        <sz val="9"/>
        <color theme="1"/>
        <rFont val="Aptos Narrow"/>
        <family val="2"/>
        <scheme val="minor"/>
      </rPr>
      <t>)</t>
    </r>
  </si>
  <si>
    <t>yes (Revit function “Path of Travel”)</t>
  </si>
  <si>
    <t>yes: VPL, Visual Programming Language (based on BIM+), here called as VCCL (Visual Code Checking Language)</t>
  </si>
  <si>
    <t>yes: VPL (Dynamo)</t>
  </si>
  <si>
    <t>yes: ontology: Fire Protection Building Ontology (FPBO)</t>
  </si>
  <si>
    <t>yes: VCCL (Dynamo)</t>
  </si>
  <si>
    <t>yes (Python)</t>
  </si>
  <si>
    <t>yes: ontology as knowledge base / check in Revit Model Checker plug-in as XML checkset</t>
  </si>
  <si>
    <t>yes: XML-based (LegalRuleML) and ontology-based</t>
  </si>
  <si>
    <t>yes: ontology</t>
  </si>
  <si>
    <t>yes (NLP for rule creation)</t>
  </si>
  <si>
    <t>yes (NLP for rule creation, model: Fire-GeoBERT)</t>
  </si>
  <si>
    <t>yes (DL, language model: ALBERT)</t>
  </si>
  <si>
    <t>no (only ML for object classification)</t>
  </si>
  <si>
    <t>no (only for information extraction)</t>
  </si>
  <si>
    <t>no (no validation described using a project; only generally applicable regulations are discussed)</t>
  </si>
  <si>
    <t>N/A (although there is a chapter on proof of concept, it does not describe what is being verified or how)</t>
  </si>
  <si>
    <t>no (validation based on a paragraph of the Korean building code)</t>
  </si>
  <si>
    <t>real project (validation on an eight-story solid wood residential building in Montreal, however, apparently no application of automated testing in the real project)</t>
  </si>
  <si>
    <t>real project (but only a small data set for data validation, no application in the real project)</t>
  </si>
  <si>
    <t>17-story institute building as a demonstrator (validation through expert interviews)</t>
  </si>
  <si>
    <t>real projects (data from different building types, but no application in real project)</t>
  </si>
  <si>
    <t>no (assignment of classification based on regulations is being reviewed)</t>
  </si>
  <si>
    <t>no (validated using a Revit prototype model, but not yet implemented in a real project)</t>
  </si>
  <si>
    <t>demonstrator four-story residential building (but only 5 sample rules)</t>
  </si>
  <si>
    <t>demonstrator (5-story office building), no application in real project</t>
  </si>
  <si>
    <t>real projects (plans from real high-rise buildings, but no application in real project)</t>
  </si>
  <si>
    <t>real projects (4 example models of different building types, but no application of the test procedure in reality)</t>
  </si>
  <si>
    <t>prototype care home (simplified building model)</t>
  </si>
  <si>
    <t>No. / Publisher</t>
  </si>
  <si>
    <t xml:space="preserve">Article </t>
  </si>
  <si>
    <t>https://ieeexplore.ieee.org/stamp/stamp.jsp?arnumber=9601175</t>
  </si>
  <si>
    <t>https://ieeexplore.ieee.org/document/10187236</t>
  </si>
  <si>
    <t>https://ieeexplore.ieee.org/stamp/stamp.jsp?arnumber=9265272</t>
  </si>
  <si>
    <t>https://ieeexplore.ieee.org/document/7978976</t>
  </si>
  <si>
    <t>https://ieeexplore.ieee.org/document/10130166</t>
  </si>
  <si>
    <t>https://ieeexplore.ieee.org/document/10312378</t>
  </si>
  <si>
    <t>https://ieeexplore.ieee.org/stamp/stamp.jsp?arnumber=9598928</t>
  </si>
  <si>
    <t>https://ieeexplore.ieee.org/document/10155356</t>
  </si>
  <si>
    <t>https://ieeexplore.ieee.org/document/8355304</t>
  </si>
  <si>
    <t>Vimonsatit S.; Askarinejad H.; Singh A.; Yazdani S.</t>
  </si>
  <si>
    <t>Kassem M.; Tagliabue L.C.; Amor R.; Sreckovic M.; Chassiakos A.</t>
  </si>
  <si>
    <t>https://ieeexplore.ieee.org/document/9844428</t>
  </si>
  <si>
    <t>https://ieeexplore.ieee.org/document/10653345</t>
  </si>
  <si>
    <t>https://ieeexplore.ieee.org/stamp/stamp.jsp?arnumber=10735144</t>
  </si>
  <si>
    <t>IEEE Standard</t>
  </si>
  <si>
    <t>https://ieeexplore.ieee.org/document/10081961?signout=success&amp;signout=success</t>
  </si>
  <si>
    <t>https://ieeexplore.ieee.org/document/8823796</t>
  </si>
  <si>
    <t>https://ieeexplore.ieee.org/document/10522628</t>
  </si>
  <si>
    <t>10.1061/9780784483961.102</t>
  </si>
  <si>
    <t>http://dx.doi.org/10.1061/9780784483961.102</t>
  </si>
  <si>
    <t>http://dx.doi.org/10.1061/9780784485224.097</t>
  </si>
  <si>
    <t>Conference Paper</t>
  </si>
  <si>
    <t>Article; Conference Paper</t>
  </si>
  <si>
    <t>From Paper</t>
  </si>
  <si>
    <t>Backwards Snowballing: all records after export (Duplicates included)</t>
  </si>
  <si>
    <t>Database Review: all records after export (Duplicates included)</t>
  </si>
  <si>
    <t>Database Review: reports after title and abstract screening</t>
  </si>
  <si>
    <t>Backwards Snowballing: reports after title and abstract screening</t>
  </si>
  <si>
    <t>Kim H.; Lee J.-K.; Shin J.; Choi, J.</t>
  </si>
  <si>
    <t>Zheng Z.; Zhou Y.-C.; Lu X.-Z.; Lin J.-R.</t>
  </si>
  <si>
    <t>Chen Y.; Jiang H.</t>
  </si>
  <si>
    <t>Database Review: reports after full text screening</t>
  </si>
  <si>
    <t>Backwards Snowballing: reports after full text screening</t>
  </si>
  <si>
    <t>Final Paper No.</t>
  </si>
  <si>
    <t>Forward snowballing: reports after full text screening</t>
  </si>
  <si>
    <t>Preidel and Borrman 2015</t>
  </si>
  <si>
    <t>Malsane et. al 2015</t>
  </si>
  <si>
    <t>Kim et al. 2019</t>
  </si>
  <si>
    <t>Kincelova et al. 2020</t>
  </si>
  <si>
    <t>Zheng et al. 2022</t>
  </si>
  <si>
    <t>Ismail et al. 2023</t>
  </si>
  <si>
    <t>Wang et al. 2023</t>
  </si>
  <si>
    <t>Zhang and El-Gohary 2023</t>
  </si>
  <si>
    <t>Fitkau and Hartmann 2024</t>
  </si>
  <si>
    <t>Chen and Jiang 2024</t>
  </si>
  <si>
    <t>Besiroglu and Serteser 2025</t>
  </si>
  <si>
    <t>Bigdeil et al. 2025</t>
  </si>
  <si>
    <t>Bigdeli et al. 2025</t>
  </si>
  <si>
    <t>Zheng et al..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</si>
</sst>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Aptos Narrow"/>
      <family val="2"/>
      <scheme val="minor"/>
    </font>
    <font>
      <sz val="11"/>
      <color rgb="FF9C0006"/>
      <name val="Aptos Narrow"/>
      <family val="2"/>
      <scheme val="minor"/>
    </font>
    <font>
      <sz val="11"/>
      <color rgb="FFFF0000"/>
      <name val="Aptos Narrow"/>
      <family val="2"/>
      <scheme val="minor"/>
    </font>
    <font>
      <u/>
      <sz val="11"/>
      <color theme="10"/>
      <name val="Aptos Narrow"/>
      <family val="2"/>
      <scheme val="minor"/>
    </font>
    <font>
      <sz val="12"/>
      <color theme="1"/>
      <name val="Aptos Narrow"/>
      <family val="2"/>
      <scheme val="minor"/>
    </font>
    <font>
      <sz val="9"/>
      <color theme="1"/>
      <name val="Aptos Narrow"/>
      <family val="2"/>
      <scheme val="minor"/>
    </font>
    <font>
      <vertAlign val="superscript"/>
      <sz val="9"/>
      <color theme="1"/>
      <name val="Aptos Narrow"/>
      <family val="2"/>
      <scheme val="minor"/>
    </font>
    <font>
      <sz val="22"/>
      <color theme="1"/>
      <name val="Aptos Narrow"/>
      <family val="2"/>
      <scheme val="minor"/>
    </font>
    <font>
      <b/>
      <sz val="8"/>
      <color theme="0"/>
      <name val="Aptos Narrow"/>
      <family val="2"/>
      <scheme val="minor"/>
    </font>
    <font>
      <sz val="8"/>
      <name val="Aptos Narrow"/>
      <family val="2"/>
      <scheme val="minor"/>
    </font>
    <font>
      <b/>
      <sz val="9"/>
      <color theme="0"/>
      <name val="Aptos Narrow"/>
      <family val="2"/>
      <scheme val="minor"/>
    </font>
    <font>
      <sz val="8"/>
      <color theme="1"/>
      <name val="Aptos Narrow"/>
      <family val="2"/>
      <scheme val="minor"/>
    </font>
  </fonts>
  <fills count="10">
    <fill>
      <patternFill patternType="none"/>
    </fill>
    <fill>
      <patternFill patternType="gray125"/>
    </fill>
    <fill>
      <patternFill patternType="solid">
        <fgColor theme="9"/>
        <bgColor theme="9"/>
      </patternFill>
    </fill>
    <fill>
      <patternFill patternType="solid">
        <fgColor rgb="FFFFC7CE"/>
      </patternFill>
    </fill>
    <fill>
      <patternFill patternType="solid">
        <fgColor theme="3" tint="0.74999237037263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bgColor theme="9"/>
      </patternFill>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style="thin">
        <color theme="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theme="9" tint="0.39997558519241921"/>
      </top>
      <bottom/>
      <diagonal/>
    </border>
    <border>
      <left style="thin">
        <color theme="9" tint="0.39997558519241921"/>
      </left>
      <right/>
      <top style="thin">
        <color theme="9" tint="0.3999755851924192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4" fillId="3"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cellStyleXfs>
  <cellXfs count="100">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2" fillId="0" borderId="0" xfId="0" applyFont="1"/>
    <xf numFmtId="0" fontId="0" fillId="0" borderId="1" xfId="0" applyBorder="1"/>
    <xf numFmtId="0" fontId="0" fillId="0" borderId="2" xfId="0" applyBorder="1"/>
    <xf numFmtId="0" fontId="6" fillId="0" borderId="0" xfId="3" applyAlignment="1">
      <alignment horizontal="left"/>
    </xf>
    <xf numFmtId="0" fontId="0" fillId="0" borderId="0" xfId="0" applyAlignment="1">
      <alignment horizontal="left"/>
    </xf>
    <xf numFmtId="0" fontId="6" fillId="0" borderId="0" xfId="3"/>
    <xf numFmtId="0" fontId="0" fillId="0" borderId="4" xfId="0" applyBorder="1" applyAlignment="1">
      <alignment horizontal="left"/>
    </xf>
    <xf numFmtId="0" fontId="0" fillId="0" borderId="4" xfId="0" applyBorder="1"/>
    <xf numFmtId="0" fontId="3" fillId="0" borderId="0" xfId="0" applyFont="1" applyAlignment="1">
      <alignment wrapText="1"/>
    </xf>
    <xf numFmtId="0" fontId="3" fillId="0" borderId="0" xfId="0" applyFont="1" applyAlignment="1">
      <alignment horizontal="left"/>
    </xf>
    <xf numFmtId="0" fontId="3" fillId="0" borderId="0" xfId="0" applyFont="1"/>
    <xf numFmtId="0" fontId="3" fillId="0" borderId="6" xfId="0" applyFont="1" applyBorder="1" applyAlignment="1">
      <alignment horizontal="left"/>
    </xf>
    <xf numFmtId="0" fontId="3" fillId="0" borderId="5" xfId="0" applyFont="1" applyBorder="1"/>
    <xf numFmtId="0" fontId="3" fillId="0" borderId="7" xfId="0" applyFont="1" applyBorder="1"/>
    <xf numFmtId="0" fontId="3" fillId="4" borderId="6" xfId="0" applyFont="1" applyFill="1" applyBorder="1" applyAlignment="1">
      <alignment horizontal="center"/>
    </xf>
    <xf numFmtId="0" fontId="0" fillId="0" borderId="8" xfId="0" applyBorder="1"/>
    <xf numFmtId="0" fontId="2" fillId="0" borderId="0" xfId="0" applyFont="1" applyAlignment="1">
      <alignment vertical="top" wrapText="1"/>
    </xf>
    <xf numFmtId="0" fontId="0" fillId="0" borderId="0" xfId="0" applyAlignment="1">
      <alignment vertical="top" wrapText="1"/>
    </xf>
    <xf numFmtId="0" fontId="0" fillId="0" borderId="8" xfId="0" applyBorder="1" applyAlignment="1">
      <alignment vertical="top" wrapText="1"/>
    </xf>
    <xf numFmtId="0" fontId="2" fillId="0" borderId="8" xfId="0" applyFont="1" applyBorder="1" applyAlignment="1">
      <alignment vertical="top" wrapText="1"/>
    </xf>
    <xf numFmtId="0" fontId="8" fillId="0" borderId="0" xfId="0" applyFont="1" applyAlignment="1">
      <alignment vertical="top" wrapText="1"/>
    </xf>
    <xf numFmtId="0" fontId="0" fillId="0" borderId="10" xfId="0" applyBorder="1" applyAlignment="1">
      <alignment vertical="top" wrapText="1"/>
    </xf>
    <xf numFmtId="0" fontId="2" fillId="0" borderId="9" xfId="0" applyFont="1" applyBorder="1" applyAlignment="1">
      <alignment horizontal="center" vertical="top" wrapText="1"/>
    </xf>
    <xf numFmtId="0" fontId="2" fillId="0" borderId="8" xfId="0" applyFont="1" applyBorder="1"/>
    <xf numFmtId="0" fontId="8" fillId="0" borderId="0" xfId="0" applyFont="1"/>
    <xf numFmtId="0" fontId="8" fillId="0" borderId="0" xfId="0" applyFont="1" applyAlignment="1">
      <alignment wrapText="1"/>
    </xf>
    <xf numFmtId="0" fontId="1" fillId="2" borderId="2" xfId="0" applyFont="1" applyFill="1" applyBorder="1" applyAlignment="1">
      <alignment horizontal="left"/>
    </xf>
    <xf numFmtId="0" fontId="11" fillId="2" borderId="2" xfId="0" applyFont="1" applyFill="1" applyBorder="1"/>
    <xf numFmtId="0" fontId="2" fillId="0" borderId="0" xfId="0" applyFont="1" applyAlignment="1">
      <alignment horizontal="left"/>
    </xf>
    <xf numFmtId="0" fontId="1" fillId="2" borderId="12" xfId="0" applyFont="1" applyFill="1" applyBorder="1"/>
    <xf numFmtId="0" fontId="0" fillId="6" borderId="0" xfId="0" applyFill="1" applyAlignment="1">
      <alignment vertical="center" wrapText="1"/>
    </xf>
    <xf numFmtId="0" fontId="0" fillId="5" borderId="12" xfId="0" applyFill="1" applyBorder="1" applyAlignment="1">
      <alignment vertical="center" wrapText="1"/>
    </xf>
    <xf numFmtId="0" fontId="0" fillId="5" borderId="0" xfId="0" applyFill="1" applyAlignment="1">
      <alignment vertical="center" wrapText="1"/>
    </xf>
    <xf numFmtId="0" fontId="13" fillId="7" borderId="2" xfId="0" applyFont="1" applyFill="1" applyBorder="1"/>
    <xf numFmtId="0" fontId="0" fillId="0" borderId="0" xfId="0" applyAlignment="1">
      <alignment vertical="center" wrapText="1"/>
    </xf>
    <xf numFmtId="0" fontId="14" fillId="0" borderId="0" xfId="0" applyFont="1" applyAlignment="1">
      <alignment horizontal="right" wrapText="1"/>
    </xf>
    <xf numFmtId="0" fontId="14" fillId="0" borderId="0" xfId="0" applyFont="1" applyAlignment="1">
      <alignment vertical="center" wrapText="1"/>
    </xf>
    <xf numFmtId="0" fontId="1" fillId="2" borderId="13" xfId="0" applyFont="1" applyFill="1" applyBorder="1"/>
    <xf numFmtId="0" fontId="1" fillId="2" borderId="12" xfId="0" applyFont="1" applyFill="1" applyBorder="1" applyAlignment="1">
      <alignment horizontal="left"/>
    </xf>
    <xf numFmtId="0" fontId="0" fillId="0" borderId="11" xfId="0" applyBorder="1"/>
    <xf numFmtId="0" fontId="0" fillId="0" borderId="15" xfId="0" applyBorder="1"/>
    <xf numFmtId="0" fontId="0" fillId="0" borderId="9" xfId="0" applyBorder="1"/>
    <xf numFmtId="0" fontId="0" fillId="0" borderId="10" xfId="0" applyBorder="1"/>
    <xf numFmtId="0" fontId="14" fillId="0" borderId="18" xfId="0" applyFont="1" applyBorder="1" applyAlignment="1">
      <alignment horizontal="center" vertical="center" wrapText="1"/>
    </xf>
    <xf numFmtId="0" fontId="0" fillId="0" borderId="19" xfId="0" applyBorder="1"/>
    <xf numFmtId="0" fontId="0" fillId="0" borderId="20" xfId="0" applyBorder="1"/>
    <xf numFmtId="0" fontId="0" fillId="0" borderId="11" xfId="0" applyBorder="1" applyAlignment="1">
      <alignment horizontal="left"/>
    </xf>
    <xf numFmtId="0" fontId="6" fillId="0" borderId="11" xfId="3" applyBorder="1" applyAlignment="1">
      <alignment horizontal="left"/>
    </xf>
    <xf numFmtId="0" fontId="5" fillId="0" borderId="15" xfId="2" applyBorder="1" applyAlignment="1">
      <alignment horizontal="left"/>
    </xf>
    <xf numFmtId="0" fontId="6" fillId="0" borderId="0" xfId="3" applyBorder="1" applyAlignment="1">
      <alignment horizontal="left"/>
    </xf>
    <xf numFmtId="0" fontId="5" fillId="0" borderId="8" xfId="2"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6" fillId="0" borderId="9" xfId="3" applyBorder="1" applyAlignment="1">
      <alignment horizontal="left"/>
    </xf>
    <xf numFmtId="0" fontId="0" fillId="0" borderId="10" xfId="0" applyBorder="1" applyAlignment="1">
      <alignment horizontal="left"/>
    </xf>
    <xf numFmtId="0" fontId="6" fillId="0" borderId="11" xfId="3" applyBorder="1"/>
    <xf numFmtId="0" fontId="6" fillId="0" borderId="0" xfId="3" applyBorder="1"/>
    <xf numFmtId="0" fontId="6" fillId="0" borderId="9" xfId="3" applyBorder="1"/>
    <xf numFmtId="15" fontId="0" fillId="0" borderId="0" xfId="0" applyNumberFormat="1"/>
    <xf numFmtId="0" fontId="4" fillId="3" borderId="10" xfId="1" applyBorder="1" applyAlignment="1">
      <alignment horizontal="left"/>
    </xf>
    <xf numFmtId="0" fontId="14" fillId="8" borderId="0" xfId="0" applyFont="1" applyFill="1" applyAlignment="1">
      <alignment horizontal="right" wrapText="1"/>
    </xf>
    <xf numFmtId="0" fontId="2" fillId="6" borderId="8"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8" xfId="0" applyFont="1" applyFill="1" applyBorder="1" applyAlignment="1">
      <alignment vertical="top" wrapText="1"/>
    </xf>
    <xf numFmtId="0" fontId="2" fillId="6" borderId="8" xfId="0" applyFont="1" applyFill="1" applyBorder="1" applyAlignment="1">
      <alignment vertical="top" wrapText="1"/>
    </xf>
    <xf numFmtId="0" fontId="8" fillId="0" borderId="0" xfId="0" applyFont="1" applyAlignment="1">
      <alignment horizontal="left" vertical="top" wrapText="1"/>
    </xf>
    <xf numFmtId="0" fontId="8" fillId="0" borderId="11"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10" fillId="9" borderId="14" xfId="0" applyFont="1" applyFill="1" applyBorder="1" applyAlignment="1">
      <alignment horizontal="center" vertical="center" textRotation="90"/>
    </xf>
    <xf numFmtId="0" fontId="10" fillId="9" borderId="16" xfId="0" applyFont="1" applyFill="1" applyBorder="1" applyAlignment="1">
      <alignment horizontal="center" vertical="center" textRotation="90"/>
    </xf>
    <xf numFmtId="0" fontId="10" fillId="9" borderId="17" xfId="0" applyFont="1" applyFill="1" applyBorder="1" applyAlignment="1">
      <alignment horizontal="center" vertical="center" textRotation="90"/>
    </xf>
    <xf numFmtId="0" fontId="10" fillId="8" borderId="14" xfId="0" applyFont="1" applyFill="1" applyBorder="1" applyAlignment="1">
      <alignment horizontal="center" vertical="center" textRotation="90"/>
    </xf>
    <xf numFmtId="0" fontId="10" fillId="8" borderId="16" xfId="0" applyFont="1" applyFill="1" applyBorder="1" applyAlignment="1">
      <alignment horizontal="center" vertical="center" textRotation="90"/>
    </xf>
    <xf numFmtId="0" fontId="10" fillId="8" borderId="17" xfId="0" applyFont="1" applyFill="1" applyBorder="1" applyAlignment="1">
      <alignment horizontal="center" vertical="center" textRotation="90"/>
    </xf>
    <xf numFmtId="0" fontId="7" fillId="8" borderId="14" xfId="0" applyFont="1" applyFill="1" applyBorder="1" applyAlignment="1">
      <alignment horizontal="center" vertical="center" textRotation="90" wrapText="1"/>
    </xf>
    <xf numFmtId="0" fontId="7" fillId="8" borderId="16" xfId="0" applyFont="1" applyFill="1" applyBorder="1" applyAlignment="1">
      <alignment horizontal="center" vertical="center" textRotation="90" wrapText="1"/>
    </xf>
    <xf numFmtId="0" fontId="7" fillId="8" borderId="17" xfId="0" applyFont="1" applyFill="1" applyBorder="1" applyAlignment="1">
      <alignment horizontal="center" vertical="center" textRotation="90" wrapText="1"/>
    </xf>
    <xf numFmtId="0" fontId="7" fillId="9" borderId="14" xfId="0" applyFont="1" applyFill="1" applyBorder="1" applyAlignment="1">
      <alignment horizontal="center" vertical="center" textRotation="90" wrapText="1"/>
    </xf>
    <xf numFmtId="0" fontId="7" fillId="9" borderId="16" xfId="0" applyFont="1" applyFill="1" applyBorder="1" applyAlignment="1">
      <alignment horizontal="center" vertical="center" textRotation="90" wrapText="1"/>
    </xf>
    <xf numFmtId="0" fontId="7" fillId="9" borderId="17" xfId="0" applyFont="1" applyFill="1" applyBorder="1" applyAlignment="1">
      <alignment horizontal="center" vertical="center" textRotation="90" wrapText="1"/>
    </xf>
    <xf numFmtId="0" fontId="14" fillId="8" borderId="14"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16" xfId="0" applyFont="1" applyFill="1" applyBorder="1" applyAlignment="1">
      <alignment horizontal="center" vertical="center" wrapText="1"/>
    </xf>
    <xf numFmtId="0" fontId="14" fillId="9" borderId="17" xfId="0" applyFont="1" applyFill="1" applyBorder="1" applyAlignment="1">
      <alignment horizontal="center" vertical="center" wrapText="1"/>
    </xf>
    <xf numFmtId="0" fontId="0" fillId="8" borderId="14"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16" xfId="0" applyFill="1"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4" fillId="8" borderId="12" xfId="0" applyFont="1" applyFill="1" applyBorder="1" applyAlignment="1">
      <alignment horizontal="right" wrapText="1"/>
    </xf>
    <xf numFmtId="0" fontId="14" fillId="8" borderId="0" xfId="0" applyFont="1" applyFill="1" applyAlignment="1">
      <alignment horizontal="right" wrapText="1"/>
    </xf>
    <xf numFmtId="0" fontId="2" fillId="0" borderId="0" xfId="0" applyFont="1" applyAlignment="1">
      <alignment horizontal="left" vertical="top" wrapText="1"/>
    </xf>
  </cellXfs>
  <cellStyles count="5">
    <cellStyle name="Link" xfId="3" builtinId="8"/>
    <cellStyle name="Normal 2" xfId="4" xr:uid="{68F69597-BFA3-4239-942C-040273B14E98}"/>
    <cellStyle name="Schlecht" xfId="1" builtinId="27"/>
    <cellStyle name="Standard" xfId="0" builtinId="0"/>
    <cellStyle name="Warnender Text" xfId="2" builtinId="11"/>
  </cellStyles>
  <dxfs count="44">
    <dxf>
      <fill>
        <patternFill>
          <bgColor rgb="FFFFC1C1"/>
        </patternFill>
      </fill>
    </dxf>
    <dxf>
      <fill>
        <patternFill>
          <bgColor rgb="FFFFC1C1"/>
        </patternFill>
      </fill>
    </dxf>
    <dxf>
      <fill>
        <patternFill>
          <bgColor rgb="FFFFC1C1"/>
        </patternFill>
      </fill>
    </dxf>
    <dxf>
      <fill>
        <patternFill>
          <bgColor theme="9" tint="0.59996337778862885"/>
        </patternFill>
      </fill>
    </dxf>
    <dxf>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border diagonalUp="0" diagonalDown="0" outline="0">
        <left/>
        <right/>
        <top style="thin">
          <color theme="4"/>
        </top>
        <bottom/>
      </border>
    </dxf>
    <dxf>
      <alignment horizontal="left"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alignment horizontal="left" vertical="bottom" textRotation="0" wrapText="0" indent="0" justifyLastLine="0" shrinkToFit="0" readingOrder="0"/>
      <border diagonalUp="0" diagonalDown="0" outline="0">
        <left/>
        <right/>
        <top style="thin">
          <color theme="4"/>
        </top>
        <bottom/>
      </border>
    </dxf>
    <dxf>
      <alignment horizontal="left"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alignment horizontal="left" vertical="bottom" textRotation="0" wrapText="0" indent="0" justifyLastLine="0" shrinkToFit="0" readingOrder="0"/>
      <border diagonalUp="0" diagonalDown="0" outline="0">
        <left/>
        <right/>
        <top style="thin">
          <color theme="4"/>
        </top>
        <bottom/>
      </border>
    </dxf>
    <dxf>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border diagonalUp="0" diagonalDown="0" outline="0">
        <left/>
        <right/>
        <top style="thin">
          <color theme="4"/>
        </top>
        <bottom/>
      </border>
    </dxf>
    <dxf>
      <font>
        <strike val="0"/>
        <outline val="0"/>
        <shadow val="0"/>
        <u val="none"/>
        <vertAlign val="baseline"/>
        <sz val="11"/>
        <name val="Aptos Narrow"/>
        <family val="2"/>
        <scheme val="minor"/>
      </font>
    </dxf>
    <dxf>
      <font>
        <b val="0"/>
        <i val="0"/>
        <strike val="0"/>
        <condense val="0"/>
        <extend val="0"/>
        <outline val="0"/>
        <shadow val="0"/>
        <u val="none"/>
        <vertAlign val="baseline"/>
        <sz val="11"/>
        <color theme="1"/>
        <name val="Aptos Narrow"/>
        <family val="2"/>
        <scheme val="minor"/>
      </font>
    </dxf>
    <dxf>
      <font>
        <strike val="0"/>
        <outline val="0"/>
        <shadow val="0"/>
        <u val="none"/>
        <vertAlign val="baseline"/>
        <sz val="11"/>
        <name val="Aptos Narrow"/>
        <family val="2"/>
        <scheme val="minor"/>
      </font>
    </dxf>
  </dxfs>
  <tableStyles count="0" defaultTableStyle="TableStyleMedium2" defaultPivotStyle="PivotStyleLight16"/>
  <colors>
    <mruColors>
      <color rgb="FFFF7979"/>
      <color rgb="FFFFB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2" connectionId="1" xr16:uid="{F82B6A58-171B-4309-A5E9-1CD3F0F6BA86}" autoFormatId="16" applyNumberFormats="0" applyBorderFormats="0" applyFontFormats="0" applyPatternFormats="0" applyAlignmentFormats="0" applyWidthHeightFormats="0">
  <queryTableRefresh nextId="10" unboundColumnsRight="1">
    <queryTableFields count="9">
      <queryTableField id="1" name="Authors" tableColumnId="1"/>
      <queryTableField id="2" name="Title" tableColumnId="2"/>
      <queryTableField id="3" name="Publication" tableColumnId="3"/>
      <queryTableField id="4" name="Volume" tableColumnId="4"/>
      <queryTableField id="5" name="Number" tableColumnId="5"/>
      <queryTableField id="6" name="Pages" tableColumnId="6"/>
      <queryTableField id="7" name="Year" tableColumnId="7"/>
      <queryTableField id="8" name="Publisher" tableColumnId="8"/>
      <queryTableField id="9" dataBound="0" tableColumnId="9"/>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2237F21-C384-4CB3-B8D8-A4F54DFACC48}" name="Table791021" displayName="Table791021" ref="A312:E323" totalsRowCount="1" headerRowDxfId="43" dataDxfId="42">
  <autoFilter ref="A312:E322" xr:uid="{C2237F21-C384-4CB3-B8D8-A4F54DFACC48}"/>
  <tableColumns count="5">
    <tableColumn id="11" xr3:uid="{D2DA8CC6-3363-43CC-99C5-C7DEB88CEBEC}" name="Relevant?" totalsRowFunction="custom" dataDxfId="41">
      <totalsRowFormula>COUNTA(A314:A322)</totalsRowFormula>
    </tableColumn>
    <tableColumn id="2" xr3:uid="{40433EFF-8CF1-4606-AC13-E5B2980BB0EB}" name="Title" dataDxfId="40" totalsRowDxfId="39"/>
    <tableColumn id="3" xr3:uid="{FF8B4587-FF17-410B-8BCE-ED9CB9F442AF}" name="Authors" dataDxfId="38" totalsRowDxfId="37"/>
    <tableColumn id="5" xr3:uid="{7BA82C2E-6D55-4EA9-93F0-F008869862DE}" name="Publication Year" dataDxfId="36" totalsRowDxfId="35"/>
    <tableColumn id="7" xr3:uid="{FFA7A5B1-81C6-4158-A324-DD4899BD804D}" name="DOI" dataDxfId="34" totalsRowDxfId="3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2DFCA1-9AFD-4301-A3D9-BB65D25253D0}" name="citations_23" displayName="citations_23" ref="C2:K569" tableType="queryTable" totalsRowShown="0">
  <autoFilter ref="C2:K569" xr:uid="{832DFCA1-9AFD-4301-A3D9-BB65D25253D0}"/>
  <tableColumns count="9">
    <tableColumn id="1" xr3:uid="{FFE669EE-9581-4373-8A3B-83AFC43EA499}" uniqueName="1" name="Authors" queryTableFieldId="1" dataDxfId="32"/>
    <tableColumn id="2" xr3:uid="{4DC31CC2-5BDA-4C8C-A448-E58C14652F0D}" uniqueName="2" name="Title" queryTableFieldId="2" dataDxfId="31"/>
    <tableColumn id="3" xr3:uid="{B388F9AB-BC27-4680-9F7E-7EB35D1C808C}" uniqueName="3" name="Publication" queryTableFieldId="3" dataDxfId="30"/>
    <tableColumn id="4" xr3:uid="{31A1BCC4-57E7-4161-9E1E-DDFFA4F7A762}" uniqueName="4" name="Volume" queryTableFieldId="4"/>
    <tableColumn id="5" xr3:uid="{3D601C95-EEAB-4AC0-BACA-7DF1C86A6100}" uniqueName="5" name="Number" queryTableFieldId="5" dataDxfId="29"/>
    <tableColumn id="6" xr3:uid="{DDFA29AB-EAC3-414A-8C4E-67AA54C452DA}" uniqueName="6" name="Pages" queryTableFieldId="6" dataDxfId="28"/>
    <tableColumn id="7" xr3:uid="{DF06FA17-FFB9-4A67-BB34-5199A41BF5D9}" uniqueName="7" name="Year" queryTableFieldId="7"/>
    <tableColumn id="8" xr3:uid="{AF129FF4-B9C9-4D68-950C-2E1330A44EFF}" uniqueName="8" name="Publisher" queryTableFieldId="8" dataDxfId="27"/>
    <tableColumn id="9" xr3:uid="{89827FD3-0BF4-49DA-8BF5-131E1658D660}" uniqueName="9" name="Cited Paper" queryTableFieldId="9" dataDxfId="26"/>
  </tableColumns>
  <tableStyleInfo name="TableStyleMedium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eeexplore.ieee.org/stamp/stamp.jsp?arnumber=9265272" TargetMode="External"/><Relationship Id="rId13" Type="http://schemas.openxmlformats.org/officeDocument/2006/relationships/hyperlink" Target="https://ieeexplore.ieee.org/document/10155356" TargetMode="External"/><Relationship Id="rId18" Type="http://schemas.openxmlformats.org/officeDocument/2006/relationships/hyperlink" Target="https://ieeexplore.ieee.org/document/10653345" TargetMode="External"/><Relationship Id="rId3" Type="http://schemas.openxmlformats.org/officeDocument/2006/relationships/hyperlink" Target="https://www.scopus.com/inward/record.uri?eid=2-s2.0-85214230939&amp;partnerID=40&amp;md5=d9dff6a65b1a62b6c0af156bc8015e9a" TargetMode="External"/><Relationship Id="rId21" Type="http://schemas.openxmlformats.org/officeDocument/2006/relationships/hyperlink" Target="https://ieeexplore.ieee.org/document/8823796" TargetMode="External"/><Relationship Id="rId7" Type="http://schemas.openxmlformats.org/officeDocument/2006/relationships/hyperlink" Target="https://ieeexplore.ieee.org/document/10187236" TargetMode="External"/><Relationship Id="rId12" Type="http://schemas.openxmlformats.org/officeDocument/2006/relationships/hyperlink" Target="https://ieeexplore.ieee.org/stamp/stamp.jsp?arnumber=9598928" TargetMode="External"/><Relationship Id="rId17" Type="http://schemas.openxmlformats.org/officeDocument/2006/relationships/hyperlink" Target="https://ieeexplore.ieee.org/document/9844428" TargetMode="External"/><Relationship Id="rId2" Type="http://schemas.openxmlformats.org/officeDocument/2006/relationships/hyperlink" Target="https://www.scopus.com/inward/record.uri?eid=2-s2.0-85088741439&amp;doi=10.22260%2fisarc2015%2f0033&amp;partnerID=40&amp;md5=50df1f141c89a2c96f2bd9be17f1f726" TargetMode="External"/><Relationship Id="rId16" Type="http://schemas.openxmlformats.org/officeDocument/2006/relationships/hyperlink" Target="https://www.scopus.com/inward/record.uri?eid=2-s2.0-85177202365&amp;partnerID=40&amp;md5=798453bdbca8cc80c1c9e782dbcbdfde" TargetMode="External"/><Relationship Id="rId20" Type="http://schemas.openxmlformats.org/officeDocument/2006/relationships/hyperlink" Target="https://ieeexplore.ieee.org/document/10081961?signout=success&amp;signout=success" TargetMode="External"/><Relationship Id="rId1" Type="http://schemas.openxmlformats.org/officeDocument/2006/relationships/hyperlink" Target="https://www.scopus.com/inward/record.uri?eid=2-s2.0-85217020087&amp;doi=10.3233%2fFAIA240364&amp;partnerID=40&amp;md5=25aa5e031707e97c8e3a7df66adfaf9c" TargetMode="External"/><Relationship Id="rId6" Type="http://schemas.openxmlformats.org/officeDocument/2006/relationships/hyperlink" Target="https://ieeexplore.ieee.org/stamp/stamp.jsp?arnumber=9601175" TargetMode="External"/><Relationship Id="rId11" Type="http://schemas.openxmlformats.org/officeDocument/2006/relationships/hyperlink" Target="https://ieeexplore.ieee.org/document/10312378" TargetMode="External"/><Relationship Id="rId24" Type="http://schemas.openxmlformats.org/officeDocument/2006/relationships/hyperlink" Target="http://dx.doi.org/10.1061/9780784485224.097" TargetMode="External"/><Relationship Id="rId5" Type="http://schemas.openxmlformats.org/officeDocument/2006/relationships/hyperlink" Target="https://www.scopus.com/pages/publications/85193936615?origin=resultslist" TargetMode="External"/><Relationship Id="rId15" Type="http://schemas.openxmlformats.org/officeDocument/2006/relationships/hyperlink" Target="https://www.scopus.com/inward/record.uri?eid=2-s2.0-85152704086&amp;partnerID=40&amp;md5=f3e3980727a21a73416f5843736dbc40" TargetMode="External"/><Relationship Id="rId23" Type="http://schemas.openxmlformats.org/officeDocument/2006/relationships/hyperlink" Target="http://dx.doi.org/10.1061/9780784483961.102" TargetMode="External"/><Relationship Id="rId10" Type="http://schemas.openxmlformats.org/officeDocument/2006/relationships/hyperlink" Target="https://ieeexplore.ieee.org/document/10130166" TargetMode="External"/><Relationship Id="rId19" Type="http://schemas.openxmlformats.org/officeDocument/2006/relationships/hyperlink" Target="https://ieeexplore.ieee.org/stamp/stamp.jsp?arnumber=10735144" TargetMode="External"/><Relationship Id="rId4" Type="http://schemas.openxmlformats.org/officeDocument/2006/relationships/hyperlink" Target="https://www.sciencedirect.com/science/article/pii/S0926580521005483" TargetMode="External"/><Relationship Id="rId9" Type="http://schemas.openxmlformats.org/officeDocument/2006/relationships/hyperlink" Target="https://ieeexplore.ieee.org/document/7978976" TargetMode="External"/><Relationship Id="rId14" Type="http://schemas.openxmlformats.org/officeDocument/2006/relationships/hyperlink" Target="https://ieeexplore.ieee.org/document/8355304" TargetMode="External"/><Relationship Id="rId22" Type="http://schemas.openxmlformats.org/officeDocument/2006/relationships/hyperlink" Target="https://ieeexplore.ieee.org/document/1052262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scopus.com/inward/record.uri?eid=2-s2.0-85088741439&amp;doi=10.22260%2fisarc2015%2f0033&amp;partnerID=40&amp;md5=50df1f141c89a2c96f2bd9be17f1f726"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copus.com/inward/record.uri?eid=2-s2.0-85088741439&amp;doi=10.22260%2fisarc2015%2f0033&amp;partnerID=40&amp;md5=50df1f141c89a2c96f2bd9be17f1f726"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hyperlink" Target="https://nmbu.brage.unit.no/nmbu-xmlui/handle/11250/2579671" TargetMode="External"/><Relationship Id="rId2" Type="http://schemas.openxmlformats.org/officeDocument/2006/relationships/hyperlink" Target="https://www.researchgate.net/publication/322530118_Automatic_Code_Checking_Applied_to_Fire_Fighting_and_Panic_Projects_in_a_BIM_environment_-_BIMSCIP" TargetMode="External"/><Relationship Id="rId1" Type="http://schemas.openxmlformats.org/officeDocument/2006/relationships/hyperlink" Target="http://www.aecbytes.com/feature/2005/CORENETePlanCheck.html" TargetMode="External"/><Relationship Id="rId6" Type="http://schemas.openxmlformats.org/officeDocument/2006/relationships/hyperlink" Target="https://www.researchgate.net/publication/308253230_Modelling_and_Accessing_Regulatory_Knowledge_for_Computer-assisted_Compliance_Audit" TargetMode="External"/><Relationship Id="rId5" Type="http://schemas.openxmlformats.org/officeDocument/2006/relationships/hyperlink" Target="http://www.see.eng.osaka-u.ac.jp/seeit/icccbe2016/Proceedings/Full_Papers/068-270.pdf" TargetMode="External"/><Relationship Id="rId4" Type="http://schemas.openxmlformats.org/officeDocument/2006/relationships/hyperlink" Target="https://www.researchgate.net/profile/Johannes-Dimyadi/publication/307908175_Using_BIM_to_support_simulation_of_compliant_building_evacuation/links/57df1a8d08aeea19593b5b28/Using-BIM-to-support-simulation-of-compliant-building-evacuation.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researchgate.net/publication/308253230_Modelling_and_Accessing_Regulatory_Knowledge_for_Computer-assisted_Compliance_Audit"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1735-D936-4199-97DF-A8C98217CD73}">
  <dimension ref="A1:I185"/>
  <sheetViews>
    <sheetView topLeftCell="A223" workbookViewId="0">
      <selection activeCell="L150" sqref="L150"/>
    </sheetView>
  </sheetViews>
  <sheetFormatPr baseColWidth="10" defaultColWidth="11.44140625" defaultRowHeight="14.4" x14ac:dyDescent="0.3"/>
  <cols>
    <col min="6" max="6" width="11.44140625" style="8"/>
    <col min="9" max="9" width="12" bestFit="1" customWidth="1"/>
  </cols>
  <sheetData>
    <row r="1" spans="1:9" x14ac:dyDescent="0.3">
      <c r="A1" s="4" t="s">
        <v>2936</v>
      </c>
    </row>
    <row r="2" spans="1:9" x14ac:dyDescent="0.3">
      <c r="A2" s="2" t="s">
        <v>1564</v>
      </c>
      <c r="B2" s="31" t="s">
        <v>2909</v>
      </c>
      <c r="C2" s="33" t="s">
        <v>7</v>
      </c>
      <c r="D2" s="41" t="s">
        <v>0</v>
      </c>
      <c r="E2" s="33" t="s">
        <v>1</v>
      </c>
      <c r="F2" s="42" t="s">
        <v>6</v>
      </c>
      <c r="G2" s="42" t="s">
        <v>1573</v>
      </c>
      <c r="H2" s="42" t="s">
        <v>1572</v>
      </c>
      <c r="I2" s="42" t="s">
        <v>1574</v>
      </c>
    </row>
    <row r="3" spans="1:9" x14ac:dyDescent="0.3">
      <c r="A3">
        <v>1</v>
      </c>
      <c r="B3">
        <v>1</v>
      </c>
      <c r="C3" s="76" t="s">
        <v>1571</v>
      </c>
      <c r="D3" s="43" t="s">
        <v>2921</v>
      </c>
      <c r="E3" s="50" t="s">
        <v>1576</v>
      </c>
      <c r="F3" s="50">
        <v>2023</v>
      </c>
      <c r="G3" s="50" t="s">
        <v>1577</v>
      </c>
      <c r="H3" s="51" t="s">
        <v>1575</v>
      </c>
      <c r="I3" s="52" t="s">
        <v>1731</v>
      </c>
    </row>
    <row r="4" spans="1:9" x14ac:dyDescent="0.3">
      <c r="A4">
        <v>2</v>
      </c>
      <c r="B4">
        <v>2</v>
      </c>
      <c r="C4" s="77"/>
      <c r="D4" s="8" t="s">
        <v>2920</v>
      </c>
      <c r="E4" s="8" t="s">
        <v>1579</v>
      </c>
      <c r="F4" s="8">
        <v>2022</v>
      </c>
      <c r="G4" s="8" t="s">
        <v>1577</v>
      </c>
      <c r="H4" s="53" t="s">
        <v>1578</v>
      </c>
      <c r="I4" s="54" t="s">
        <v>1731</v>
      </c>
    </row>
    <row r="5" spans="1:9" x14ac:dyDescent="0.3">
      <c r="A5">
        <v>3</v>
      </c>
      <c r="B5">
        <v>3</v>
      </c>
      <c r="C5" s="77"/>
      <c r="D5" s="8" t="s">
        <v>1582</v>
      </c>
      <c r="E5" s="8" t="s">
        <v>1581</v>
      </c>
      <c r="F5" s="8">
        <v>2015</v>
      </c>
      <c r="G5" s="8" t="s">
        <v>1583</v>
      </c>
      <c r="H5" s="53" t="s">
        <v>1580</v>
      </c>
      <c r="I5" s="55" t="s">
        <v>1584</v>
      </c>
    </row>
    <row r="6" spans="1:9" x14ac:dyDescent="0.3">
      <c r="A6">
        <v>4</v>
      </c>
      <c r="B6">
        <v>4</v>
      </c>
      <c r="C6" s="77"/>
      <c r="D6" s="8" t="s">
        <v>610</v>
      </c>
      <c r="E6" s="8" t="s">
        <v>611</v>
      </c>
      <c r="F6" s="8">
        <v>2024</v>
      </c>
      <c r="G6" s="8" t="s">
        <v>1586</v>
      </c>
      <c r="H6" s="53" t="s">
        <v>1585</v>
      </c>
      <c r="I6" s="55" t="s">
        <v>1587</v>
      </c>
    </row>
    <row r="7" spans="1:9" x14ac:dyDescent="0.3">
      <c r="A7">
        <v>5</v>
      </c>
      <c r="B7">
        <v>5</v>
      </c>
      <c r="C7" s="77"/>
      <c r="D7" s="8" t="s">
        <v>1590</v>
      </c>
      <c r="E7" s="8" t="s">
        <v>1589</v>
      </c>
      <c r="F7" s="8">
        <v>2023</v>
      </c>
      <c r="G7" s="8" t="s">
        <v>1586</v>
      </c>
      <c r="H7" s="53" t="s">
        <v>1588</v>
      </c>
      <c r="I7" s="55" t="s">
        <v>1591</v>
      </c>
    </row>
    <row r="8" spans="1:9" x14ac:dyDescent="0.3">
      <c r="A8">
        <v>6</v>
      </c>
      <c r="B8">
        <v>6</v>
      </c>
      <c r="C8" s="77"/>
      <c r="D8" s="8" t="s">
        <v>1594</v>
      </c>
      <c r="E8" s="8" t="s">
        <v>1593</v>
      </c>
      <c r="F8" s="8">
        <v>2015</v>
      </c>
      <c r="G8" s="8" t="s">
        <v>1586</v>
      </c>
      <c r="H8" s="53" t="s">
        <v>1592</v>
      </c>
      <c r="I8" s="55" t="s">
        <v>1595</v>
      </c>
    </row>
    <row r="9" spans="1:9" x14ac:dyDescent="0.3">
      <c r="A9">
        <v>7</v>
      </c>
      <c r="B9">
        <v>7</v>
      </c>
      <c r="C9" s="77"/>
      <c r="D9" s="8" t="s">
        <v>1598</v>
      </c>
      <c r="E9" s="8" t="s">
        <v>1597</v>
      </c>
      <c r="F9" s="8">
        <v>2024</v>
      </c>
      <c r="G9" s="8" t="s">
        <v>1586</v>
      </c>
      <c r="H9" s="53" t="s">
        <v>1596</v>
      </c>
      <c r="I9" s="55" t="s">
        <v>1599</v>
      </c>
    </row>
    <row r="10" spans="1:9" x14ac:dyDescent="0.3">
      <c r="A10">
        <v>8</v>
      </c>
      <c r="B10">
        <v>8</v>
      </c>
      <c r="C10" s="77"/>
      <c r="D10" s="8" t="s">
        <v>485</v>
      </c>
      <c r="E10" s="8" t="s">
        <v>104</v>
      </c>
      <c r="F10" s="8">
        <v>2023</v>
      </c>
      <c r="G10" s="8" t="s">
        <v>1586</v>
      </c>
      <c r="H10" s="53" t="s">
        <v>1600</v>
      </c>
      <c r="I10" s="55" t="s">
        <v>1601</v>
      </c>
    </row>
    <row r="11" spans="1:9" x14ac:dyDescent="0.3">
      <c r="A11">
        <v>9</v>
      </c>
      <c r="B11">
        <v>9</v>
      </c>
      <c r="C11" s="77"/>
      <c r="D11" s="8" t="s">
        <v>1604</v>
      </c>
      <c r="E11" s="8" t="s">
        <v>1603</v>
      </c>
      <c r="F11" s="8">
        <v>2022</v>
      </c>
      <c r="G11" s="8" t="s">
        <v>1586</v>
      </c>
      <c r="H11" s="53" t="s">
        <v>1602</v>
      </c>
      <c r="I11" s="55" t="s">
        <v>1605</v>
      </c>
    </row>
    <row r="12" spans="1:9" x14ac:dyDescent="0.3">
      <c r="A12">
        <v>10</v>
      </c>
      <c r="B12">
        <v>10</v>
      </c>
      <c r="C12" s="77"/>
      <c r="D12" s="8" t="s">
        <v>570</v>
      </c>
      <c r="E12" s="8" t="s">
        <v>63</v>
      </c>
      <c r="F12" s="8">
        <v>2020</v>
      </c>
      <c r="G12" s="8" t="s">
        <v>1586</v>
      </c>
      <c r="H12" s="53" t="s">
        <v>1606</v>
      </c>
      <c r="I12" s="55" t="s">
        <v>1607</v>
      </c>
    </row>
    <row r="13" spans="1:9" x14ac:dyDescent="0.3">
      <c r="A13">
        <v>11</v>
      </c>
      <c r="B13">
        <v>11</v>
      </c>
      <c r="C13" s="77"/>
      <c r="D13" s="8" t="s">
        <v>570</v>
      </c>
      <c r="E13" s="8" t="s">
        <v>797</v>
      </c>
      <c r="F13" s="8">
        <v>2019</v>
      </c>
      <c r="G13" s="8" t="s">
        <v>1583</v>
      </c>
      <c r="H13" s="53" t="s">
        <v>1608</v>
      </c>
      <c r="I13" s="54" t="s">
        <v>1731</v>
      </c>
    </row>
    <row r="14" spans="1:9" x14ac:dyDescent="0.3">
      <c r="A14">
        <v>12</v>
      </c>
      <c r="B14">
        <v>12</v>
      </c>
      <c r="C14" s="77"/>
      <c r="D14" s="8" t="s">
        <v>1611</v>
      </c>
      <c r="E14" s="8" t="s">
        <v>1610</v>
      </c>
      <c r="F14" s="8">
        <v>2019</v>
      </c>
      <c r="G14" s="8" t="s">
        <v>1586</v>
      </c>
      <c r="H14" s="53" t="s">
        <v>1609</v>
      </c>
      <c r="I14" s="54" t="s">
        <v>1731</v>
      </c>
    </row>
    <row r="15" spans="1:9" x14ac:dyDescent="0.3">
      <c r="A15">
        <v>13</v>
      </c>
      <c r="B15">
        <v>13</v>
      </c>
      <c r="C15" s="77"/>
      <c r="D15" s="8" t="s">
        <v>467</v>
      </c>
      <c r="E15" s="8" t="s">
        <v>468</v>
      </c>
      <c r="F15" s="8">
        <v>2024</v>
      </c>
      <c r="G15" s="8" t="s">
        <v>1586</v>
      </c>
      <c r="H15" s="53" t="s">
        <v>1612</v>
      </c>
      <c r="I15" s="55" t="s">
        <v>1613</v>
      </c>
    </row>
    <row r="16" spans="1:9" x14ac:dyDescent="0.3">
      <c r="A16">
        <v>14</v>
      </c>
      <c r="B16">
        <v>14</v>
      </c>
      <c r="C16" s="77"/>
      <c r="D16" s="8" t="s">
        <v>1615</v>
      </c>
      <c r="E16" s="8" t="s">
        <v>1089</v>
      </c>
      <c r="F16" s="8">
        <v>2024</v>
      </c>
      <c r="G16" s="8" t="s">
        <v>1583</v>
      </c>
      <c r="H16" s="53" t="s">
        <v>1614</v>
      </c>
      <c r="I16" s="54" t="s">
        <v>1731</v>
      </c>
    </row>
    <row r="17" spans="1:9" x14ac:dyDescent="0.3">
      <c r="A17">
        <v>15</v>
      </c>
      <c r="B17">
        <v>15</v>
      </c>
      <c r="C17" s="77"/>
      <c r="D17" s="8" t="s">
        <v>1618</v>
      </c>
      <c r="E17" s="8" t="s">
        <v>1617</v>
      </c>
      <c r="F17" s="8">
        <v>2024</v>
      </c>
      <c r="G17" s="8" t="s">
        <v>1583</v>
      </c>
      <c r="H17" s="53" t="s">
        <v>1616</v>
      </c>
      <c r="I17" s="55" t="s">
        <v>1619</v>
      </c>
    </row>
    <row r="18" spans="1:9" x14ac:dyDescent="0.3">
      <c r="A18">
        <v>16</v>
      </c>
      <c r="B18">
        <v>16</v>
      </c>
      <c r="C18" s="77"/>
      <c r="D18" s="8" t="s">
        <v>1622</v>
      </c>
      <c r="E18" s="8" t="s">
        <v>1621</v>
      </c>
      <c r="F18" s="8">
        <v>2022</v>
      </c>
      <c r="G18" s="8" t="s">
        <v>1586</v>
      </c>
      <c r="H18" s="53" t="s">
        <v>1620</v>
      </c>
      <c r="I18" s="55" t="s">
        <v>1623</v>
      </c>
    </row>
    <row r="19" spans="1:9" x14ac:dyDescent="0.3">
      <c r="A19">
        <v>17</v>
      </c>
      <c r="B19">
        <v>17</v>
      </c>
      <c r="C19" s="77"/>
      <c r="D19" s="8" t="s">
        <v>1626</v>
      </c>
      <c r="E19" s="8" t="s">
        <v>1625</v>
      </c>
      <c r="F19" s="8">
        <v>2023</v>
      </c>
      <c r="G19" s="8" t="s">
        <v>1586</v>
      </c>
      <c r="H19" s="53" t="s">
        <v>1624</v>
      </c>
      <c r="I19" s="55" t="s">
        <v>1627</v>
      </c>
    </row>
    <row r="20" spans="1:9" x14ac:dyDescent="0.3">
      <c r="A20">
        <v>18</v>
      </c>
      <c r="B20">
        <v>18</v>
      </c>
      <c r="C20" s="77"/>
      <c r="D20" s="8" t="s">
        <v>1630</v>
      </c>
      <c r="E20" s="8" t="s">
        <v>1629</v>
      </c>
      <c r="F20" s="8">
        <v>2022</v>
      </c>
      <c r="G20" s="8" t="s">
        <v>1631</v>
      </c>
      <c r="H20" s="53" t="s">
        <v>1628</v>
      </c>
      <c r="I20" s="55" t="s">
        <v>1632</v>
      </c>
    </row>
    <row r="21" spans="1:9" x14ac:dyDescent="0.3">
      <c r="A21">
        <v>19</v>
      </c>
      <c r="B21">
        <v>19</v>
      </c>
      <c r="C21" s="77"/>
      <c r="D21" s="8" t="s">
        <v>1635</v>
      </c>
      <c r="E21" s="8" t="s">
        <v>1634</v>
      </c>
      <c r="F21" s="8">
        <v>2022</v>
      </c>
      <c r="G21" s="8" t="s">
        <v>1586</v>
      </c>
      <c r="H21" s="53" t="s">
        <v>1633</v>
      </c>
      <c r="I21" s="55" t="s">
        <v>1636</v>
      </c>
    </row>
    <row r="22" spans="1:9" x14ac:dyDescent="0.3">
      <c r="A22">
        <v>20</v>
      </c>
      <c r="B22">
        <v>20</v>
      </c>
      <c r="C22" s="77"/>
      <c r="D22" s="8" t="s">
        <v>1639</v>
      </c>
      <c r="E22" s="8" t="s">
        <v>1638</v>
      </c>
      <c r="F22" s="8">
        <v>2024</v>
      </c>
      <c r="G22" s="8" t="s">
        <v>1586</v>
      </c>
      <c r="H22" s="53" t="s">
        <v>1637</v>
      </c>
      <c r="I22" s="55" t="s">
        <v>1640</v>
      </c>
    </row>
    <row r="23" spans="1:9" x14ac:dyDescent="0.3">
      <c r="A23">
        <v>21</v>
      </c>
      <c r="B23">
        <v>21</v>
      </c>
      <c r="C23" s="77"/>
      <c r="D23" s="8" t="s">
        <v>1643</v>
      </c>
      <c r="E23" s="8" t="s">
        <v>1642</v>
      </c>
      <c r="F23" s="8">
        <v>2024</v>
      </c>
      <c r="G23" s="8" t="s">
        <v>1586</v>
      </c>
      <c r="H23" s="53" t="s">
        <v>1641</v>
      </c>
      <c r="I23" s="55" t="s">
        <v>1644</v>
      </c>
    </row>
    <row r="24" spans="1:9" x14ac:dyDescent="0.3">
      <c r="A24">
        <v>22</v>
      </c>
      <c r="B24">
        <v>22</v>
      </c>
      <c r="C24" s="77"/>
      <c r="D24" s="8" t="s">
        <v>1647</v>
      </c>
      <c r="E24" s="8" t="s">
        <v>1646</v>
      </c>
      <c r="F24" s="8">
        <v>2016</v>
      </c>
      <c r="G24" s="8" t="s">
        <v>1583</v>
      </c>
      <c r="H24" s="53" t="s">
        <v>1645</v>
      </c>
      <c r="I24" s="55" t="s">
        <v>1648</v>
      </c>
    </row>
    <row r="25" spans="1:9" x14ac:dyDescent="0.3">
      <c r="A25">
        <v>23</v>
      </c>
      <c r="B25">
        <v>23</v>
      </c>
      <c r="C25" s="77"/>
      <c r="D25" s="8" t="s">
        <v>1651</v>
      </c>
      <c r="E25" s="8" t="s">
        <v>1650</v>
      </c>
      <c r="F25" s="8">
        <v>2024</v>
      </c>
      <c r="G25" s="8" t="s">
        <v>1583</v>
      </c>
      <c r="H25" s="53" t="s">
        <v>1649</v>
      </c>
      <c r="I25" s="55" t="s">
        <v>1652</v>
      </c>
    </row>
    <row r="26" spans="1:9" x14ac:dyDescent="0.3">
      <c r="A26">
        <v>24</v>
      </c>
      <c r="B26">
        <v>24</v>
      </c>
      <c r="C26" s="77"/>
      <c r="D26" s="8" t="s">
        <v>1655</v>
      </c>
      <c r="E26" s="8" t="s">
        <v>1654</v>
      </c>
      <c r="F26" s="8">
        <v>2024</v>
      </c>
      <c r="G26" s="8" t="s">
        <v>1586</v>
      </c>
      <c r="H26" s="53" t="s">
        <v>1653</v>
      </c>
      <c r="I26" s="55" t="s">
        <v>1656</v>
      </c>
    </row>
    <row r="27" spans="1:9" x14ac:dyDescent="0.3">
      <c r="A27">
        <v>25</v>
      </c>
      <c r="B27">
        <v>25</v>
      </c>
      <c r="C27" s="77"/>
      <c r="D27" s="8" t="s">
        <v>1659</v>
      </c>
      <c r="E27" s="8" t="s">
        <v>1658</v>
      </c>
      <c r="F27" s="8">
        <v>2024</v>
      </c>
      <c r="G27" s="8" t="s">
        <v>1583</v>
      </c>
      <c r="H27" s="53" t="s">
        <v>1657</v>
      </c>
      <c r="I27" s="55" t="s">
        <v>1660</v>
      </c>
    </row>
    <row r="28" spans="1:9" x14ac:dyDescent="0.3">
      <c r="A28">
        <v>26</v>
      </c>
      <c r="B28">
        <v>26</v>
      </c>
      <c r="C28" s="77"/>
      <c r="D28" s="8" t="s">
        <v>1663</v>
      </c>
      <c r="E28" s="8" t="s">
        <v>1662</v>
      </c>
      <c r="F28" s="8">
        <v>2017</v>
      </c>
      <c r="G28" s="8" t="s">
        <v>1586</v>
      </c>
      <c r="H28" s="53" t="s">
        <v>1661</v>
      </c>
      <c r="I28" s="55" t="s">
        <v>1664</v>
      </c>
    </row>
    <row r="29" spans="1:9" x14ac:dyDescent="0.3">
      <c r="A29">
        <v>27</v>
      </c>
      <c r="B29">
        <v>27</v>
      </c>
      <c r="C29" s="77"/>
      <c r="D29" s="8" t="s">
        <v>1667</v>
      </c>
      <c r="E29" s="8" t="s">
        <v>1666</v>
      </c>
      <c r="F29" s="8">
        <v>2021</v>
      </c>
      <c r="G29" s="8" t="s">
        <v>1586</v>
      </c>
      <c r="H29" s="53" t="s">
        <v>1665</v>
      </c>
      <c r="I29" s="55" t="s">
        <v>1668</v>
      </c>
    </row>
    <row r="30" spans="1:9" x14ac:dyDescent="0.3">
      <c r="A30">
        <v>28</v>
      </c>
      <c r="B30">
        <v>28</v>
      </c>
      <c r="C30" s="77"/>
      <c r="D30" s="8" t="s">
        <v>1671</v>
      </c>
      <c r="E30" s="8" t="s">
        <v>1670</v>
      </c>
      <c r="F30" s="8">
        <v>2024</v>
      </c>
      <c r="G30" s="8" t="s">
        <v>1583</v>
      </c>
      <c r="H30" s="53" t="s">
        <v>1669</v>
      </c>
      <c r="I30" s="55" t="s">
        <v>1672</v>
      </c>
    </row>
    <row r="31" spans="1:9" x14ac:dyDescent="0.3">
      <c r="A31">
        <v>29</v>
      </c>
      <c r="B31">
        <v>29</v>
      </c>
      <c r="C31" s="77"/>
      <c r="D31" s="8" t="s">
        <v>1674</v>
      </c>
      <c r="E31" s="8" t="s">
        <v>1673</v>
      </c>
      <c r="F31" s="8">
        <v>2024</v>
      </c>
      <c r="G31" s="8" t="s">
        <v>1675</v>
      </c>
      <c r="H31" s="53" t="s">
        <v>2129</v>
      </c>
      <c r="I31" s="55" t="s">
        <v>1676</v>
      </c>
    </row>
    <row r="32" spans="1:9" x14ac:dyDescent="0.3">
      <c r="A32">
        <v>30</v>
      </c>
      <c r="B32">
        <v>30</v>
      </c>
      <c r="C32" s="77"/>
      <c r="D32" s="8" t="s">
        <v>1679</v>
      </c>
      <c r="E32" s="8" t="s">
        <v>1678</v>
      </c>
      <c r="F32" s="8">
        <v>2022</v>
      </c>
      <c r="G32" s="8" t="s">
        <v>1583</v>
      </c>
      <c r="H32" s="53" t="s">
        <v>1677</v>
      </c>
      <c r="I32" s="55" t="s">
        <v>1680</v>
      </c>
    </row>
    <row r="33" spans="1:9" x14ac:dyDescent="0.3">
      <c r="A33">
        <v>31</v>
      </c>
      <c r="B33">
        <v>31</v>
      </c>
      <c r="C33" s="77"/>
      <c r="D33" s="8" t="s">
        <v>1683</v>
      </c>
      <c r="E33" s="8" t="s">
        <v>1682</v>
      </c>
      <c r="F33" s="8">
        <v>2019</v>
      </c>
      <c r="G33" s="8" t="s">
        <v>1583</v>
      </c>
      <c r="H33" s="53" t="s">
        <v>1681</v>
      </c>
      <c r="I33" s="55" t="s">
        <v>1684</v>
      </c>
    </row>
    <row r="34" spans="1:9" x14ac:dyDescent="0.3">
      <c r="A34">
        <v>32</v>
      </c>
      <c r="B34">
        <v>32</v>
      </c>
      <c r="C34" s="77"/>
      <c r="D34" s="8" t="s">
        <v>1687</v>
      </c>
      <c r="E34" s="8" t="s">
        <v>1686</v>
      </c>
      <c r="F34" s="8">
        <v>2023</v>
      </c>
      <c r="G34" s="8" t="s">
        <v>1675</v>
      </c>
      <c r="H34" s="53" t="s">
        <v>1685</v>
      </c>
      <c r="I34" s="55" t="s">
        <v>1688</v>
      </c>
    </row>
    <row r="35" spans="1:9" x14ac:dyDescent="0.3">
      <c r="A35">
        <v>33</v>
      </c>
      <c r="B35">
        <v>33</v>
      </c>
      <c r="C35" s="77"/>
      <c r="D35" s="8" t="s">
        <v>1691</v>
      </c>
      <c r="E35" s="8" t="s">
        <v>1690</v>
      </c>
      <c r="F35" s="8">
        <v>2024</v>
      </c>
      <c r="G35" s="8" t="s">
        <v>1586</v>
      </c>
      <c r="H35" s="53" t="s">
        <v>1689</v>
      </c>
      <c r="I35" s="55" t="s">
        <v>1692</v>
      </c>
    </row>
    <row r="36" spans="1:9" x14ac:dyDescent="0.3">
      <c r="A36">
        <v>34</v>
      </c>
      <c r="B36">
        <v>34</v>
      </c>
      <c r="C36" s="77"/>
      <c r="D36" s="8" t="s">
        <v>1695</v>
      </c>
      <c r="E36" s="8" t="s">
        <v>1694</v>
      </c>
      <c r="F36" s="8">
        <v>2021</v>
      </c>
      <c r="G36" s="8" t="s">
        <v>1586</v>
      </c>
      <c r="H36" s="53" t="s">
        <v>1693</v>
      </c>
      <c r="I36" s="55" t="s">
        <v>1696</v>
      </c>
    </row>
    <row r="37" spans="1:9" x14ac:dyDescent="0.3">
      <c r="A37">
        <v>35</v>
      </c>
      <c r="B37">
        <v>35</v>
      </c>
      <c r="C37" s="77"/>
      <c r="D37" s="8" t="s">
        <v>1699</v>
      </c>
      <c r="E37" s="8" t="s">
        <v>1698</v>
      </c>
      <c r="F37" s="8">
        <v>2018</v>
      </c>
      <c r="G37" s="8" t="s">
        <v>1586</v>
      </c>
      <c r="H37" s="53" t="s">
        <v>1697</v>
      </c>
      <c r="I37" s="55" t="s">
        <v>1700</v>
      </c>
    </row>
    <row r="38" spans="1:9" x14ac:dyDescent="0.3">
      <c r="A38">
        <v>36</v>
      </c>
      <c r="B38">
        <v>36</v>
      </c>
      <c r="C38" s="77"/>
      <c r="D38" s="8" t="s">
        <v>1703</v>
      </c>
      <c r="E38" s="8" t="s">
        <v>1702</v>
      </c>
      <c r="F38" s="8">
        <v>2024</v>
      </c>
      <c r="G38" s="8" t="s">
        <v>1583</v>
      </c>
      <c r="H38" s="53" t="s">
        <v>1701</v>
      </c>
      <c r="I38" s="55" t="s">
        <v>1704</v>
      </c>
    </row>
    <row r="39" spans="1:9" x14ac:dyDescent="0.3">
      <c r="A39">
        <v>37</v>
      </c>
      <c r="B39">
        <v>37</v>
      </c>
      <c r="C39" s="77"/>
      <c r="D39" s="8" t="s">
        <v>1707</v>
      </c>
      <c r="E39" s="8" t="s">
        <v>1706</v>
      </c>
      <c r="F39" s="8">
        <v>2024</v>
      </c>
      <c r="G39" s="8" t="s">
        <v>1583</v>
      </c>
      <c r="H39" s="53" t="s">
        <v>1705</v>
      </c>
      <c r="I39" s="54" t="s">
        <v>1731</v>
      </c>
    </row>
    <row r="40" spans="1:9" x14ac:dyDescent="0.3">
      <c r="A40">
        <v>38</v>
      </c>
      <c r="B40">
        <v>38</v>
      </c>
      <c r="C40" s="77"/>
      <c r="D40" s="8" t="s">
        <v>1710</v>
      </c>
      <c r="E40" s="8" t="s">
        <v>1709</v>
      </c>
      <c r="F40" s="8">
        <v>2019</v>
      </c>
      <c r="G40" s="8" t="s">
        <v>1583</v>
      </c>
      <c r="H40" s="53" t="s">
        <v>1708</v>
      </c>
      <c r="I40" s="55" t="s">
        <v>1711</v>
      </c>
    </row>
    <row r="41" spans="1:9" x14ac:dyDescent="0.3">
      <c r="A41">
        <v>39</v>
      </c>
      <c r="B41">
        <v>39</v>
      </c>
      <c r="C41" s="77"/>
      <c r="D41" s="8" t="s">
        <v>1714</v>
      </c>
      <c r="E41" s="8" t="s">
        <v>1713</v>
      </c>
      <c r="F41" s="8">
        <v>2020</v>
      </c>
      <c r="G41" s="8" t="s">
        <v>1586</v>
      </c>
      <c r="H41" s="53" t="s">
        <v>1712</v>
      </c>
      <c r="I41" s="55" t="s">
        <v>1715</v>
      </c>
    </row>
    <row r="42" spans="1:9" x14ac:dyDescent="0.3">
      <c r="A42">
        <v>40</v>
      </c>
      <c r="B42">
        <v>40</v>
      </c>
      <c r="C42" s="77"/>
      <c r="D42" s="8" t="s">
        <v>1718</v>
      </c>
      <c r="E42" s="8" t="s">
        <v>1717</v>
      </c>
      <c r="F42" s="8">
        <v>2018</v>
      </c>
      <c r="G42" s="8" t="s">
        <v>1583</v>
      </c>
      <c r="H42" s="53" t="s">
        <v>1716</v>
      </c>
      <c r="I42" s="55" t="s">
        <v>1719</v>
      </c>
    </row>
    <row r="43" spans="1:9" x14ac:dyDescent="0.3">
      <c r="A43">
        <v>41</v>
      </c>
      <c r="B43">
        <v>41</v>
      </c>
      <c r="C43" s="77"/>
      <c r="D43" s="8" t="s">
        <v>1722</v>
      </c>
      <c r="E43" s="8" t="s">
        <v>1721</v>
      </c>
      <c r="F43" s="8">
        <v>2023</v>
      </c>
      <c r="G43" s="8" t="s">
        <v>1586</v>
      </c>
      <c r="H43" s="53" t="s">
        <v>1720</v>
      </c>
      <c r="I43" s="55" t="s">
        <v>1723</v>
      </c>
    </row>
    <row r="44" spans="1:9" x14ac:dyDescent="0.3">
      <c r="A44">
        <v>42</v>
      </c>
      <c r="B44">
        <v>42</v>
      </c>
      <c r="C44" s="77"/>
      <c r="D44" s="8" t="s">
        <v>1726</v>
      </c>
      <c r="E44" s="8" t="s">
        <v>1725</v>
      </c>
      <c r="F44" s="8">
        <v>2022</v>
      </c>
      <c r="G44" s="8" t="s">
        <v>1586</v>
      </c>
      <c r="H44" s="53" t="s">
        <v>1724</v>
      </c>
      <c r="I44" s="55" t="s">
        <v>1727</v>
      </c>
    </row>
    <row r="45" spans="1:9" x14ac:dyDescent="0.3">
      <c r="A45">
        <v>43</v>
      </c>
      <c r="B45">
        <v>43</v>
      </c>
      <c r="C45" s="77"/>
      <c r="D45" s="8" t="s">
        <v>1730</v>
      </c>
      <c r="E45" s="8" t="s">
        <v>1729</v>
      </c>
      <c r="F45" s="8">
        <v>2017</v>
      </c>
      <c r="G45" s="8" t="s">
        <v>1583</v>
      </c>
      <c r="H45" s="53" t="s">
        <v>1728</v>
      </c>
      <c r="I45" s="54" t="s">
        <v>1731</v>
      </c>
    </row>
    <row r="46" spans="1:9" x14ac:dyDescent="0.3">
      <c r="A46">
        <v>44</v>
      </c>
      <c r="B46">
        <v>44</v>
      </c>
      <c r="C46" s="78"/>
      <c r="D46" s="56" t="s">
        <v>1734</v>
      </c>
      <c r="E46" s="56" t="s">
        <v>1733</v>
      </c>
      <c r="F46" s="56">
        <v>2024</v>
      </c>
      <c r="G46" s="56" t="s">
        <v>1583</v>
      </c>
      <c r="H46" s="57" t="s">
        <v>1732</v>
      </c>
      <c r="I46" s="58" t="s">
        <v>1735</v>
      </c>
    </row>
    <row r="47" spans="1:9" x14ac:dyDescent="0.3">
      <c r="A47">
        <v>45</v>
      </c>
      <c r="B47">
        <v>1</v>
      </c>
      <c r="C47" s="73" t="s">
        <v>1736</v>
      </c>
      <c r="D47" s="43" t="s">
        <v>1739</v>
      </c>
      <c r="E47" s="43" t="s">
        <v>1738</v>
      </c>
      <c r="F47" s="50">
        <v>2024</v>
      </c>
      <c r="G47" s="43" t="s">
        <v>2910</v>
      </c>
      <c r="H47" s="59" t="s">
        <v>1737</v>
      </c>
      <c r="I47" s="44" t="s">
        <v>1740</v>
      </c>
    </row>
    <row r="48" spans="1:9" x14ac:dyDescent="0.3">
      <c r="A48">
        <v>46</v>
      </c>
      <c r="B48">
        <v>2</v>
      </c>
      <c r="C48" s="74"/>
      <c r="D48" t="s">
        <v>1742</v>
      </c>
      <c r="E48" t="s">
        <v>508</v>
      </c>
      <c r="F48" s="8">
        <v>2024</v>
      </c>
      <c r="G48" t="s">
        <v>2910</v>
      </c>
      <c r="H48" s="60" t="s">
        <v>1741</v>
      </c>
      <c r="I48" s="19" t="s">
        <v>1743</v>
      </c>
    </row>
    <row r="49" spans="1:9" x14ac:dyDescent="0.3">
      <c r="A49">
        <v>47</v>
      </c>
      <c r="B49">
        <v>3</v>
      </c>
      <c r="C49" s="74"/>
      <c r="D49" t="s">
        <v>1745</v>
      </c>
      <c r="E49" t="s">
        <v>82</v>
      </c>
      <c r="F49" s="8">
        <v>2023</v>
      </c>
      <c r="G49" t="s">
        <v>2910</v>
      </c>
      <c r="H49" s="60" t="s">
        <v>1744</v>
      </c>
      <c r="I49" s="19" t="s">
        <v>1746</v>
      </c>
    </row>
    <row r="50" spans="1:9" x14ac:dyDescent="0.3">
      <c r="A50">
        <v>48</v>
      </c>
      <c r="B50">
        <v>4</v>
      </c>
      <c r="C50" s="74"/>
      <c r="D50" t="s">
        <v>1748</v>
      </c>
      <c r="E50" t="s">
        <v>813</v>
      </c>
      <c r="F50" s="8">
        <v>2024</v>
      </c>
      <c r="G50" t="s">
        <v>2910</v>
      </c>
      <c r="H50" s="60" t="s">
        <v>1747</v>
      </c>
      <c r="I50" s="19" t="s">
        <v>1749</v>
      </c>
    </row>
    <row r="51" spans="1:9" x14ac:dyDescent="0.3">
      <c r="A51">
        <v>49</v>
      </c>
      <c r="B51">
        <v>5</v>
      </c>
      <c r="C51" s="74"/>
      <c r="D51" t="s">
        <v>1752</v>
      </c>
      <c r="E51" t="s">
        <v>1751</v>
      </c>
      <c r="F51" s="8">
        <v>2022</v>
      </c>
      <c r="G51" t="s">
        <v>2910</v>
      </c>
      <c r="H51" s="60" t="s">
        <v>1750</v>
      </c>
      <c r="I51" s="19" t="s">
        <v>1753</v>
      </c>
    </row>
    <row r="52" spans="1:9" x14ac:dyDescent="0.3">
      <c r="A52">
        <v>50</v>
      </c>
      <c r="B52">
        <v>6</v>
      </c>
      <c r="C52" s="74"/>
      <c r="D52" t="s">
        <v>1755</v>
      </c>
      <c r="E52" t="s">
        <v>51</v>
      </c>
      <c r="F52" s="8">
        <v>2024</v>
      </c>
      <c r="G52" t="s">
        <v>2910</v>
      </c>
      <c r="H52" s="60" t="s">
        <v>1754</v>
      </c>
      <c r="I52" s="19" t="s">
        <v>1756</v>
      </c>
    </row>
    <row r="53" spans="1:9" x14ac:dyDescent="0.3">
      <c r="A53">
        <v>51</v>
      </c>
      <c r="B53">
        <v>7</v>
      </c>
      <c r="C53" s="74"/>
      <c r="D53" t="s">
        <v>1758</v>
      </c>
      <c r="E53" t="s">
        <v>127</v>
      </c>
      <c r="F53" s="8">
        <v>2019</v>
      </c>
      <c r="G53" t="s">
        <v>2910</v>
      </c>
      <c r="H53" s="60" t="s">
        <v>1757</v>
      </c>
      <c r="I53" s="19" t="s">
        <v>1759</v>
      </c>
    </row>
    <row r="54" spans="1:9" x14ac:dyDescent="0.3">
      <c r="A54">
        <v>52</v>
      </c>
      <c r="B54">
        <v>8</v>
      </c>
      <c r="C54" s="74"/>
      <c r="D54" t="s">
        <v>1762</v>
      </c>
      <c r="E54" t="s">
        <v>1761</v>
      </c>
      <c r="F54" s="8">
        <v>2017</v>
      </c>
      <c r="G54" t="s">
        <v>2910</v>
      </c>
      <c r="H54" s="60" t="s">
        <v>1760</v>
      </c>
      <c r="I54" s="19" t="s">
        <v>1763</v>
      </c>
    </row>
    <row r="55" spans="1:9" x14ac:dyDescent="0.3">
      <c r="A55">
        <v>53</v>
      </c>
      <c r="B55">
        <v>9</v>
      </c>
      <c r="C55" s="74"/>
      <c r="D55" t="s">
        <v>1765</v>
      </c>
      <c r="E55" t="s">
        <v>69</v>
      </c>
      <c r="F55" s="8">
        <v>2019</v>
      </c>
      <c r="G55" t="s">
        <v>2910</v>
      </c>
      <c r="H55" s="60" t="s">
        <v>1764</v>
      </c>
      <c r="I55" s="19" t="s">
        <v>1766</v>
      </c>
    </row>
    <row r="56" spans="1:9" x14ac:dyDescent="0.3">
      <c r="A56">
        <v>54</v>
      </c>
      <c r="B56">
        <v>10</v>
      </c>
      <c r="C56" s="74"/>
      <c r="D56" t="s">
        <v>1769</v>
      </c>
      <c r="E56" t="s">
        <v>1768</v>
      </c>
      <c r="F56" s="8">
        <v>2023</v>
      </c>
      <c r="G56" t="s">
        <v>2910</v>
      </c>
      <c r="H56" s="60" t="s">
        <v>1767</v>
      </c>
      <c r="I56" s="19" t="s">
        <v>1770</v>
      </c>
    </row>
    <row r="57" spans="1:9" x14ac:dyDescent="0.3">
      <c r="A57">
        <v>55</v>
      </c>
      <c r="B57">
        <v>11</v>
      </c>
      <c r="C57" s="74"/>
      <c r="D57" t="s">
        <v>1772</v>
      </c>
      <c r="E57" t="s">
        <v>559</v>
      </c>
      <c r="F57" s="8">
        <v>2024</v>
      </c>
      <c r="G57" t="s">
        <v>2910</v>
      </c>
      <c r="H57" s="60" t="s">
        <v>1771</v>
      </c>
      <c r="I57" s="19" t="s">
        <v>1773</v>
      </c>
    </row>
    <row r="58" spans="1:9" x14ac:dyDescent="0.3">
      <c r="A58">
        <v>56</v>
      </c>
      <c r="B58">
        <v>12</v>
      </c>
      <c r="C58" s="74"/>
      <c r="D58" t="s">
        <v>1776</v>
      </c>
      <c r="E58" t="s">
        <v>1775</v>
      </c>
      <c r="F58" s="8">
        <v>2019</v>
      </c>
      <c r="G58" t="s">
        <v>2910</v>
      </c>
      <c r="H58" s="60" t="s">
        <v>1774</v>
      </c>
      <c r="I58" s="19" t="s">
        <v>1777</v>
      </c>
    </row>
    <row r="59" spans="1:9" x14ac:dyDescent="0.3">
      <c r="A59">
        <v>57</v>
      </c>
      <c r="B59">
        <v>13</v>
      </c>
      <c r="C59" s="74"/>
      <c r="D59" t="s">
        <v>1779</v>
      </c>
      <c r="E59" t="s">
        <v>731</v>
      </c>
      <c r="F59" s="8">
        <v>2018</v>
      </c>
      <c r="G59" t="s">
        <v>2910</v>
      </c>
      <c r="H59" s="60" t="s">
        <v>1778</v>
      </c>
      <c r="I59" s="19" t="s">
        <v>1780</v>
      </c>
    </row>
    <row r="60" spans="1:9" x14ac:dyDescent="0.3">
      <c r="A60">
        <v>58</v>
      </c>
      <c r="B60">
        <v>14</v>
      </c>
      <c r="C60" s="74"/>
      <c r="D60" t="s">
        <v>1783</v>
      </c>
      <c r="E60" t="s">
        <v>1782</v>
      </c>
      <c r="F60" s="8">
        <v>2019</v>
      </c>
      <c r="G60" t="s">
        <v>2910</v>
      </c>
      <c r="H60" s="60" t="s">
        <v>1781</v>
      </c>
      <c r="I60" s="19" t="s">
        <v>1784</v>
      </c>
    </row>
    <row r="61" spans="1:9" x14ac:dyDescent="0.3">
      <c r="A61">
        <v>59</v>
      </c>
      <c r="B61">
        <v>15</v>
      </c>
      <c r="C61" s="74"/>
      <c r="D61" t="s">
        <v>1786</v>
      </c>
      <c r="E61" t="s">
        <v>682</v>
      </c>
      <c r="F61" s="8">
        <v>2019</v>
      </c>
      <c r="G61" t="s">
        <v>2910</v>
      </c>
      <c r="H61" s="60" t="s">
        <v>1785</v>
      </c>
      <c r="I61" s="19" t="s">
        <v>1787</v>
      </c>
    </row>
    <row r="62" spans="1:9" x14ac:dyDescent="0.3">
      <c r="A62">
        <v>60</v>
      </c>
      <c r="B62">
        <v>16</v>
      </c>
      <c r="C62" s="74"/>
      <c r="D62" t="s">
        <v>1789</v>
      </c>
      <c r="E62" t="s">
        <v>34</v>
      </c>
      <c r="F62" s="8">
        <v>2022</v>
      </c>
      <c r="G62" t="s">
        <v>2910</v>
      </c>
      <c r="H62" s="60" t="s">
        <v>1788</v>
      </c>
      <c r="I62" s="19" t="s">
        <v>1790</v>
      </c>
    </row>
    <row r="63" spans="1:9" x14ac:dyDescent="0.3">
      <c r="A63">
        <v>61</v>
      </c>
      <c r="B63">
        <v>17</v>
      </c>
      <c r="C63" s="74"/>
      <c r="D63" t="s">
        <v>1792</v>
      </c>
      <c r="E63" t="s">
        <v>653</v>
      </c>
      <c r="F63" s="8">
        <v>2024</v>
      </c>
      <c r="G63" t="s">
        <v>2910</v>
      </c>
      <c r="H63" s="60" t="s">
        <v>1791</v>
      </c>
      <c r="I63" s="19" t="s">
        <v>1793</v>
      </c>
    </row>
    <row r="64" spans="1:9" x14ac:dyDescent="0.3">
      <c r="A64">
        <v>62</v>
      </c>
      <c r="B64">
        <v>18</v>
      </c>
      <c r="C64" s="74"/>
      <c r="D64" t="s">
        <v>1796</v>
      </c>
      <c r="E64" t="s">
        <v>1795</v>
      </c>
      <c r="F64" s="8">
        <v>2023</v>
      </c>
      <c r="G64" t="s">
        <v>2910</v>
      </c>
      <c r="H64" s="60" t="s">
        <v>1794</v>
      </c>
      <c r="I64" s="19" t="s">
        <v>1797</v>
      </c>
    </row>
    <row r="65" spans="1:9" x14ac:dyDescent="0.3">
      <c r="A65">
        <v>63</v>
      </c>
      <c r="B65">
        <v>19</v>
      </c>
      <c r="C65" s="74"/>
      <c r="D65" t="s">
        <v>1799</v>
      </c>
      <c r="E65" t="s">
        <v>97</v>
      </c>
      <c r="F65" s="8">
        <v>2020</v>
      </c>
      <c r="G65" t="s">
        <v>2910</v>
      </c>
      <c r="H65" s="60" t="s">
        <v>1798</v>
      </c>
      <c r="I65" s="19" t="s">
        <v>1800</v>
      </c>
    </row>
    <row r="66" spans="1:9" x14ac:dyDescent="0.3">
      <c r="A66">
        <v>64</v>
      </c>
      <c r="B66">
        <v>20</v>
      </c>
      <c r="C66" s="74"/>
      <c r="D66" t="s">
        <v>1769</v>
      </c>
      <c r="E66" t="s">
        <v>85</v>
      </c>
      <c r="F66" s="8">
        <v>2021</v>
      </c>
      <c r="G66" t="s">
        <v>2910</v>
      </c>
      <c r="H66" s="60" t="s">
        <v>1801</v>
      </c>
      <c r="I66" s="19" t="s">
        <v>1802</v>
      </c>
    </row>
    <row r="67" spans="1:9" x14ac:dyDescent="0.3">
      <c r="A67">
        <v>65</v>
      </c>
      <c r="B67">
        <v>21</v>
      </c>
      <c r="C67" s="74"/>
      <c r="D67" t="s">
        <v>1805</v>
      </c>
      <c r="E67" t="s">
        <v>1804</v>
      </c>
      <c r="F67" s="8">
        <v>2015</v>
      </c>
      <c r="G67" t="s">
        <v>2910</v>
      </c>
      <c r="H67" s="60" t="s">
        <v>1803</v>
      </c>
      <c r="I67" s="19" t="s">
        <v>1806</v>
      </c>
    </row>
    <row r="68" spans="1:9" x14ac:dyDescent="0.3">
      <c r="A68">
        <v>66</v>
      </c>
      <c r="B68">
        <v>22</v>
      </c>
      <c r="C68" s="74"/>
      <c r="D68" t="s">
        <v>1808</v>
      </c>
      <c r="E68" t="s">
        <v>521</v>
      </c>
      <c r="F68" s="8">
        <v>2023</v>
      </c>
      <c r="G68" t="s">
        <v>2910</v>
      </c>
      <c r="H68" s="60" t="s">
        <v>1807</v>
      </c>
      <c r="I68" s="19" t="s">
        <v>1809</v>
      </c>
    </row>
    <row r="69" spans="1:9" x14ac:dyDescent="0.3">
      <c r="A69">
        <v>67</v>
      </c>
      <c r="B69">
        <v>23</v>
      </c>
      <c r="C69" s="74"/>
      <c r="D69" t="s">
        <v>1812</v>
      </c>
      <c r="E69" t="s">
        <v>1811</v>
      </c>
      <c r="F69" s="8">
        <v>2022</v>
      </c>
      <c r="G69" t="s">
        <v>2910</v>
      </c>
      <c r="H69" s="60" t="s">
        <v>1810</v>
      </c>
      <c r="I69" s="19" t="s">
        <v>1813</v>
      </c>
    </row>
    <row r="70" spans="1:9" x14ac:dyDescent="0.3">
      <c r="A70">
        <v>68</v>
      </c>
      <c r="B70">
        <v>24</v>
      </c>
      <c r="C70" s="74"/>
      <c r="D70" t="s">
        <v>1816</v>
      </c>
      <c r="E70" t="s">
        <v>1815</v>
      </c>
      <c r="F70" s="8">
        <v>2022</v>
      </c>
      <c r="G70" t="s">
        <v>2910</v>
      </c>
      <c r="H70" s="60" t="s">
        <v>1814</v>
      </c>
      <c r="I70" s="19" t="s">
        <v>1817</v>
      </c>
    </row>
    <row r="71" spans="1:9" x14ac:dyDescent="0.3">
      <c r="A71">
        <v>69</v>
      </c>
      <c r="B71">
        <v>25</v>
      </c>
      <c r="C71" s="74"/>
      <c r="D71" t="s">
        <v>1819</v>
      </c>
      <c r="E71" t="s">
        <v>658</v>
      </c>
      <c r="F71" s="8">
        <v>2021</v>
      </c>
      <c r="G71" t="s">
        <v>2910</v>
      </c>
      <c r="H71" s="60" t="s">
        <v>1818</v>
      </c>
      <c r="I71" s="19" t="s">
        <v>1820</v>
      </c>
    </row>
    <row r="72" spans="1:9" x14ac:dyDescent="0.3">
      <c r="A72">
        <v>70</v>
      </c>
      <c r="B72">
        <v>26</v>
      </c>
      <c r="C72" s="74"/>
      <c r="D72" t="s">
        <v>1823</v>
      </c>
      <c r="E72" t="s">
        <v>1822</v>
      </c>
      <c r="F72" s="8">
        <v>2023</v>
      </c>
      <c r="G72" t="s">
        <v>2910</v>
      </c>
      <c r="H72" s="60" t="s">
        <v>1821</v>
      </c>
      <c r="I72" s="19" t="s">
        <v>1824</v>
      </c>
    </row>
    <row r="73" spans="1:9" x14ac:dyDescent="0.3">
      <c r="A73">
        <v>71</v>
      </c>
      <c r="B73">
        <v>27</v>
      </c>
      <c r="C73" s="74"/>
      <c r="D73" t="s">
        <v>1826</v>
      </c>
      <c r="E73" t="s">
        <v>1129</v>
      </c>
      <c r="F73" s="8">
        <v>2023</v>
      </c>
      <c r="G73" t="s">
        <v>2910</v>
      </c>
      <c r="H73" s="60" t="s">
        <v>1825</v>
      </c>
      <c r="I73" s="19" t="s">
        <v>1827</v>
      </c>
    </row>
    <row r="74" spans="1:9" x14ac:dyDescent="0.3">
      <c r="A74">
        <v>72</v>
      </c>
      <c r="B74">
        <v>28</v>
      </c>
      <c r="C74" s="74"/>
      <c r="D74" t="s">
        <v>1830</v>
      </c>
      <c r="E74" t="s">
        <v>1829</v>
      </c>
      <c r="F74" s="8">
        <v>2017</v>
      </c>
      <c r="G74" t="s">
        <v>2910</v>
      </c>
      <c r="H74" s="60" t="s">
        <v>1828</v>
      </c>
      <c r="I74" s="19" t="s">
        <v>1831</v>
      </c>
    </row>
    <row r="75" spans="1:9" x14ac:dyDescent="0.3">
      <c r="A75">
        <v>73</v>
      </c>
      <c r="B75">
        <v>29</v>
      </c>
      <c r="C75" s="74"/>
      <c r="D75" t="s">
        <v>1834</v>
      </c>
      <c r="E75" t="s">
        <v>1833</v>
      </c>
      <c r="F75" s="8">
        <v>2025</v>
      </c>
      <c r="G75" t="s">
        <v>2910</v>
      </c>
      <c r="H75" s="60" t="s">
        <v>1832</v>
      </c>
      <c r="I75" s="19" t="s">
        <v>1835</v>
      </c>
    </row>
    <row r="76" spans="1:9" x14ac:dyDescent="0.3">
      <c r="A76">
        <v>74</v>
      </c>
      <c r="B76">
        <v>30</v>
      </c>
      <c r="C76" s="74"/>
      <c r="D76" t="s">
        <v>1837</v>
      </c>
      <c r="E76" t="s">
        <v>1593</v>
      </c>
      <c r="F76" s="8">
        <v>2015</v>
      </c>
      <c r="G76" t="s">
        <v>2910</v>
      </c>
      <c r="H76" s="60" t="s">
        <v>1836</v>
      </c>
      <c r="I76" s="19" t="s">
        <v>1595</v>
      </c>
    </row>
    <row r="77" spans="1:9" x14ac:dyDescent="0.3">
      <c r="A77">
        <v>75</v>
      </c>
      <c r="B77">
        <v>31</v>
      </c>
      <c r="C77" s="74"/>
      <c r="D77" t="s">
        <v>1752</v>
      </c>
      <c r="E77" t="s">
        <v>515</v>
      </c>
      <c r="F77" s="8">
        <v>2024</v>
      </c>
      <c r="G77" t="s">
        <v>2910</v>
      </c>
      <c r="H77" s="60" t="s">
        <v>1838</v>
      </c>
      <c r="I77" s="19" t="s">
        <v>1839</v>
      </c>
    </row>
    <row r="78" spans="1:9" x14ac:dyDescent="0.3">
      <c r="A78">
        <v>76</v>
      </c>
      <c r="B78">
        <v>32</v>
      </c>
      <c r="C78" s="74"/>
      <c r="D78" t="s">
        <v>1841</v>
      </c>
      <c r="E78" t="s">
        <v>695</v>
      </c>
      <c r="F78" s="8">
        <v>2022</v>
      </c>
      <c r="G78" t="s">
        <v>2910</v>
      </c>
      <c r="H78" s="60" t="s">
        <v>1840</v>
      </c>
      <c r="I78" s="19" t="s">
        <v>1842</v>
      </c>
    </row>
    <row r="79" spans="1:9" x14ac:dyDescent="0.3">
      <c r="A79">
        <v>77</v>
      </c>
      <c r="B79">
        <v>33</v>
      </c>
      <c r="C79" s="74"/>
      <c r="D79" t="s">
        <v>1845</v>
      </c>
      <c r="E79" t="s">
        <v>1844</v>
      </c>
      <c r="F79" s="8">
        <v>2024</v>
      </c>
      <c r="G79" t="s">
        <v>2910</v>
      </c>
      <c r="H79" s="60" t="s">
        <v>1843</v>
      </c>
      <c r="I79" s="19" t="s">
        <v>1846</v>
      </c>
    </row>
    <row r="80" spans="1:9" x14ac:dyDescent="0.3">
      <c r="A80">
        <v>78</v>
      </c>
      <c r="B80">
        <v>34</v>
      </c>
      <c r="C80" s="74"/>
      <c r="D80" t="s">
        <v>1849</v>
      </c>
      <c r="E80" t="s">
        <v>1848</v>
      </c>
      <c r="F80" s="8">
        <v>2023</v>
      </c>
      <c r="G80" t="s">
        <v>2910</v>
      </c>
      <c r="H80" s="60" t="s">
        <v>1847</v>
      </c>
      <c r="I80" s="19" t="s">
        <v>1850</v>
      </c>
    </row>
    <row r="81" spans="1:9" x14ac:dyDescent="0.3">
      <c r="A81">
        <v>79</v>
      </c>
      <c r="B81">
        <v>35</v>
      </c>
      <c r="C81" s="74"/>
      <c r="D81" t="s">
        <v>1852</v>
      </c>
      <c r="E81" t="s">
        <v>415</v>
      </c>
      <c r="F81" s="8">
        <v>2025</v>
      </c>
      <c r="G81" t="s">
        <v>2910</v>
      </c>
      <c r="H81" s="60" t="s">
        <v>1851</v>
      </c>
      <c r="I81" s="19" t="s">
        <v>1853</v>
      </c>
    </row>
    <row r="82" spans="1:9" x14ac:dyDescent="0.3">
      <c r="A82">
        <v>80</v>
      </c>
      <c r="B82">
        <v>36</v>
      </c>
      <c r="C82" s="74"/>
      <c r="D82" t="s">
        <v>1856</v>
      </c>
      <c r="E82" t="s">
        <v>1855</v>
      </c>
      <c r="F82" s="8">
        <v>2022</v>
      </c>
      <c r="G82" t="s">
        <v>2910</v>
      </c>
      <c r="H82" s="60" t="s">
        <v>1854</v>
      </c>
      <c r="I82" s="19" t="s">
        <v>1857</v>
      </c>
    </row>
    <row r="83" spans="1:9" x14ac:dyDescent="0.3">
      <c r="A83">
        <v>81</v>
      </c>
      <c r="B83">
        <v>37</v>
      </c>
      <c r="C83" s="74"/>
      <c r="D83" t="s">
        <v>1860</v>
      </c>
      <c r="E83" t="s">
        <v>1859</v>
      </c>
      <c r="F83" s="8">
        <v>2023</v>
      </c>
      <c r="G83" t="s">
        <v>2910</v>
      </c>
      <c r="H83" s="60" t="s">
        <v>1858</v>
      </c>
      <c r="I83" s="19" t="s">
        <v>1861</v>
      </c>
    </row>
    <row r="84" spans="1:9" x14ac:dyDescent="0.3">
      <c r="A84">
        <v>82</v>
      </c>
      <c r="B84">
        <v>38</v>
      </c>
      <c r="C84" s="74"/>
      <c r="D84" t="s">
        <v>1863</v>
      </c>
      <c r="E84" t="s">
        <v>670</v>
      </c>
      <c r="F84" s="8">
        <v>2024</v>
      </c>
      <c r="G84" t="s">
        <v>2910</v>
      </c>
      <c r="H84" s="60" t="s">
        <v>1862</v>
      </c>
      <c r="I84" s="19" t="s">
        <v>1864</v>
      </c>
    </row>
    <row r="85" spans="1:9" x14ac:dyDescent="0.3">
      <c r="A85">
        <v>83</v>
      </c>
      <c r="B85">
        <v>39</v>
      </c>
      <c r="C85" s="74"/>
      <c r="D85" t="s">
        <v>1769</v>
      </c>
      <c r="E85" t="s">
        <v>726</v>
      </c>
      <c r="F85" s="8">
        <v>2017</v>
      </c>
      <c r="G85" t="s">
        <v>2910</v>
      </c>
      <c r="H85" s="60" t="s">
        <v>1865</v>
      </c>
      <c r="I85" s="19" t="s">
        <v>1866</v>
      </c>
    </row>
    <row r="86" spans="1:9" x14ac:dyDescent="0.3">
      <c r="A86">
        <v>84</v>
      </c>
      <c r="B86">
        <v>40</v>
      </c>
      <c r="C86" s="74"/>
      <c r="D86" t="s">
        <v>1834</v>
      </c>
      <c r="E86" t="s">
        <v>1868</v>
      </c>
      <c r="F86" s="8">
        <v>2019</v>
      </c>
      <c r="G86" t="s">
        <v>2910</v>
      </c>
      <c r="H86" s="60" t="s">
        <v>1867</v>
      </c>
      <c r="I86" s="19" t="s">
        <v>1869</v>
      </c>
    </row>
    <row r="87" spans="1:9" x14ac:dyDescent="0.3">
      <c r="A87">
        <v>85</v>
      </c>
      <c r="B87">
        <v>41</v>
      </c>
      <c r="C87" s="74"/>
      <c r="D87" t="s">
        <v>1872</v>
      </c>
      <c r="E87" t="s">
        <v>1871</v>
      </c>
      <c r="F87" s="8">
        <v>2023</v>
      </c>
      <c r="G87" t="s">
        <v>2910</v>
      </c>
      <c r="H87" s="60" t="s">
        <v>1870</v>
      </c>
      <c r="I87" s="19" t="s">
        <v>1873</v>
      </c>
    </row>
    <row r="88" spans="1:9" x14ac:dyDescent="0.3">
      <c r="A88">
        <v>86</v>
      </c>
      <c r="B88">
        <v>42</v>
      </c>
      <c r="C88" s="74"/>
      <c r="D88" t="s">
        <v>1876</v>
      </c>
      <c r="E88" t="s">
        <v>1875</v>
      </c>
      <c r="F88" s="8">
        <v>2024</v>
      </c>
      <c r="G88" t="s">
        <v>2910</v>
      </c>
      <c r="H88" s="60" t="s">
        <v>1874</v>
      </c>
      <c r="I88" s="19" t="s">
        <v>1877</v>
      </c>
    </row>
    <row r="89" spans="1:9" x14ac:dyDescent="0.3">
      <c r="A89">
        <v>87</v>
      </c>
      <c r="B89">
        <v>43</v>
      </c>
      <c r="C89" s="74"/>
      <c r="D89" t="s">
        <v>1879</v>
      </c>
      <c r="E89" t="s">
        <v>870</v>
      </c>
      <c r="F89" s="8">
        <v>2023</v>
      </c>
      <c r="G89" t="s">
        <v>2910</v>
      </c>
      <c r="H89" s="60" t="s">
        <v>1878</v>
      </c>
      <c r="I89" s="19" t="s">
        <v>1880</v>
      </c>
    </row>
    <row r="90" spans="1:9" x14ac:dyDescent="0.3">
      <c r="A90">
        <v>88</v>
      </c>
      <c r="B90">
        <v>44</v>
      </c>
      <c r="C90" s="74"/>
      <c r="D90" t="s">
        <v>1883</v>
      </c>
      <c r="E90" t="s">
        <v>1882</v>
      </c>
      <c r="F90" s="8">
        <v>2019</v>
      </c>
      <c r="G90" t="s">
        <v>2910</v>
      </c>
      <c r="H90" s="60" t="s">
        <v>1881</v>
      </c>
      <c r="I90" s="19" t="s">
        <v>1884</v>
      </c>
    </row>
    <row r="91" spans="1:9" x14ac:dyDescent="0.3">
      <c r="A91">
        <v>89</v>
      </c>
      <c r="B91">
        <v>45</v>
      </c>
      <c r="C91" s="74"/>
      <c r="D91" t="s">
        <v>1887</v>
      </c>
      <c r="E91" t="s">
        <v>1886</v>
      </c>
      <c r="F91" s="8">
        <v>2024</v>
      </c>
      <c r="G91" t="s">
        <v>2910</v>
      </c>
      <c r="H91" s="60" t="s">
        <v>1885</v>
      </c>
      <c r="I91" s="19" t="s">
        <v>1888</v>
      </c>
    </row>
    <row r="92" spans="1:9" x14ac:dyDescent="0.3">
      <c r="A92">
        <v>90</v>
      </c>
      <c r="B92">
        <v>46</v>
      </c>
      <c r="C92" s="74"/>
      <c r="D92" t="s">
        <v>1891</v>
      </c>
      <c r="E92" t="s">
        <v>1890</v>
      </c>
      <c r="F92" s="8">
        <v>2017</v>
      </c>
      <c r="G92" t="s">
        <v>2910</v>
      </c>
      <c r="H92" s="60" t="s">
        <v>1889</v>
      </c>
      <c r="I92" s="19" t="s">
        <v>1892</v>
      </c>
    </row>
    <row r="93" spans="1:9" x14ac:dyDescent="0.3">
      <c r="A93">
        <v>91</v>
      </c>
      <c r="B93">
        <v>47</v>
      </c>
      <c r="C93" s="74"/>
      <c r="D93" t="s">
        <v>1894</v>
      </c>
      <c r="E93" t="s">
        <v>780</v>
      </c>
      <c r="F93" s="8">
        <v>2017</v>
      </c>
      <c r="G93" t="s">
        <v>2910</v>
      </c>
      <c r="H93" s="60" t="s">
        <v>1893</v>
      </c>
      <c r="I93" s="19" t="s">
        <v>1895</v>
      </c>
    </row>
    <row r="94" spans="1:9" x14ac:dyDescent="0.3">
      <c r="A94">
        <v>92</v>
      </c>
      <c r="B94">
        <v>48</v>
      </c>
      <c r="C94" s="74"/>
      <c r="D94" t="s">
        <v>1897</v>
      </c>
      <c r="E94" t="s">
        <v>446</v>
      </c>
      <c r="F94" s="8">
        <v>2023</v>
      </c>
      <c r="G94" t="s">
        <v>2910</v>
      </c>
      <c r="H94" s="60" t="s">
        <v>1896</v>
      </c>
      <c r="I94" s="19" t="s">
        <v>1898</v>
      </c>
    </row>
    <row r="95" spans="1:9" x14ac:dyDescent="0.3">
      <c r="A95">
        <v>93</v>
      </c>
      <c r="B95">
        <v>49</v>
      </c>
      <c r="C95" s="74"/>
      <c r="D95" t="s">
        <v>1901</v>
      </c>
      <c r="E95" t="s">
        <v>1900</v>
      </c>
      <c r="F95" s="8">
        <v>2021</v>
      </c>
      <c r="G95" t="s">
        <v>2910</v>
      </c>
      <c r="H95" s="60" t="s">
        <v>1899</v>
      </c>
      <c r="I95" s="19" t="s">
        <v>1902</v>
      </c>
    </row>
    <row r="96" spans="1:9" x14ac:dyDescent="0.3">
      <c r="A96">
        <v>94</v>
      </c>
      <c r="B96">
        <v>50</v>
      </c>
      <c r="C96" s="74"/>
      <c r="D96" t="s">
        <v>1904</v>
      </c>
      <c r="E96" t="s">
        <v>791</v>
      </c>
      <c r="F96" s="8">
        <v>2017</v>
      </c>
      <c r="G96" t="s">
        <v>2910</v>
      </c>
      <c r="H96" s="60" t="s">
        <v>1903</v>
      </c>
      <c r="I96" s="19" t="s">
        <v>1905</v>
      </c>
    </row>
    <row r="97" spans="1:9" x14ac:dyDescent="0.3">
      <c r="A97">
        <v>95</v>
      </c>
      <c r="B97">
        <v>51</v>
      </c>
      <c r="C97" s="74"/>
      <c r="D97" t="s">
        <v>1908</v>
      </c>
      <c r="E97" t="s">
        <v>1907</v>
      </c>
      <c r="F97" s="8">
        <v>2015</v>
      </c>
      <c r="G97" t="s">
        <v>2910</v>
      </c>
      <c r="H97" s="60" t="s">
        <v>1906</v>
      </c>
      <c r="I97" s="19" t="s">
        <v>1909</v>
      </c>
    </row>
    <row r="98" spans="1:9" x14ac:dyDescent="0.3">
      <c r="A98">
        <v>96</v>
      </c>
      <c r="B98">
        <v>52</v>
      </c>
      <c r="C98" s="74"/>
      <c r="D98" t="s">
        <v>1912</v>
      </c>
      <c r="E98" t="s">
        <v>1911</v>
      </c>
      <c r="F98" s="8">
        <v>2017</v>
      </c>
      <c r="G98" t="s">
        <v>2910</v>
      </c>
      <c r="H98" s="60" t="s">
        <v>1910</v>
      </c>
      <c r="I98" s="19" t="s">
        <v>1913</v>
      </c>
    </row>
    <row r="99" spans="1:9" x14ac:dyDescent="0.3">
      <c r="A99">
        <v>97</v>
      </c>
      <c r="B99">
        <v>53</v>
      </c>
      <c r="C99" s="74"/>
      <c r="D99" t="s">
        <v>1915</v>
      </c>
      <c r="E99" t="s">
        <v>1071</v>
      </c>
      <c r="F99" s="8">
        <v>2025</v>
      </c>
      <c r="G99" t="s">
        <v>2910</v>
      </c>
      <c r="H99" s="60" t="s">
        <v>1914</v>
      </c>
      <c r="I99" s="19" t="s">
        <v>1916</v>
      </c>
    </row>
    <row r="100" spans="1:9" x14ac:dyDescent="0.3">
      <c r="A100">
        <v>98</v>
      </c>
      <c r="B100">
        <v>54</v>
      </c>
      <c r="C100" s="74"/>
      <c r="D100" t="s">
        <v>1919</v>
      </c>
      <c r="E100" t="s">
        <v>1918</v>
      </c>
      <c r="F100" s="8">
        <v>2024</v>
      </c>
      <c r="G100" t="s">
        <v>2910</v>
      </c>
      <c r="H100" s="60" t="s">
        <v>1917</v>
      </c>
      <c r="I100" s="19" t="s">
        <v>1920</v>
      </c>
    </row>
    <row r="101" spans="1:9" x14ac:dyDescent="0.3">
      <c r="A101">
        <v>99</v>
      </c>
      <c r="B101">
        <v>55</v>
      </c>
      <c r="C101" s="74"/>
      <c r="D101" t="s">
        <v>1923</v>
      </c>
      <c r="E101" t="s">
        <v>1922</v>
      </c>
      <c r="F101" s="8">
        <v>2021</v>
      </c>
      <c r="G101" t="s">
        <v>2910</v>
      </c>
      <c r="H101" s="60" t="s">
        <v>1921</v>
      </c>
      <c r="I101" s="19" t="s">
        <v>1924</v>
      </c>
    </row>
    <row r="102" spans="1:9" x14ac:dyDescent="0.3">
      <c r="A102">
        <v>100</v>
      </c>
      <c r="B102">
        <v>56</v>
      </c>
      <c r="C102" s="74"/>
      <c r="D102" t="s">
        <v>1927</v>
      </c>
      <c r="E102" t="s">
        <v>1926</v>
      </c>
      <c r="F102" s="8">
        <v>2019</v>
      </c>
      <c r="G102" t="s">
        <v>2910</v>
      </c>
      <c r="H102" s="60" t="s">
        <v>1925</v>
      </c>
      <c r="I102" s="19" t="s">
        <v>1928</v>
      </c>
    </row>
    <row r="103" spans="1:9" x14ac:dyDescent="0.3">
      <c r="A103">
        <v>101</v>
      </c>
      <c r="B103">
        <v>57</v>
      </c>
      <c r="C103" s="74"/>
      <c r="D103" t="s">
        <v>1931</v>
      </c>
      <c r="E103" t="s">
        <v>1930</v>
      </c>
      <c r="F103" s="8">
        <v>2022</v>
      </c>
      <c r="G103" t="s">
        <v>2910</v>
      </c>
      <c r="H103" s="60" t="s">
        <v>1929</v>
      </c>
      <c r="I103" s="19" t="s">
        <v>1932</v>
      </c>
    </row>
    <row r="104" spans="1:9" x14ac:dyDescent="0.3">
      <c r="A104">
        <v>102</v>
      </c>
      <c r="B104">
        <v>58</v>
      </c>
      <c r="C104" s="74"/>
      <c r="D104" t="s">
        <v>1935</v>
      </c>
      <c r="E104" t="s">
        <v>1934</v>
      </c>
      <c r="F104" s="8">
        <v>2022</v>
      </c>
      <c r="G104" t="s">
        <v>2910</v>
      </c>
      <c r="H104" s="60" t="s">
        <v>1933</v>
      </c>
      <c r="I104" s="19" t="s">
        <v>1936</v>
      </c>
    </row>
    <row r="105" spans="1:9" x14ac:dyDescent="0.3">
      <c r="A105">
        <v>103</v>
      </c>
      <c r="B105">
        <v>59</v>
      </c>
      <c r="C105" s="74"/>
      <c r="D105" t="s">
        <v>1938</v>
      </c>
      <c r="E105" t="s">
        <v>468</v>
      </c>
      <c r="F105" s="8">
        <v>2024</v>
      </c>
      <c r="G105" t="s">
        <v>2910</v>
      </c>
      <c r="H105" s="60" t="s">
        <v>1937</v>
      </c>
      <c r="I105" s="19" t="s">
        <v>1613</v>
      </c>
    </row>
    <row r="106" spans="1:9" x14ac:dyDescent="0.3">
      <c r="A106">
        <v>104</v>
      </c>
      <c r="B106">
        <v>60</v>
      </c>
      <c r="C106" s="74"/>
      <c r="D106" t="s">
        <v>1941</v>
      </c>
      <c r="E106" t="s">
        <v>1940</v>
      </c>
      <c r="F106" s="8">
        <v>2024</v>
      </c>
      <c r="G106" t="s">
        <v>2910</v>
      </c>
      <c r="H106" s="60" t="s">
        <v>1939</v>
      </c>
      <c r="I106" s="19" t="s">
        <v>1942</v>
      </c>
    </row>
    <row r="107" spans="1:9" x14ac:dyDescent="0.3">
      <c r="A107">
        <v>105</v>
      </c>
      <c r="B107">
        <v>61</v>
      </c>
      <c r="C107" s="74"/>
      <c r="D107" t="s">
        <v>1945</v>
      </c>
      <c r="E107" t="s">
        <v>1944</v>
      </c>
      <c r="F107" s="8">
        <v>2019</v>
      </c>
      <c r="G107" t="s">
        <v>2910</v>
      </c>
      <c r="H107" s="60" t="s">
        <v>1943</v>
      </c>
      <c r="I107" s="19" t="s">
        <v>1946</v>
      </c>
    </row>
    <row r="108" spans="1:9" x14ac:dyDescent="0.3">
      <c r="A108">
        <v>106</v>
      </c>
      <c r="B108">
        <v>62</v>
      </c>
      <c r="C108" s="74"/>
      <c r="D108" t="s">
        <v>1948</v>
      </c>
      <c r="E108" t="s">
        <v>926</v>
      </c>
      <c r="F108" s="8">
        <v>2025</v>
      </c>
      <c r="G108" t="s">
        <v>2910</v>
      </c>
      <c r="H108" s="60" t="s">
        <v>1947</v>
      </c>
      <c r="I108" s="19" t="s">
        <v>1949</v>
      </c>
    </row>
    <row r="109" spans="1:9" x14ac:dyDescent="0.3">
      <c r="A109">
        <v>107</v>
      </c>
      <c r="B109">
        <v>63</v>
      </c>
      <c r="C109" s="74"/>
      <c r="D109" t="s">
        <v>1952</v>
      </c>
      <c r="E109" t="s">
        <v>1951</v>
      </c>
      <c r="F109" s="8">
        <v>2025</v>
      </c>
      <c r="G109" t="s">
        <v>2910</v>
      </c>
      <c r="H109" s="60" t="s">
        <v>1950</v>
      </c>
      <c r="I109" s="19" t="s">
        <v>1953</v>
      </c>
    </row>
    <row r="110" spans="1:9" x14ac:dyDescent="0.3">
      <c r="A110">
        <v>108</v>
      </c>
      <c r="B110">
        <v>64</v>
      </c>
      <c r="C110" s="74"/>
      <c r="D110" t="s">
        <v>1956</v>
      </c>
      <c r="E110" t="s">
        <v>1955</v>
      </c>
      <c r="F110" s="8">
        <v>2022</v>
      </c>
      <c r="G110" t="s">
        <v>2910</v>
      </c>
      <c r="H110" s="60" t="s">
        <v>1954</v>
      </c>
      <c r="I110" s="19" t="s">
        <v>1957</v>
      </c>
    </row>
    <row r="111" spans="1:9" x14ac:dyDescent="0.3">
      <c r="A111">
        <v>109</v>
      </c>
      <c r="B111">
        <v>65</v>
      </c>
      <c r="C111" s="74"/>
      <c r="D111" t="s">
        <v>1742</v>
      </c>
      <c r="E111" t="s">
        <v>1959</v>
      </c>
      <c r="F111" s="8">
        <v>2024</v>
      </c>
      <c r="G111" t="s">
        <v>2910</v>
      </c>
      <c r="H111" s="60" t="s">
        <v>1958</v>
      </c>
      <c r="I111" s="19" t="s">
        <v>1960</v>
      </c>
    </row>
    <row r="112" spans="1:9" x14ac:dyDescent="0.3">
      <c r="A112">
        <v>110</v>
      </c>
      <c r="B112">
        <v>66</v>
      </c>
      <c r="C112" s="74"/>
      <c r="D112" t="s">
        <v>1962</v>
      </c>
      <c r="E112" t="s">
        <v>783</v>
      </c>
      <c r="F112" s="8">
        <v>2016</v>
      </c>
      <c r="G112" t="s">
        <v>2910</v>
      </c>
      <c r="H112" s="60" t="s">
        <v>1961</v>
      </c>
      <c r="I112" s="19" t="s">
        <v>1963</v>
      </c>
    </row>
    <row r="113" spans="1:9" x14ac:dyDescent="0.3">
      <c r="A113">
        <v>111</v>
      </c>
      <c r="B113">
        <v>67</v>
      </c>
      <c r="C113" s="74"/>
      <c r="D113" t="s">
        <v>1965</v>
      </c>
      <c r="E113" t="s">
        <v>1638</v>
      </c>
      <c r="F113" s="8">
        <v>2024</v>
      </c>
      <c r="G113" t="s">
        <v>2910</v>
      </c>
      <c r="H113" s="60" t="s">
        <v>1964</v>
      </c>
      <c r="I113" s="19" t="s">
        <v>1640</v>
      </c>
    </row>
    <row r="114" spans="1:9" x14ac:dyDescent="0.3">
      <c r="A114">
        <v>112</v>
      </c>
      <c r="B114">
        <v>68</v>
      </c>
      <c r="C114" s="75"/>
      <c r="D114" s="45" t="s">
        <v>1968</v>
      </c>
      <c r="E114" s="45" t="s">
        <v>1967</v>
      </c>
      <c r="F114" s="56">
        <v>2024</v>
      </c>
      <c r="G114" s="45" t="s">
        <v>2910</v>
      </c>
      <c r="H114" s="61" t="s">
        <v>1966</v>
      </c>
      <c r="I114" s="46" t="s">
        <v>1969</v>
      </c>
    </row>
    <row r="115" spans="1:9" ht="15" customHeight="1" x14ac:dyDescent="0.3">
      <c r="A115">
        <v>113</v>
      </c>
      <c r="B115">
        <v>1</v>
      </c>
      <c r="C115" s="76" t="s">
        <v>1970</v>
      </c>
      <c r="D115" s="43" t="s">
        <v>1972</v>
      </c>
      <c r="E115" s="43" t="s">
        <v>1666</v>
      </c>
      <c r="F115" s="50">
        <v>2021</v>
      </c>
      <c r="G115" s="43" t="s">
        <v>1586</v>
      </c>
      <c r="H115" s="59" t="s">
        <v>2911</v>
      </c>
      <c r="I115" s="44" t="s">
        <v>1668</v>
      </c>
    </row>
    <row r="116" spans="1:9" x14ac:dyDescent="0.3">
      <c r="A116">
        <v>114</v>
      </c>
      <c r="B116">
        <v>2</v>
      </c>
      <c r="C116" s="77"/>
      <c r="D116" t="s">
        <v>1974</v>
      </c>
      <c r="E116" t="s">
        <v>1973</v>
      </c>
      <c r="F116" s="8">
        <v>2023</v>
      </c>
      <c r="G116" s="8" t="s">
        <v>1583</v>
      </c>
      <c r="H116" s="60" t="s">
        <v>2912</v>
      </c>
      <c r="I116" s="19" t="s">
        <v>1975</v>
      </c>
    </row>
    <row r="117" spans="1:9" x14ac:dyDescent="0.3">
      <c r="A117">
        <v>115</v>
      </c>
      <c r="B117">
        <v>3</v>
      </c>
      <c r="C117" s="77"/>
      <c r="D117" t="s">
        <v>1976</v>
      </c>
      <c r="E117" t="s">
        <v>1713</v>
      </c>
      <c r="F117" s="8">
        <v>2020</v>
      </c>
      <c r="G117" t="s">
        <v>1586</v>
      </c>
      <c r="H117" s="60" t="s">
        <v>2913</v>
      </c>
      <c r="I117" s="19" t="s">
        <v>1715</v>
      </c>
    </row>
    <row r="118" spans="1:9" x14ac:dyDescent="0.3">
      <c r="A118">
        <v>116</v>
      </c>
      <c r="B118">
        <v>4</v>
      </c>
      <c r="C118" s="77"/>
      <c r="D118" t="s">
        <v>1978</v>
      </c>
      <c r="E118" t="s">
        <v>1977</v>
      </c>
      <c r="F118" s="8">
        <v>2017</v>
      </c>
      <c r="G118" s="8" t="s">
        <v>1583</v>
      </c>
      <c r="H118" s="60" t="s">
        <v>2914</v>
      </c>
      <c r="I118" s="19" t="s">
        <v>1979</v>
      </c>
    </row>
    <row r="119" spans="1:9" x14ac:dyDescent="0.3">
      <c r="A119">
        <v>117</v>
      </c>
      <c r="B119">
        <v>5</v>
      </c>
      <c r="C119" s="77"/>
      <c r="D119" t="s">
        <v>1981</v>
      </c>
      <c r="E119" t="s">
        <v>1980</v>
      </c>
      <c r="F119" s="8">
        <v>2023</v>
      </c>
      <c r="G119" t="s">
        <v>1586</v>
      </c>
      <c r="H119" s="60" t="s">
        <v>2915</v>
      </c>
      <c r="I119" s="19" t="s">
        <v>1982</v>
      </c>
    </row>
    <row r="120" spans="1:9" x14ac:dyDescent="0.3">
      <c r="A120">
        <v>118</v>
      </c>
      <c r="B120">
        <v>6</v>
      </c>
      <c r="C120" s="77"/>
      <c r="D120" t="s">
        <v>1984</v>
      </c>
      <c r="E120" t="s">
        <v>1983</v>
      </c>
      <c r="F120" s="8">
        <v>2023</v>
      </c>
      <c r="G120" s="8" t="s">
        <v>1583</v>
      </c>
      <c r="H120" s="60" t="s">
        <v>2916</v>
      </c>
      <c r="I120" s="19" t="s">
        <v>1985</v>
      </c>
    </row>
    <row r="121" spans="1:9" x14ac:dyDescent="0.3">
      <c r="A121">
        <v>119</v>
      </c>
      <c r="B121">
        <v>7</v>
      </c>
      <c r="C121" s="77"/>
      <c r="D121" t="s">
        <v>1987</v>
      </c>
      <c r="E121" t="s">
        <v>1986</v>
      </c>
      <c r="F121" s="8">
        <v>2021</v>
      </c>
      <c r="G121" t="s">
        <v>1586</v>
      </c>
      <c r="H121" s="60" t="s">
        <v>2917</v>
      </c>
      <c r="I121" s="19" t="s">
        <v>1988</v>
      </c>
    </row>
    <row r="122" spans="1:9" x14ac:dyDescent="0.3">
      <c r="A122">
        <v>120</v>
      </c>
      <c r="B122">
        <v>8</v>
      </c>
      <c r="C122" s="77"/>
      <c r="D122" t="s">
        <v>1990</v>
      </c>
      <c r="E122" t="s">
        <v>1989</v>
      </c>
      <c r="F122" s="8">
        <v>2023</v>
      </c>
      <c r="G122" s="8" t="s">
        <v>1583</v>
      </c>
      <c r="H122" s="60" t="s">
        <v>2918</v>
      </c>
      <c r="I122" s="19" t="s">
        <v>1731</v>
      </c>
    </row>
    <row r="123" spans="1:9" x14ac:dyDescent="0.3">
      <c r="A123">
        <v>121</v>
      </c>
      <c r="B123">
        <v>9</v>
      </c>
      <c r="C123" s="77"/>
      <c r="D123" t="s">
        <v>1991</v>
      </c>
      <c r="E123" t="s">
        <v>772</v>
      </c>
      <c r="F123" s="8">
        <v>2018</v>
      </c>
      <c r="G123" s="8" t="s">
        <v>1583</v>
      </c>
      <c r="H123" s="60" t="s">
        <v>2919</v>
      </c>
      <c r="I123" s="19" t="s">
        <v>1992</v>
      </c>
    </row>
    <row r="124" spans="1:9" x14ac:dyDescent="0.3">
      <c r="A124">
        <v>122</v>
      </c>
      <c r="B124">
        <v>10</v>
      </c>
      <c r="C124" s="77"/>
      <c r="D124" t="s">
        <v>1993</v>
      </c>
      <c r="E124" t="s">
        <v>1678</v>
      </c>
      <c r="F124" s="8">
        <v>2022</v>
      </c>
      <c r="G124" s="8" t="s">
        <v>1583</v>
      </c>
      <c r="H124" s="60" t="s">
        <v>2922</v>
      </c>
      <c r="I124" s="19" t="s">
        <v>1680</v>
      </c>
    </row>
    <row r="125" spans="1:9" x14ac:dyDescent="0.3">
      <c r="A125">
        <v>123</v>
      </c>
      <c r="B125">
        <v>11</v>
      </c>
      <c r="C125" s="77"/>
      <c r="D125" t="s">
        <v>1995</v>
      </c>
      <c r="E125" t="s">
        <v>1994</v>
      </c>
      <c r="F125" s="8">
        <v>2024</v>
      </c>
      <c r="G125" s="8" t="s">
        <v>1583</v>
      </c>
      <c r="H125" s="60" t="s">
        <v>2923</v>
      </c>
      <c r="I125" s="19" t="s">
        <v>1996</v>
      </c>
    </row>
    <row r="126" spans="1:9" x14ac:dyDescent="0.3">
      <c r="A126">
        <v>124</v>
      </c>
      <c r="B126">
        <v>12</v>
      </c>
      <c r="C126" s="77"/>
      <c r="E126" t="s">
        <v>1997</v>
      </c>
      <c r="F126" s="8">
        <v>2024</v>
      </c>
      <c r="G126" s="62" t="s">
        <v>2925</v>
      </c>
      <c r="H126" s="60" t="s">
        <v>2924</v>
      </c>
      <c r="I126" s="19" t="s">
        <v>1731</v>
      </c>
    </row>
    <row r="127" spans="1:9" x14ac:dyDescent="0.3">
      <c r="A127">
        <v>125</v>
      </c>
      <c r="B127">
        <v>13</v>
      </c>
      <c r="C127" s="77"/>
      <c r="D127" t="s">
        <v>1999</v>
      </c>
      <c r="E127" t="s">
        <v>1998</v>
      </c>
      <c r="F127" s="8">
        <v>2022</v>
      </c>
      <c r="G127" s="8" t="s">
        <v>1583</v>
      </c>
      <c r="H127" s="60" t="s">
        <v>2926</v>
      </c>
      <c r="I127" s="19" t="s">
        <v>2000</v>
      </c>
    </row>
    <row r="128" spans="1:9" x14ac:dyDescent="0.3">
      <c r="A128">
        <v>126</v>
      </c>
      <c r="B128">
        <v>14</v>
      </c>
      <c r="C128" s="77"/>
      <c r="D128" t="s">
        <v>2002</v>
      </c>
      <c r="E128" t="s">
        <v>2001</v>
      </c>
      <c r="F128" s="8">
        <v>2019</v>
      </c>
      <c r="G128" s="8" t="s">
        <v>1583</v>
      </c>
      <c r="H128" s="60" t="s">
        <v>2927</v>
      </c>
      <c r="I128" s="19" t="s">
        <v>2003</v>
      </c>
    </row>
    <row r="129" spans="1:9" ht="15" customHeight="1" x14ac:dyDescent="0.3">
      <c r="A129">
        <v>127</v>
      </c>
      <c r="B129">
        <v>15</v>
      </c>
      <c r="C129" s="78"/>
      <c r="D129" s="45" t="s">
        <v>2005</v>
      </c>
      <c r="E129" s="45" t="s">
        <v>2004</v>
      </c>
      <c r="F129" s="56">
        <v>2025</v>
      </c>
      <c r="G129" s="45" t="s">
        <v>1586</v>
      </c>
      <c r="H129" s="61" t="s">
        <v>2928</v>
      </c>
      <c r="I129" s="46" t="s">
        <v>2006</v>
      </c>
    </row>
    <row r="130" spans="1:9" x14ac:dyDescent="0.3">
      <c r="A130">
        <v>128</v>
      </c>
      <c r="B130">
        <v>1</v>
      </c>
      <c r="C130" s="73" t="s">
        <v>2007</v>
      </c>
      <c r="D130" s="43" t="s">
        <v>2008</v>
      </c>
      <c r="E130" s="43" t="s">
        <v>1589</v>
      </c>
      <c r="F130" s="50">
        <v>2023</v>
      </c>
      <c r="G130" s="43" t="s">
        <v>1586</v>
      </c>
      <c r="H130" s="59" t="str">
        <f>HYPERLINK("http://dx.doi.org/10.3390/fire6090358","http://dx.doi.org/10.3390/fire6090358")</f>
        <v>http://dx.doi.org/10.3390/fire6090358</v>
      </c>
      <c r="I130" s="44" t="s">
        <v>1591</v>
      </c>
    </row>
    <row r="131" spans="1:9" x14ac:dyDescent="0.3">
      <c r="A131">
        <v>129</v>
      </c>
      <c r="B131">
        <v>2</v>
      </c>
      <c r="C131" s="74"/>
      <c r="D131" t="s">
        <v>2010</v>
      </c>
      <c r="E131" t="s">
        <v>2009</v>
      </c>
      <c r="F131" s="8">
        <v>2020</v>
      </c>
      <c r="G131" t="s">
        <v>1586</v>
      </c>
      <c r="H131" s="60" t="str">
        <f>HYPERLINK("http://dx.doi.org/10.3390/buildings10070121","http://dx.doi.org/10.3390/buildings10070121")</f>
        <v>http://dx.doi.org/10.3390/buildings10070121</v>
      </c>
      <c r="I131" s="19" t="s">
        <v>2011</v>
      </c>
    </row>
    <row r="132" spans="1:9" x14ac:dyDescent="0.3">
      <c r="A132">
        <v>130</v>
      </c>
      <c r="B132">
        <v>3</v>
      </c>
      <c r="C132" s="74"/>
      <c r="D132" t="s">
        <v>2012</v>
      </c>
      <c r="E132" t="s">
        <v>422</v>
      </c>
      <c r="F132" s="8">
        <v>2025</v>
      </c>
      <c r="G132" t="s">
        <v>2013</v>
      </c>
      <c r="H132" s="60" t="str">
        <f>HYPERLINK("http://dx.doi.org/10.1177/14780771251323092","http://dx.doi.org/10.1177/14780771251323092")</f>
        <v>http://dx.doi.org/10.1177/14780771251323092</v>
      </c>
      <c r="I132" s="19" t="s">
        <v>2014</v>
      </c>
    </row>
    <row r="133" spans="1:9" x14ac:dyDescent="0.3">
      <c r="A133">
        <v>131</v>
      </c>
      <c r="B133">
        <v>4</v>
      </c>
      <c r="C133" s="74"/>
      <c r="D133" t="s">
        <v>2012</v>
      </c>
      <c r="E133" t="s">
        <v>2015</v>
      </c>
      <c r="F133" s="8">
        <v>2024</v>
      </c>
      <c r="G133" t="s">
        <v>1586</v>
      </c>
      <c r="H133" s="60" t="str">
        <f>HYPERLINK("http://dx.doi.org/10.17341/gazimmfd.1377660","http://dx.doi.org/10.17341/gazimmfd.1377660")</f>
        <v>http://dx.doi.org/10.17341/gazimmfd.1377660</v>
      </c>
      <c r="I133" s="19" t="s">
        <v>2016</v>
      </c>
    </row>
    <row r="134" spans="1:9" x14ac:dyDescent="0.3">
      <c r="A134">
        <v>132</v>
      </c>
      <c r="B134">
        <v>5</v>
      </c>
      <c r="C134" s="74"/>
      <c r="D134" t="s">
        <v>2017</v>
      </c>
      <c r="E134" t="s">
        <v>1593</v>
      </c>
      <c r="F134" s="8">
        <v>2015</v>
      </c>
      <c r="G134" t="s">
        <v>1586</v>
      </c>
      <c r="H134" s="60" t="str">
        <f>HYPERLINK("http://dx.doi.org/10.1016/j.autcon.2014.10.004","http://dx.doi.org/10.1016/j.autcon.2014.10.004")</f>
        <v>http://dx.doi.org/10.1016/j.autcon.2014.10.004</v>
      </c>
      <c r="I134" s="19" t="s">
        <v>1595</v>
      </c>
    </row>
    <row r="135" spans="1:9" x14ac:dyDescent="0.3">
      <c r="A135">
        <v>133</v>
      </c>
      <c r="B135">
        <v>6</v>
      </c>
      <c r="C135" s="74"/>
      <c r="D135" t="s">
        <v>2018</v>
      </c>
      <c r="E135" t="s">
        <v>1638</v>
      </c>
      <c r="F135" s="8">
        <v>2024</v>
      </c>
      <c r="G135" t="s">
        <v>1586</v>
      </c>
      <c r="H135" s="60" t="str">
        <f>HYPERLINK("http://dx.doi.org/10.1016/j.autcon.2024.105382","http://dx.doi.org/10.1016/j.autcon.2024.105382")</f>
        <v>http://dx.doi.org/10.1016/j.autcon.2024.105382</v>
      </c>
      <c r="I135" s="19" t="s">
        <v>1640</v>
      </c>
    </row>
    <row r="136" spans="1:9" x14ac:dyDescent="0.3">
      <c r="A136">
        <v>134</v>
      </c>
      <c r="B136">
        <v>7</v>
      </c>
      <c r="C136" s="74"/>
      <c r="D136" t="s">
        <v>2020</v>
      </c>
      <c r="E136" t="s">
        <v>2019</v>
      </c>
      <c r="F136" s="8">
        <v>2024</v>
      </c>
      <c r="G136" t="s">
        <v>2013</v>
      </c>
      <c r="H136" s="60" t="str">
        <f>HYPERLINK("http://dx.doi.org/10.1108/ECAM-10-2023-1037","http://dx.doi.org/10.1108/ECAM-10-2023-1037")</f>
        <v>http://dx.doi.org/10.1108/ECAM-10-2023-1037</v>
      </c>
      <c r="I136" s="19" t="s">
        <v>1599</v>
      </c>
    </row>
    <row r="137" spans="1:9" x14ac:dyDescent="0.3">
      <c r="A137">
        <v>135</v>
      </c>
      <c r="B137">
        <v>8</v>
      </c>
      <c r="C137" s="74"/>
      <c r="D137" t="s">
        <v>2022</v>
      </c>
      <c r="E137" t="s">
        <v>2021</v>
      </c>
      <c r="F137" s="8">
        <v>2018</v>
      </c>
      <c r="G137" t="s">
        <v>2932</v>
      </c>
      <c r="H137" s="60" t="str">
        <f>HYPERLINK("http://dx.doi.org/10.5729/ictcs.2018.1.126","http://dx.doi.org/10.5729/ictcs.2018.1.126")</f>
        <v>http://dx.doi.org/10.5729/ictcs.2018.1.126</v>
      </c>
      <c r="I137" s="19" t="s">
        <v>2023</v>
      </c>
    </row>
    <row r="138" spans="1:9" x14ac:dyDescent="0.3">
      <c r="A138">
        <v>136</v>
      </c>
      <c r="B138">
        <v>9</v>
      </c>
      <c r="C138" s="74"/>
      <c r="D138" t="s">
        <v>2024</v>
      </c>
      <c r="E138" t="s">
        <v>1603</v>
      </c>
      <c r="F138" s="8">
        <v>2022</v>
      </c>
      <c r="G138" t="s">
        <v>1586</v>
      </c>
      <c r="H138" s="60" t="str">
        <f>HYPERLINK("http://dx.doi.org/10.1017/S1471068422000138","http://dx.doi.org/10.1017/S1471068422000138")</f>
        <v>http://dx.doi.org/10.1017/S1471068422000138</v>
      </c>
      <c r="I138" s="19" t="s">
        <v>1605</v>
      </c>
    </row>
    <row r="139" spans="1:9" x14ac:dyDescent="0.3">
      <c r="A139">
        <v>137</v>
      </c>
      <c r="B139">
        <v>10</v>
      </c>
      <c r="C139" s="74"/>
      <c r="D139" t="s">
        <v>2026</v>
      </c>
      <c r="E139" t="s">
        <v>2025</v>
      </c>
      <c r="F139" s="8">
        <v>2021</v>
      </c>
      <c r="G139" t="s">
        <v>1586</v>
      </c>
      <c r="H139" s="60" t="str">
        <f>HYPERLINK("http://dx.doi.org/10.1016/j.autcon.2021.103631","http://dx.doi.org/10.1016/j.autcon.2021.103631")</f>
        <v>http://dx.doi.org/10.1016/j.autcon.2021.103631</v>
      </c>
      <c r="I139" s="19" t="s">
        <v>2027</v>
      </c>
    </row>
    <row r="140" spans="1:9" x14ac:dyDescent="0.3">
      <c r="A140">
        <v>138</v>
      </c>
      <c r="B140">
        <v>11</v>
      </c>
      <c r="C140" s="74"/>
      <c r="D140" t="s">
        <v>2029</v>
      </c>
      <c r="E140" t="s">
        <v>2028</v>
      </c>
      <c r="F140" s="8">
        <v>2025</v>
      </c>
      <c r="G140" t="s">
        <v>1586</v>
      </c>
      <c r="H140" s="60" t="str">
        <f>HYPERLINK("http://dx.doi.org/10.1016/j.autcon.2025.105970","http://dx.doi.org/10.1016/j.autcon.2025.105970")</f>
        <v>http://dx.doi.org/10.1016/j.autcon.2025.105970</v>
      </c>
      <c r="I140" s="19" t="s">
        <v>2030</v>
      </c>
    </row>
    <row r="141" spans="1:9" x14ac:dyDescent="0.3">
      <c r="A141">
        <v>139</v>
      </c>
      <c r="B141">
        <v>12</v>
      </c>
      <c r="C141" s="74"/>
      <c r="D141" t="s">
        <v>2031</v>
      </c>
      <c r="E141" t="s">
        <v>611</v>
      </c>
      <c r="F141" s="8">
        <v>2024</v>
      </c>
      <c r="G141" t="s">
        <v>2013</v>
      </c>
      <c r="H141" s="60" t="str">
        <f>HYPERLINK("http://dx.doi.org/10.1007/s10694-024-01655-0","http://dx.doi.org/10.1007/s10694-024-01655-0")</f>
        <v>http://dx.doi.org/10.1007/s10694-024-01655-0</v>
      </c>
      <c r="I141" s="19" t="s">
        <v>1587</v>
      </c>
    </row>
    <row r="142" spans="1:9" x14ac:dyDescent="0.3">
      <c r="A142">
        <v>140</v>
      </c>
      <c r="B142">
        <v>13</v>
      </c>
      <c r="C142" s="74"/>
      <c r="D142" t="s">
        <v>2032</v>
      </c>
      <c r="E142" t="s">
        <v>1662</v>
      </c>
      <c r="F142" s="8">
        <v>2017</v>
      </c>
      <c r="G142" t="s">
        <v>2933</v>
      </c>
      <c r="H142" s="60" t="str">
        <f>HYPERLINK("http://dx.doi.org/10.1016/j.firesaf.2017.03.083","http://dx.doi.org/10.1016/j.firesaf.2017.03.083")</f>
        <v>http://dx.doi.org/10.1016/j.firesaf.2017.03.083</v>
      </c>
      <c r="I142" s="19" t="s">
        <v>1664</v>
      </c>
    </row>
    <row r="143" spans="1:9" x14ac:dyDescent="0.3">
      <c r="A143">
        <v>141</v>
      </c>
      <c r="B143">
        <v>14</v>
      </c>
      <c r="C143" s="74"/>
      <c r="D143" t="s">
        <v>2034</v>
      </c>
      <c r="E143" t="s">
        <v>2033</v>
      </c>
      <c r="F143" s="8">
        <v>2015</v>
      </c>
      <c r="G143" t="s">
        <v>1586</v>
      </c>
      <c r="H143" s="60" t="str">
        <f>HYPERLINK("http://dx.doi.org/10.1016/j.autcon.2015.02.001","http://dx.doi.org/10.1016/j.autcon.2015.02.001")</f>
        <v>http://dx.doi.org/10.1016/j.autcon.2015.02.001</v>
      </c>
      <c r="I143" s="19" t="s">
        <v>2035</v>
      </c>
    </row>
    <row r="144" spans="1:9" x14ac:dyDescent="0.3">
      <c r="A144">
        <v>142</v>
      </c>
      <c r="B144">
        <v>15</v>
      </c>
      <c r="C144" s="74"/>
      <c r="D144" t="s">
        <v>2036</v>
      </c>
      <c r="E144" t="s">
        <v>1621</v>
      </c>
      <c r="F144" s="8">
        <v>2022</v>
      </c>
      <c r="G144" t="s">
        <v>1586</v>
      </c>
      <c r="H144" s="60" t="str">
        <f>HYPERLINK("http://dx.doi.org/10.1016/j.jobe.2022.104571","http://dx.doi.org/10.1016/j.jobe.2022.104571")</f>
        <v>http://dx.doi.org/10.1016/j.jobe.2022.104571</v>
      </c>
      <c r="I144" s="19" t="s">
        <v>1623</v>
      </c>
    </row>
    <row r="145" spans="1:9" x14ac:dyDescent="0.3">
      <c r="A145">
        <v>143</v>
      </c>
      <c r="B145">
        <v>16</v>
      </c>
      <c r="C145" s="74"/>
      <c r="D145" t="s">
        <v>2037</v>
      </c>
      <c r="E145" t="s">
        <v>1654</v>
      </c>
      <c r="F145" s="8">
        <v>2024</v>
      </c>
      <c r="G145" t="s">
        <v>1586</v>
      </c>
      <c r="H145" s="60" t="str">
        <f>HYPERLINK("http://dx.doi.org/10.1061/JMENEA.MEENG-5709","http://dx.doi.org/10.1061/JMENEA.MEENG-5709")</f>
        <v>http://dx.doi.org/10.1061/JMENEA.MEENG-5709</v>
      </c>
      <c r="I145" s="19" t="s">
        <v>1656</v>
      </c>
    </row>
    <row r="146" spans="1:9" x14ac:dyDescent="0.3">
      <c r="A146">
        <v>144</v>
      </c>
      <c r="B146">
        <v>17</v>
      </c>
      <c r="C146" s="74"/>
      <c r="D146" t="s">
        <v>2039</v>
      </c>
      <c r="E146" t="s">
        <v>2038</v>
      </c>
      <c r="F146" s="8">
        <v>2020</v>
      </c>
      <c r="G146" t="s">
        <v>1586</v>
      </c>
      <c r="H146" s="60" t="str">
        <f>HYPERLINK("http://dx.doi.org/10.1016/j.autcon.2019.103041","http://dx.doi.org/10.1016/j.autcon.2019.103041")</f>
        <v>http://dx.doi.org/10.1016/j.autcon.2019.103041</v>
      </c>
      <c r="I146" s="19" t="s">
        <v>2040</v>
      </c>
    </row>
    <row r="147" spans="1:9" x14ac:dyDescent="0.3">
      <c r="A147">
        <v>145</v>
      </c>
      <c r="B147">
        <v>18</v>
      </c>
      <c r="C147" s="74"/>
      <c r="D147" t="s">
        <v>2042</v>
      </c>
      <c r="E147" t="s">
        <v>2041</v>
      </c>
      <c r="F147" s="8">
        <v>2018</v>
      </c>
      <c r="G147" t="s">
        <v>2932</v>
      </c>
      <c r="H147" s="60" t="str">
        <f>HYPERLINK("http://dx.doi.org/10.5220/0006783103040310","http://dx.doi.org/10.5220/0006783103040310")</f>
        <v>http://dx.doi.org/10.5220/0006783103040310</v>
      </c>
      <c r="I147" s="19" t="s">
        <v>1719</v>
      </c>
    </row>
    <row r="148" spans="1:9" x14ac:dyDescent="0.3">
      <c r="A148">
        <v>146</v>
      </c>
      <c r="B148">
        <v>19</v>
      </c>
      <c r="C148" s="74"/>
      <c r="D148" t="s">
        <v>2043</v>
      </c>
      <c r="E148" t="s">
        <v>1690</v>
      </c>
      <c r="F148" s="8">
        <v>2024</v>
      </c>
      <c r="G148" t="s">
        <v>1586</v>
      </c>
      <c r="H148" s="60" t="str">
        <f>HYPERLINK("http://dx.doi.org/10.3390/su16219240","http://dx.doi.org/10.3390/su16219240")</f>
        <v>http://dx.doi.org/10.3390/su16219240</v>
      </c>
      <c r="I148" s="19" t="s">
        <v>1692</v>
      </c>
    </row>
    <row r="149" spans="1:9" x14ac:dyDescent="0.3">
      <c r="A149">
        <v>147</v>
      </c>
      <c r="B149">
        <v>20</v>
      </c>
      <c r="C149" s="74"/>
      <c r="D149" t="s">
        <v>2045</v>
      </c>
      <c r="E149" t="s">
        <v>2044</v>
      </c>
      <c r="F149" s="8">
        <v>2024</v>
      </c>
      <c r="G149" t="s">
        <v>2932</v>
      </c>
      <c r="H149" s="60" t="s">
        <v>2931</v>
      </c>
      <c r="I149" s="19" t="s">
        <v>1672</v>
      </c>
    </row>
    <row r="150" spans="1:9" ht="15" customHeight="1" x14ac:dyDescent="0.3">
      <c r="A150">
        <v>148</v>
      </c>
      <c r="B150">
        <v>21</v>
      </c>
      <c r="C150" s="74"/>
      <c r="D150" t="s">
        <v>2047</v>
      </c>
      <c r="E150" t="s">
        <v>2046</v>
      </c>
      <c r="F150" s="8">
        <v>2022</v>
      </c>
      <c r="G150" t="s">
        <v>2932</v>
      </c>
      <c r="H150" s="60" t="s">
        <v>2930</v>
      </c>
      <c r="I150" s="19" t="s">
        <v>2929</v>
      </c>
    </row>
    <row r="151" spans="1:9" x14ac:dyDescent="0.3">
      <c r="A151">
        <v>149</v>
      </c>
      <c r="B151">
        <v>22</v>
      </c>
      <c r="C151" s="74"/>
      <c r="D151" t="s">
        <v>2048</v>
      </c>
      <c r="E151" t="s">
        <v>1721</v>
      </c>
      <c r="F151" s="8">
        <v>2023</v>
      </c>
      <c r="G151" t="s">
        <v>1586</v>
      </c>
      <c r="H151" s="60" t="str">
        <f>HYPERLINK("http://dx.doi.org/10.3390/fire6040139","http://dx.doi.org/10.3390/fire6040139")</f>
        <v>http://dx.doi.org/10.3390/fire6040139</v>
      </c>
      <c r="I151" s="19" t="s">
        <v>1723</v>
      </c>
    </row>
    <row r="152" spans="1:9" x14ac:dyDescent="0.3">
      <c r="A152">
        <v>150</v>
      </c>
      <c r="B152">
        <v>23</v>
      </c>
      <c r="C152" s="74"/>
      <c r="D152" t="s">
        <v>2050</v>
      </c>
      <c r="E152" t="s">
        <v>2049</v>
      </c>
      <c r="F152" s="8">
        <v>2017</v>
      </c>
      <c r="G152" t="s">
        <v>1586</v>
      </c>
      <c r="H152" s="60" t="str">
        <f>HYPERLINK("http://dx.doi.org/10.1016/j.autcon.2017.08.027","http://dx.doi.org/10.1016/j.autcon.2017.08.027")</f>
        <v>http://dx.doi.org/10.1016/j.autcon.2017.08.027</v>
      </c>
      <c r="I152" s="19" t="s">
        <v>2051</v>
      </c>
    </row>
    <row r="153" spans="1:9" x14ac:dyDescent="0.3">
      <c r="A153">
        <v>151</v>
      </c>
      <c r="B153">
        <v>24</v>
      </c>
      <c r="C153" s="74"/>
      <c r="D153" t="s">
        <v>2052</v>
      </c>
      <c r="E153" t="s">
        <v>1642</v>
      </c>
      <c r="F153" s="8">
        <v>2024</v>
      </c>
      <c r="G153" t="s">
        <v>1586</v>
      </c>
      <c r="H153" s="60" t="str">
        <f>HYPERLINK("http://dx.doi.org/10.1002/bate.202300099","http://dx.doi.org/10.1002/bate.202300099")</f>
        <v>http://dx.doi.org/10.1002/bate.202300099</v>
      </c>
      <c r="I153" s="19" t="s">
        <v>1644</v>
      </c>
    </row>
    <row r="154" spans="1:9" x14ac:dyDescent="0.3">
      <c r="A154">
        <v>152</v>
      </c>
      <c r="B154">
        <v>25</v>
      </c>
      <c r="C154" s="74"/>
      <c r="D154" t="s">
        <v>2054</v>
      </c>
      <c r="E154" t="s">
        <v>2053</v>
      </c>
      <c r="F154" s="8">
        <v>2024</v>
      </c>
      <c r="G154" t="s">
        <v>1586</v>
      </c>
      <c r="H154" s="60" t="str">
        <f>HYPERLINK("http://dx.doi.org/10.1061/AJRUA6.RUENG-1275","http://dx.doi.org/10.1061/AJRUA6.RUENG-1275")</f>
        <v>http://dx.doi.org/10.1061/AJRUA6.RUENG-1275</v>
      </c>
      <c r="I154" s="19" t="s">
        <v>2055</v>
      </c>
    </row>
    <row r="155" spans="1:9" x14ac:dyDescent="0.3">
      <c r="A155">
        <v>153</v>
      </c>
      <c r="B155">
        <v>26</v>
      </c>
      <c r="C155" s="74"/>
      <c r="D155" t="s">
        <v>2057</v>
      </c>
      <c r="E155" t="s">
        <v>2056</v>
      </c>
      <c r="F155" s="8">
        <v>2021</v>
      </c>
      <c r="G155" t="s">
        <v>1586</v>
      </c>
      <c r="H155" s="60" t="str">
        <f>HYPERLINK("http://dx.doi.org/10.3390/rs13030461","http://dx.doi.org/10.3390/rs13030461")</f>
        <v>http://dx.doi.org/10.3390/rs13030461</v>
      </c>
      <c r="I155" s="19" t="s">
        <v>2058</v>
      </c>
    </row>
    <row r="156" spans="1:9" x14ac:dyDescent="0.3">
      <c r="A156">
        <v>154</v>
      </c>
      <c r="B156">
        <v>27</v>
      </c>
      <c r="C156" s="74"/>
      <c r="D156" t="s">
        <v>2060</v>
      </c>
      <c r="E156" t="s">
        <v>2059</v>
      </c>
      <c r="F156" s="8">
        <v>2021</v>
      </c>
      <c r="G156" t="s">
        <v>1586</v>
      </c>
      <c r="H156" s="60" t="str">
        <f>HYPERLINK("http://dx.doi.org/10.1016/j.jobe.2021.102186","http://dx.doi.org/10.1016/j.jobe.2021.102186")</f>
        <v>http://dx.doi.org/10.1016/j.jobe.2021.102186</v>
      </c>
      <c r="I156" s="19" t="s">
        <v>2061</v>
      </c>
    </row>
    <row r="157" spans="1:9" x14ac:dyDescent="0.3">
      <c r="A157">
        <v>155</v>
      </c>
      <c r="B157">
        <v>28</v>
      </c>
      <c r="C157" s="74"/>
      <c r="D157" t="s">
        <v>2063</v>
      </c>
      <c r="E157" t="s">
        <v>2062</v>
      </c>
      <c r="F157" s="8">
        <v>2023</v>
      </c>
      <c r="G157" t="s">
        <v>1586</v>
      </c>
      <c r="H157" s="60" t="str">
        <f>HYPERLINK("http://dx.doi.org/10.1016/j.jobe.2023.107228","http://dx.doi.org/10.1016/j.jobe.2023.107228")</f>
        <v>http://dx.doi.org/10.1016/j.jobe.2023.107228</v>
      </c>
      <c r="I157" s="19" t="s">
        <v>2064</v>
      </c>
    </row>
    <row r="158" spans="1:9" x14ac:dyDescent="0.3">
      <c r="A158">
        <v>156</v>
      </c>
      <c r="B158">
        <v>29</v>
      </c>
      <c r="C158" s="74"/>
      <c r="D158" t="s">
        <v>2066</v>
      </c>
      <c r="E158" t="s">
        <v>2065</v>
      </c>
      <c r="F158" s="8">
        <v>2021</v>
      </c>
      <c r="G158" t="s">
        <v>1586</v>
      </c>
      <c r="H158" s="60" t="str">
        <f>HYPERLINK("http://dx.doi.org/10.1016/j.engstruct.2021.112544","http://dx.doi.org/10.1016/j.engstruct.2021.112544")</f>
        <v>http://dx.doi.org/10.1016/j.engstruct.2021.112544</v>
      </c>
      <c r="I158" s="19" t="s">
        <v>2067</v>
      </c>
    </row>
    <row r="159" spans="1:9" x14ac:dyDescent="0.3">
      <c r="A159">
        <v>157</v>
      </c>
      <c r="B159">
        <v>30</v>
      </c>
      <c r="C159" s="74"/>
      <c r="D159" t="s">
        <v>2068</v>
      </c>
      <c r="E159" t="s">
        <v>104</v>
      </c>
      <c r="F159" s="8">
        <v>2023</v>
      </c>
      <c r="G159" t="s">
        <v>1586</v>
      </c>
      <c r="H159" s="60" t="str">
        <f>HYPERLINK("http://dx.doi.org/10.3390/buildings13061404","http://dx.doi.org/10.3390/buildings13061404")</f>
        <v>http://dx.doi.org/10.3390/buildings13061404</v>
      </c>
      <c r="I159" s="19" t="s">
        <v>1601</v>
      </c>
    </row>
    <row r="160" spans="1:9" x14ac:dyDescent="0.3">
      <c r="A160">
        <v>158</v>
      </c>
      <c r="B160">
        <v>31</v>
      </c>
      <c r="C160" s="74"/>
      <c r="D160" t="s">
        <v>2069</v>
      </c>
      <c r="E160" t="s">
        <v>468</v>
      </c>
      <c r="F160" s="8">
        <v>2024</v>
      </c>
      <c r="G160" t="s">
        <v>1586</v>
      </c>
      <c r="H160" s="60" t="str">
        <f>HYPERLINK("http://dx.doi.org/10.1016/j.aei.2024.102614","http://dx.doi.org/10.1016/j.aei.2024.102614")</f>
        <v>http://dx.doi.org/10.1016/j.aei.2024.102614</v>
      </c>
      <c r="I160" s="19" t="s">
        <v>1613</v>
      </c>
    </row>
    <row r="161" spans="1:9" x14ac:dyDescent="0.3">
      <c r="A161">
        <v>159</v>
      </c>
      <c r="B161">
        <v>32</v>
      </c>
      <c r="C161" s="74"/>
      <c r="D161" t="s">
        <v>2071</v>
      </c>
      <c r="E161" t="s">
        <v>2070</v>
      </c>
      <c r="F161" s="8">
        <v>2024</v>
      </c>
      <c r="G161" t="s">
        <v>1586</v>
      </c>
      <c r="H161" s="60" t="str">
        <f>HYPERLINK("http://dx.doi.org/10.3390/su16166720","http://dx.doi.org/10.3390/su16166720")</f>
        <v>http://dx.doi.org/10.3390/su16166720</v>
      </c>
      <c r="I161" s="19" t="s">
        <v>2072</v>
      </c>
    </row>
    <row r="162" spans="1:9" x14ac:dyDescent="0.3">
      <c r="A162">
        <v>160</v>
      </c>
      <c r="B162">
        <v>33</v>
      </c>
      <c r="C162" s="74"/>
      <c r="D162" t="s">
        <v>2074</v>
      </c>
      <c r="E162" t="s">
        <v>2073</v>
      </c>
      <c r="F162" s="8">
        <v>2023</v>
      </c>
      <c r="G162" t="s">
        <v>2075</v>
      </c>
      <c r="H162" s="60" t="str">
        <f>HYPERLINK("http://dx.doi.org/10.3390/su15065548","http://dx.doi.org/10.3390/su15065548")</f>
        <v>http://dx.doi.org/10.3390/su15065548</v>
      </c>
      <c r="I162" s="19" t="s">
        <v>2076</v>
      </c>
    </row>
    <row r="163" spans="1:9" x14ac:dyDescent="0.3">
      <c r="A163">
        <v>161</v>
      </c>
      <c r="B163">
        <v>34</v>
      </c>
      <c r="C163" s="74"/>
      <c r="D163" t="s">
        <v>2077</v>
      </c>
      <c r="E163" t="s">
        <v>1782</v>
      </c>
      <c r="F163" s="8">
        <v>2019</v>
      </c>
      <c r="G163" t="s">
        <v>1586</v>
      </c>
      <c r="H163" s="60" t="str">
        <f>HYPERLINK("http://dx.doi.org/10.1016/j.autcon.2019.01.007","http://dx.doi.org/10.1016/j.autcon.2019.01.007")</f>
        <v>http://dx.doi.org/10.1016/j.autcon.2019.01.007</v>
      </c>
      <c r="I163" s="19" t="s">
        <v>1784</v>
      </c>
    </row>
    <row r="164" spans="1:9" x14ac:dyDescent="0.3">
      <c r="A164">
        <v>162</v>
      </c>
      <c r="B164">
        <v>35</v>
      </c>
      <c r="C164" s="74"/>
      <c r="D164" t="s">
        <v>2079</v>
      </c>
      <c r="E164" t="s">
        <v>2078</v>
      </c>
      <c r="F164" s="8">
        <v>2023</v>
      </c>
      <c r="G164" t="s">
        <v>1586</v>
      </c>
      <c r="H164" s="60" t="str">
        <f>HYPERLINK("http://dx.doi.org/10.3390/s23052497","http://dx.doi.org/10.3390/s23052497")</f>
        <v>http://dx.doi.org/10.3390/s23052497</v>
      </c>
      <c r="I164" s="19" t="s">
        <v>2080</v>
      </c>
    </row>
    <row r="165" spans="1:9" x14ac:dyDescent="0.3">
      <c r="A165">
        <v>163</v>
      </c>
      <c r="B165">
        <v>36</v>
      </c>
      <c r="C165" s="74"/>
      <c r="D165" t="s">
        <v>2081</v>
      </c>
      <c r="E165" t="s">
        <v>1634</v>
      </c>
      <c r="F165" s="8">
        <v>2022</v>
      </c>
      <c r="G165" t="s">
        <v>1586</v>
      </c>
      <c r="H165" s="60" t="str">
        <f>HYPERLINK("http://dx.doi.org/10.1080/17508975.2021.1874858","http://dx.doi.org/10.1080/17508975.2021.1874858")</f>
        <v>http://dx.doi.org/10.1080/17508975.2021.1874858</v>
      </c>
      <c r="I165" s="19" t="s">
        <v>1636</v>
      </c>
    </row>
    <row r="166" spans="1:9" x14ac:dyDescent="0.3">
      <c r="A166">
        <v>164</v>
      </c>
      <c r="B166">
        <v>37</v>
      </c>
      <c r="C166" s="74"/>
      <c r="D166" t="s">
        <v>2082</v>
      </c>
      <c r="E166" t="s">
        <v>1625</v>
      </c>
      <c r="F166" s="8">
        <v>2023</v>
      </c>
      <c r="G166" t="s">
        <v>1586</v>
      </c>
      <c r="H166" s="60" t="str">
        <f>HYPERLINK("http://dx.doi.org/10.1016/j.autcon.2022.104728","http://dx.doi.org/10.1016/j.autcon.2022.104728")</f>
        <v>http://dx.doi.org/10.1016/j.autcon.2022.104728</v>
      </c>
      <c r="I166" s="19" t="s">
        <v>1627</v>
      </c>
    </row>
    <row r="167" spans="1:9" x14ac:dyDescent="0.3">
      <c r="A167">
        <v>165</v>
      </c>
      <c r="B167">
        <v>38</v>
      </c>
      <c r="C167" s="74"/>
      <c r="D167" t="s">
        <v>2084</v>
      </c>
      <c r="E167" t="s">
        <v>2083</v>
      </c>
      <c r="F167" s="8">
        <v>2023</v>
      </c>
      <c r="G167" t="s">
        <v>1586</v>
      </c>
      <c r="H167" s="60" t="str">
        <f>HYPERLINK("http://dx.doi.org/10.3390/app13116741","http://dx.doi.org/10.3390/app13116741")</f>
        <v>http://dx.doi.org/10.3390/app13116741</v>
      </c>
      <c r="I167" s="19" t="s">
        <v>2085</v>
      </c>
    </row>
    <row r="168" spans="1:9" x14ac:dyDescent="0.3">
      <c r="A168">
        <v>166</v>
      </c>
      <c r="B168">
        <v>39</v>
      </c>
      <c r="C168" s="74"/>
      <c r="D168" t="s">
        <v>2087</v>
      </c>
      <c r="E168" t="s">
        <v>2086</v>
      </c>
      <c r="F168" s="8">
        <v>2025</v>
      </c>
      <c r="G168" t="s">
        <v>2932</v>
      </c>
      <c r="H168" s="60" t="str">
        <f>HYPERLINK("http://dx.doi.org/10.1007/978-3-031-71867-0_13","http://dx.doi.org/10.1007/978-3-031-71867-0_13")</f>
        <v>http://dx.doi.org/10.1007/978-3-031-71867-0_13</v>
      </c>
      <c r="I168" s="19" t="s">
        <v>2088</v>
      </c>
    </row>
    <row r="169" spans="1:9" x14ac:dyDescent="0.3">
      <c r="A169">
        <v>167</v>
      </c>
      <c r="B169">
        <v>40</v>
      </c>
      <c r="C169" s="74"/>
      <c r="D169" t="s">
        <v>2089</v>
      </c>
      <c r="E169" t="s">
        <v>1713</v>
      </c>
      <c r="F169" s="8">
        <v>2020</v>
      </c>
      <c r="G169" t="s">
        <v>1586</v>
      </c>
      <c r="H169" s="60" t="str">
        <f>HYPERLINK("http://dx.doi.org/10.1109/ACCESS.2020.3039512","http://dx.doi.org/10.1109/ACCESS.2020.3039512")</f>
        <v>http://dx.doi.org/10.1109/ACCESS.2020.3039512</v>
      </c>
      <c r="I169" s="19" t="s">
        <v>1715</v>
      </c>
    </row>
    <row r="170" spans="1:9" x14ac:dyDescent="0.3">
      <c r="A170">
        <v>168</v>
      </c>
      <c r="B170">
        <v>41</v>
      </c>
      <c r="C170" s="74"/>
      <c r="D170" t="s">
        <v>2091</v>
      </c>
      <c r="E170" t="s">
        <v>2090</v>
      </c>
      <c r="F170" s="8">
        <v>2022</v>
      </c>
      <c r="G170" t="s">
        <v>1586</v>
      </c>
      <c r="H170" s="60" t="str">
        <f>HYPERLINK("http://dx.doi.org/10.1016/j.autcon.2022.104407","http://dx.doi.org/10.1016/j.autcon.2022.104407")</f>
        <v>http://dx.doi.org/10.1016/j.autcon.2022.104407</v>
      </c>
      <c r="I170" s="19" t="s">
        <v>2092</v>
      </c>
    </row>
    <row r="171" spans="1:9" x14ac:dyDescent="0.3">
      <c r="A171">
        <v>169</v>
      </c>
      <c r="B171">
        <v>42</v>
      </c>
      <c r="C171" s="74"/>
      <c r="D171" t="s">
        <v>2093</v>
      </c>
      <c r="E171" t="s">
        <v>1980</v>
      </c>
      <c r="F171" s="8">
        <v>2023</v>
      </c>
      <c r="G171" t="s">
        <v>1586</v>
      </c>
      <c r="H171" s="60" t="str">
        <f>HYPERLINK("http://dx.doi.org/10.1109/ACCESS.2023.3278267","http://dx.doi.org/10.1109/ACCESS.2023.3278267")</f>
        <v>http://dx.doi.org/10.1109/ACCESS.2023.3278267</v>
      </c>
      <c r="I171" s="19" t="s">
        <v>1982</v>
      </c>
    </row>
    <row r="172" spans="1:9" x14ac:dyDescent="0.3">
      <c r="A172">
        <v>170</v>
      </c>
      <c r="B172">
        <v>43</v>
      </c>
      <c r="C172" s="74"/>
      <c r="D172" t="s">
        <v>2094</v>
      </c>
      <c r="E172" t="s">
        <v>1666</v>
      </c>
      <c r="F172" s="8">
        <v>2021</v>
      </c>
      <c r="G172" t="s">
        <v>1586</v>
      </c>
      <c r="H172" s="60" t="str">
        <f>HYPERLINK("http://dx.doi.org/10.1109/LSENS.2021.3124800","http://dx.doi.org/10.1109/LSENS.2021.3124800")</f>
        <v>http://dx.doi.org/10.1109/LSENS.2021.3124800</v>
      </c>
      <c r="I172" s="19" t="s">
        <v>1668</v>
      </c>
    </row>
    <row r="173" spans="1:9" x14ac:dyDescent="0.3">
      <c r="A173">
        <v>171</v>
      </c>
      <c r="B173">
        <v>44</v>
      </c>
      <c r="C173" s="74"/>
      <c r="D173" t="s">
        <v>2095</v>
      </c>
      <c r="E173" t="s">
        <v>1725</v>
      </c>
      <c r="F173" s="8">
        <v>2022</v>
      </c>
      <c r="G173" t="s">
        <v>1586</v>
      </c>
      <c r="H173" s="60" t="str">
        <f>HYPERLINK("http://dx.doi.org/10.1016/j.autcon.2022.104375","http://dx.doi.org/10.1016/j.autcon.2022.104375")</f>
        <v>http://dx.doi.org/10.1016/j.autcon.2022.104375</v>
      </c>
      <c r="I173" s="19" t="s">
        <v>1727</v>
      </c>
    </row>
    <row r="174" spans="1:9" x14ac:dyDescent="0.3">
      <c r="A174">
        <v>172</v>
      </c>
      <c r="B174">
        <v>45</v>
      </c>
      <c r="C174" s="74"/>
      <c r="D174" t="s">
        <v>2097</v>
      </c>
      <c r="E174" t="s">
        <v>2096</v>
      </c>
      <c r="F174" s="8">
        <v>2021</v>
      </c>
      <c r="G174" t="s">
        <v>1586</v>
      </c>
      <c r="H174" s="60" t="str">
        <f>HYPERLINK("http://dx.doi.org/10.3390/buildings11100445","http://dx.doi.org/10.3390/buildings11100445")</f>
        <v>http://dx.doi.org/10.3390/buildings11100445</v>
      </c>
      <c r="I174" s="19" t="s">
        <v>1696</v>
      </c>
    </row>
    <row r="175" spans="1:9" x14ac:dyDescent="0.3">
      <c r="A175">
        <v>173</v>
      </c>
      <c r="B175">
        <v>46</v>
      </c>
      <c r="C175" s="74"/>
      <c r="D175" t="s">
        <v>2099</v>
      </c>
      <c r="E175" t="s">
        <v>2098</v>
      </c>
      <c r="F175" s="8">
        <v>2023</v>
      </c>
      <c r="G175" t="s">
        <v>2932</v>
      </c>
      <c r="H175" s="60" t="str">
        <f>HYPERLINK("http://dx.doi.org/10.1145/3611643.3613897","http://dx.doi.org/10.1145/3611643.3613897")</f>
        <v>http://dx.doi.org/10.1145/3611643.3613897</v>
      </c>
      <c r="I175" s="19" t="s">
        <v>2100</v>
      </c>
    </row>
    <row r="176" spans="1:9" x14ac:dyDescent="0.3">
      <c r="A176">
        <v>174</v>
      </c>
      <c r="B176">
        <v>47</v>
      </c>
      <c r="C176" s="74"/>
      <c r="D176" t="s">
        <v>2102</v>
      </c>
      <c r="E176" t="s">
        <v>2101</v>
      </c>
      <c r="F176" s="8">
        <v>2019</v>
      </c>
      <c r="G176" t="s">
        <v>2932</v>
      </c>
      <c r="H176" s="60" t="str">
        <f>HYPERLINK("http://dx.doi.org/10.1088/1755-1315/224/1/012021","http://dx.doi.org/10.1088/1755-1315/224/1/012021")</f>
        <v>http://dx.doi.org/10.1088/1755-1315/224/1/012021</v>
      </c>
      <c r="I176" s="19" t="s">
        <v>1684</v>
      </c>
    </row>
    <row r="177" spans="1:9" x14ac:dyDescent="0.3">
      <c r="A177">
        <v>175</v>
      </c>
      <c r="B177">
        <v>48</v>
      </c>
      <c r="C177" s="74"/>
      <c r="D177" t="s">
        <v>2104</v>
      </c>
      <c r="E177" t="s">
        <v>2103</v>
      </c>
      <c r="F177" s="8">
        <v>2023</v>
      </c>
      <c r="G177" t="s">
        <v>1586</v>
      </c>
      <c r="H177" s="60" t="str">
        <f>HYPERLINK("http://dx.doi.org/10.1016/j.jobe.2023.107642","http://dx.doi.org/10.1016/j.jobe.2023.107642")</f>
        <v>http://dx.doi.org/10.1016/j.jobe.2023.107642</v>
      </c>
      <c r="I177" s="19" t="s">
        <v>2105</v>
      </c>
    </row>
    <row r="178" spans="1:9" x14ac:dyDescent="0.3">
      <c r="A178">
        <v>176</v>
      </c>
      <c r="B178">
        <v>49</v>
      </c>
      <c r="C178" s="74"/>
      <c r="D178" t="s">
        <v>2106</v>
      </c>
      <c r="E178" t="s">
        <v>1629</v>
      </c>
      <c r="F178" s="8">
        <v>2022</v>
      </c>
      <c r="G178" t="s">
        <v>2107</v>
      </c>
      <c r="H178" s="60" t="str">
        <f>HYPERLINK("http://dx.doi.org/10.1007/s10694-021-01153-7","http://dx.doi.org/10.1007/s10694-021-01153-7")</f>
        <v>http://dx.doi.org/10.1007/s10694-021-01153-7</v>
      </c>
      <c r="I178" s="19" t="s">
        <v>1632</v>
      </c>
    </row>
    <row r="179" spans="1:9" x14ac:dyDescent="0.3">
      <c r="A179">
        <v>177</v>
      </c>
      <c r="B179">
        <v>50</v>
      </c>
      <c r="C179" s="74"/>
      <c r="D179" t="s">
        <v>2109</v>
      </c>
      <c r="E179" t="s">
        <v>2108</v>
      </c>
      <c r="F179" s="8">
        <v>2022</v>
      </c>
      <c r="G179" t="s">
        <v>2932</v>
      </c>
      <c r="H179" s="60" t="str">
        <f>HYPERLINK("http://dx.doi.org/10.1109/WoWMoM54355.2022.00095","http://dx.doi.org/10.1109/WoWMoM54355.2022.00095")</f>
        <v>http://dx.doi.org/10.1109/WoWMoM54355.2022.00095</v>
      </c>
      <c r="I179" s="19" t="s">
        <v>2110</v>
      </c>
    </row>
    <row r="180" spans="1:9" x14ac:dyDescent="0.3">
      <c r="A180">
        <v>178</v>
      </c>
      <c r="B180">
        <v>51</v>
      </c>
      <c r="C180" s="74"/>
      <c r="D180" t="s">
        <v>2112</v>
      </c>
      <c r="E180" t="s">
        <v>2111</v>
      </c>
      <c r="F180" s="8">
        <v>2024</v>
      </c>
      <c r="G180" t="s">
        <v>1586</v>
      </c>
      <c r="H180" s="60" t="str">
        <f>HYPERLINK("http://dx.doi.org/10.1016/j.etran.2024.100337","http://dx.doi.org/10.1016/j.etran.2024.100337")</f>
        <v>http://dx.doi.org/10.1016/j.etran.2024.100337</v>
      </c>
      <c r="I180" s="19" t="s">
        <v>2113</v>
      </c>
    </row>
    <row r="181" spans="1:9" x14ac:dyDescent="0.3">
      <c r="A181">
        <v>179</v>
      </c>
      <c r="B181">
        <v>52</v>
      </c>
      <c r="C181" s="74"/>
      <c r="D181" t="s">
        <v>2115</v>
      </c>
      <c r="E181" t="s">
        <v>2114</v>
      </c>
      <c r="F181" s="8">
        <v>2022</v>
      </c>
      <c r="G181" t="s">
        <v>2932</v>
      </c>
      <c r="H181" s="60" t="str">
        <f>HYPERLINK("http://dx.doi.org/10.1145/3540250.3558957","http://dx.doi.org/10.1145/3540250.3558957")</f>
        <v>http://dx.doi.org/10.1145/3540250.3558957</v>
      </c>
      <c r="I181" s="19" t="s">
        <v>2116</v>
      </c>
    </row>
    <row r="182" spans="1:9" x14ac:dyDescent="0.3">
      <c r="A182">
        <v>180</v>
      </c>
      <c r="B182">
        <v>53</v>
      </c>
      <c r="C182" s="74"/>
      <c r="D182" t="s">
        <v>2118</v>
      </c>
      <c r="E182" t="s">
        <v>2117</v>
      </c>
      <c r="F182" s="8">
        <v>2022</v>
      </c>
      <c r="G182" t="s">
        <v>2932</v>
      </c>
      <c r="H182" s="60" t="str">
        <f>HYPERLINK("http://dx.doi.org/10.5194/isprs-archives-XLIII-B4-2022-295-2022","http://dx.doi.org/10.5194/isprs-archives-XLIII-B4-2022-295-2022")</f>
        <v>http://dx.doi.org/10.5194/isprs-archives-XLIII-B4-2022-295-2022</v>
      </c>
      <c r="I182" s="19" t="s">
        <v>2119</v>
      </c>
    </row>
    <row r="183" spans="1:9" x14ac:dyDescent="0.3">
      <c r="A183">
        <v>181</v>
      </c>
      <c r="B183">
        <v>54</v>
      </c>
      <c r="C183" s="74"/>
      <c r="D183" t="s">
        <v>2121</v>
      </c>
      <c r="E183" t="s">
        <v>2120</v>
      </c>
      <c r="F183" s="8">
        <v>2024</v>
      </c>
      <c r="G183" t="s">
        <v>2932</v>
      </c>
      <c r="H183" s="60" t="str">
        <f>HYPERLINK("http://dx.doi.org/10.5194/isprs-annals-X-4-W5-2024-289-2024","http://dx.doi.org/10.5194/isprs-annals-X-4-W5-2024-289-2024")</f>
        <v>http://dx.doi.org/10.5194/isprs-annals-X-4-W5-2024-289-2024</v>
      </c>
      <c r="I183" s="19" t="s">
        <v>2122</v>
      </c>
    </row>
    <row r="184" spans="1:9" x14ac:dyDescent="0.3">
      <c r="A184">
        <v>182</v>
      </c>
      <c r="B184">
        <v>55</v>
      </c>
      <c r="C184" s="74"/>
      <c r="D184" t="s">
        <v>2124</v>
      </c>
      <c r="E184" t="s">
        <v>2123</v>
      </c>
      <c r="F184" s="8">
        <v>2019</v>
      </c>
      <c r="G184" t="s">
        <v>1586</v>
      </c>
      <c r="H184" s="60" t="str">
        <f>HYPERLINK("http://dx.doi.org/10.1051/0004-6361/201935144","http://dx.doi.org/10.1051/0004-6361/201935144")</f>
        <v>http://dx.doi.org/10.1051/0004-6361/201935144</v>
      </c>
      <c r="I184" s="19" t="s">
        <v>2125</v>
      </c>
    </row>
    <row r="185" spans="1:9" x14ac:dyDescent="0.3">
      <c r="A185">
        <v>183</v>
      </c>
      <c r="B185">
        <v>56</v>
      </c>
      <c r="C185" s="75"/>
      <c r="D185" s="45" t="s">
        <v>2127</v>
      </c>
      <c r="E185" s="45" t="s">
        <v>2126</v>
      </c>
      <c r="F185" s="56">
        <v>2020</v>
      </c>
      <c r="G185" s="45" t="s">
        <v>1586</v>
      </c>
      <c r="H185" s="61" t="str">
        <f>HYPERLINK("http://dx.doi.org/10.1051/0004-6361/201936276","http://dx.doi.org/10.1051/0004-6361/201936276")</f>
        <v>http://dx.doi.org/10.1051/0004-6361/201936276</v>
      </c>
      <c r="I185" s="46" t="s">
        <v>2128</v>
      </c>
    </row>
  </sheetData>
  <mergeCells count="4">
    <mergeCell ref="C130:C185"/>
    <mergeCell ref="C3:C46"/>
    <mergeCell ref="C47:C114"/>
    <mergeCell ref="C115:C129"/>
  </mergeCells>
  <conditionalFormatting sqref="E3:E46">
    <cfRule type="duplicateValues" dxfId="25" priority="8"/>
  </conditionalFormatting>
  <conditionalFormatting sqref="E47:E114">
    <cfRule type="duplicateValues" dxfId="24" priority="10"/>
  </conditionalFormatting>
  <conditionalFormatting sqref="E115:E129">
    <cfRule type="duplicateValues" dxfId="23" priority="13"/>
  </conditionalFormatting>
  <conditionalFormatting sqref="E130:E185">
    <cfRule type="duplicateValues" dxfId="22" priority="16"/>
  </conditionalFormatting>
  <conditionalFormatting sqref="I3:I46">
    <cfRule type="duplicateValues" dxfId="21" priority="9"/>
  </conditionalFormatting>
  <conditionalFormatting sqref="I47:I114">
    <cfRule type="duplicateValues" dxfId="20" priority="12"/>
  </conditionalFormatting>
  <conditionalFormatting sqref="I115:I129">
    <cfRule type="duplicateValues" dxfId="19" priority="15"/>
  </conditionalFormatting>
  <conditionalFormatting sqref="I130:I185">
    <cfRule type="duplicateValues" dxfId="18" priority="18"/>
  </conditionalFormatting>
  <hyperlinks>
    <hyperlink ref="H17" r:id="rId1" xr:uid="{183F4D72-D4BD-4625-80D1-0D55F3B98F32}"/>
    <hyperlink ref="H5" r:id="rId2" xr:uid="{2A44E572-794C-490F-B970-68AA7FF3FAAC}"/>
    <hyperlink ref="H16" r:id="rId3" xr:uid="{B5215BE5-21B8-4955-A166-FC7D2DBEF09B}"/>
    <hyperlink ref="H69" r:id="rId4" xr:uid="{44E2ABF9-0936-4B7A-86C2-85A7F48D325D}"/>
    <hyperlink ref="H31" r:id="rId5" xr:uid="{A2BC0912-36ED-41F5-9652-DB1ED95A7C37}"/>
    <hyperlink ref="H115" r:id="rId6" xr:uid="{09E23B4F-913D-4881-B13D-E8768D02702F}"/>
    <hyperlink ref="H116" r:id="rId7" xr:uid="{7B8657E9-AA68-4DB8-A88F-18BA354360E1}"/>
    <hyperlink ref="H117" r:id="rId8" xr:uid="{1A3129B2-3ADD-4917-B847-51C323D05343}"/>
    <hyperlink ref="H118" r:id="rId9" xr:uid="{FF91F529-799D-4435-A6AB-4E7C324D6C95}"/>
    <hyperlink ref="H119" r:id="rId10" xr:uid="{C6508321-30F8-417F-9875-246B29A7C66A}"/>
    <hyperlink ref="H120" r:id="rId11" xr:uid="{2233C459-A0C8-4869-A8E5-08BF2B090C6D}"/>
    <hyperlink ref="H121" r:id="rId12" xr:uid="{6E669BC0-989C-4091-BE63-3E4DDD2ACA7A}"/>
    <hyperlink ref="H122" r:id="rId13" xr:uid="{A538F1D2-4AD4-4181-BB5F-12F2F60E9E27}"/>
    <hyperlink ref="H123" r:id="rId14" xr:uid="{C24F6763-0291-426E-99EF-59F7FBA66512}"/>
    <hyperlink ref="H4" r:id="rId15" xr:uid="{7A05F969-8344-49CA-98AB-00FA8DC49A6A}"/>
    <hyperlink ref="H3" r:id="rId16" xr:uid="{D68A3542-C051-4E64-AF57-B4CDE4AAF2C2}"/>
    <hyperlink ref="H124" r:id="rId17" xr:uid="{D8EFF112-E5B6-4789-9E5C-96BFE4BE48FD}"/>
    <hyperlink ref="H125" r:id="rId18" xr:uid="{80D3D0A5-BD8A-4F4B-994A-29B8DC61CA8B}"/>
    <hyperlink ref="H126" r:id="rId19" xr:uid="{656D82F7-D3CF-47B7-9FEC-2DC61ADD63E8}"/>
    <hyperlink ref="H127" r:id="rId20" xr:uid="{5220FA0A-53B4-4DB2-9D68-190CA5A13526}"/>
    <hyperlink ref="H128" r:id="rId21" xr:uid="{C21B5881-978F-4BD2-8712-61E20A68DDD3}"/>
    <hyperlink ref="H129" r:id="rId22" xr:uid="{BF64BA99-E2FA-4DC9-82BC-1D1604C2647C}"/>
    <hyperlink ref="H150" r:id="rId23" xr:uid="{6278EE12-1514-4A75-8482-DDDEC03CBC65}"/>
    <hyperlink ref="H149" r:id="rId24" xr:uid="{16221A7B-9CE7-431B-9F73-F19F5E22FA77}"/>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99FC-D0D8-4DCD-A812-1D77CE8D0C11}">
  <dimension ref="A1:J29"/>
  <sheetViews>
    <sheetView tabSelected="1" zoomScaleNormal="100" workbookViewId="0">
      <selection activeCell="L7" sqref="L7"/>
    </sheetView>
  </sheetViews>
  <sheetFormatPr baseColWidth="10" defaultColWidth="11.44140625" defaultRowHeight="14.4" x14ac:dyDescent="0.3"/>
  <cols>
    <col min="1" max="1" width="15.6640625" customWidth="1"/>
    <col min="2" max="2" width="29.44140625" customWidth="1"/>
    <col min="3" max="3" width="23.88671875" customWidth="1"/>
    <col min="4" max="4" width="27.44140625" customWidth="1"/>
    <col min="5" max="5" width="14.33203125" customWidth="1"/>
    <col min="6" max="6" width="14.5546875" customWidth="1"/>
    <col min="7" max="7" width="12.5546875" customWidth="1"/>
    <col min="8" max="8" width="24.5546875" customWidth="1"/>
  </cols>
  <sheetData>
    <row r="1" spans="1:10" x14ac:dyDescent="0.3">
      <c r="A1" s="4" t="s">
        <v>2653</v>
      </c>
    </row>
    <row r="4" spans="1:10" ht="34.5" customHeight="1" x14ac:dyDescent="0.3">
      <c r="A4" s="22"/>
      <c r="B4" s="71" t="s">
        <v>2803</v>
      </c>
      <c r="C4" s="71" t="s">
        <v>2804</v>
      </c>
      <c r="D4" s="71" t="s">
        <v>2805</v>
      </c>
      <c r="E4" s="71" t="s">
        <v>2806</v>
      </c>
      <c r="F4" s="71"/>
      <c r="G4" s="71"/>
      <c r="H4" s="71" t="s">
        <v>2810</v>
      </c>
      <c r="I4" s="20"/>
      <c r="J4" s="21"/>
    </row>
    <row r="5" spans="1:10" ht="36.75" customHeight="1" x14ac:dyDescent="0.3">
      <c r="A5" s="25"/>
      <c r="B5" s="72"/>
      <c r="C5" s="72"/>
      <c r="D5" s="72"/>
      <c r="E5" s="26" t="s">
        <v>2807</v>
      </c>
      <c r="F5" s="26" t="s">
        <v>2808</v>
      </c>
      <c r="G5" s="26" t="s">
        <v>2809</v>
      </c>
      <c r="H5" s="72"/>
      <c r="I5" s="20"/>
      <c r="J5" s="21"/>
    </row>
    <row r="6" spans="1:10" ht="54" customHeight="1" x14ac:dyDescent="0.3">
      <c r="A6" s="65" t="s">
        <v>2661</v>
      </c>
      <c r="B6" s="24" t="s">
        <v>2840</v>
      </c>
      <c r="C6" s="24" t="s">
        <v>2654</v>
      </c>
      <c r="D6" s="24" t="s">
        <v>2864</v>
      </c>
      <c r="E6" s="70" t="s">
        <v>2863</v>
      </c>
      <c r="F6" s="70"/>
      <c r="G6" s="70"/>
      <c r="H6" s="24" t="s">
        <v>2895</v>
      </c>
      <c r="I6" s="21"/>
      <c r="J6" s="21"/>
    </row>
    <row r="7" spans="1:10" ht="92.25" customHeight="1" x14ac:dyDescent="0.3">
      <c r="A7" s="66" t="s">
        <v>2660</v>
      </c>
      <c r="B7" s="24" t="s">
        <v>2841</v>
      </c>
      <c r="C7" s="24" t="s">
        <v>2516</v>
      </c>
      <c r="D7" s="24" t="s">
        <v>2865</v>
      </c>
      <c r="E7" s="24" t="s">
        <v>2879</v>
      </c>
      <c r="F7" s="24" t="s">
        <v>2882</v>
      </c>
      <c r="G7" s="24" t="s">
        <v>2879</v>
      </c>
      <c r="H7" s="24" t="s">
        <v>2896</v>
      </c>
      <c r="I7" s="21"/>
      <c r="J7" s="21"/>
    </row>
    <row r="8" spans="1:10" ht="63" customHeight="1" x14ac:dyDescent="0.3">
      <c r="A8" s="65" t="s">
        <v>2662</v>
      </c>
      <c r="B8" s="24" t="s">
        <v>2842</v>
      </c>
      <c r="C8" s="24" t="s">
        <v>2654</v>
      </c>
      <c r="D8" s="24" t="s">
        <v>2866</v>
      </c>
      <c r="E8" s="24" t="s">
        <v>2879</v>
      </c>
      <c r="F8" s="24" t="s">
        <v>2882</v>
      </c>
      <c r="G8" s="24" t="s">
        <v>2879</v>
      </c>
      <c r="H8" s="24" t="s">
        <v>2897</v>
      </c>
      <c r="I8" s="21"/>
      <c r="J8" s="21"/>
    </row>
    <row r="9" spans="1:10" ht="89.25" customHeight="1" x14ac:dyDescent="0.3">
      <c r="A9" s="66" t="s">
        <v>2663</v>
      </c>
      <c r="B9" s="24" t="s">
        <v>2843</v>
      </c>
      <c r="C9" s="24" t="s">
        <v>2859</v>
      </c>
      <c r="D9" s="24" t="s">
        <v>2867</v>
      </c>
      <c r="E9" s="24" t="s">
        <v>2879</v>
      </c>
      <c r="F9" s="24" t="s">
        <v>2883</v>
      </c>
      <c r="G9" s="24" t="s">
        <v>2879</v>
      </c>
      <c r="H9" s="24" t="s">
        <v>2898</v>
      </c>
      <c r="I9" s="21"/>
      <c r="J9" s="21"/>
    </row>
    <row r="10" spans="1:10" ht="53.25" customHeight="1" x14ac:dyDescent="0.3">
      <c r="A10" s="65" t="s">
        <v>2664</v>
      </c>
      <c r="B10" s="24" t="s">
        <v>2844</v>
      </c>
      <c r="C10" s="24" t="s">
        <v>2654</v>
      </c>
      <c r="D10" s="24" t="s">
        <v>2868</v>
      </c>
      <c r="E10" s="24" t="s">
        <v>2879</v>
      </c>
      <c r="F10" s="24" t="s">
        <v>2884</v>
      </c>
      <c r="G10" s="24" t="s">
        <v>2890</v>
      </c>
      <c r="H10" s="24" t="s">
        <v>2899</v>
      </c>
      <c r="I10" s="21"/>
      <c r="J10" s="21"/>
    </row>
    <row r="11" spans="1:10" ht="123.75" customHeight="1" x14ac:dyDescent="0.3">
      <c r="A11" s="66" t="s">
        <v>2665</v>
      </c>
      <c r="B11" s="24" t="s">
        <v>2845</v>
      </c>
      <c r="C11" s="24" t="s">
        <v>2657</v>
      </c>
      <c r="D11" s="24" t="s">
        <v>2869</v>
      </c>
      <c r="E11" s="24" t="s">
        <v>2879</v>
      </c>
      <c r="F11" s="24" t="s">
        <v>2885</v>
      </c>
      <c r="G11" s="24" t="s">
        <v>2879</v>
      </c>
      <c r="H11" s="24" t="s">
        <v>2900</v>
      </c>
      <c r="I11" s="21"/>
      <c r="J11" s="21"/>
    </row>
    <row r="12" spans="1:10" ht="38.25" customHeight="1" x14ac:dyDescent="0.3">
      <c r="A12" s="65" t="s">
        <v>2666</v>
      </c>
      <c r="B12" s="24" t="s">
        <v>2846</v>
      </c>
      <c r="C12" s="24" t="s">
        <v>2654</v>
      </c>
      <c r="D12" s="24" t="s">
        <v>2870</v>
      </c>
      <c r="E12" s="24" t="s">
        <v>2879</v>
      </c>
      <c r="F12" s="24" t="s">
        <v>2886</v>
      </c>
      <c r="G12" s="24" t="s">
        <v>2890</v>
      </c>
      <c r="H12" s="24" t="s">
        <v>2901</v>
      </c>
      <c r="I12" s="21"/>
      <c r="J12" s="21"/>
    </row>
    <row r="13" spans="1:10" ht="72.75" customHeight="1" x14ac:dyDescent="0.3">
      <c r="A13" s="66" t="s">
        <v>2703</v>
      </c>
      <c r="B13" s="24" t="s">
        <v>2847</v>
      </c>
      <c r="C13" s="24" t="s">
        <v>2654</v>
      </c>
      <c r="D13" s="24" t="s">
        <v>2871</v>
      </c>
      <c r="E13" s="24" t="s">
        <v>2879</v>
      </c>
      <c r="F13" s="24" t="s">
        <v>2886</v>
      </c>
      <c r="G13" s="24" t="s">
        <v>2892</v>
      </c>
      <c r="H13" s="24" t="s">
        <v>2902</v>
      </c>
      <c r="I13" s="21"/>
      <c r="J13" s="21"/>
    </row>
    <row r="14" spans="1:10" ht="80.25" customHeight="1" x14ac:dyDescent="0.3">
      <c r="A14" s="65" t="s">
        <v>2705</v>
      </c>
      <c r="B14" s="24" t="s">
        <v>2848</v>
      </c>
      <c r="C14" s="24" t="s">
        <v>2860</v>
      </c>
      <c r="D14" s="24" t="s">
        <v>2873</v>
      </c>
      <c r="E14" s="24" t="s">
        <v>2879</v>
      </c>
      <c r="F14" s="24" t="s">
        <v>2889</v>
      </c>
      <c r="G14" s="24" t="s">
        <v>2879</v>
      </c>
      <c r="H14" s="24" t="s">
        <v>2903</v>
      </c>
      <c r="I14" s="21"/>
      <c r="J14" s="21"/>
    </row>
    <row r="15" spans="1:10" ht="63" customHeight="1" x14ac:dyDescent="0.3">
      <c r="A15" s="66" t="s">
        <v>2704</v>
      </c>
      <c r="B15" s="24" t="s">
        <v>2846</v>
      </c>
      <c r="C15" s="24" t="s">
        <v>2861</v>
      </c>
      <c r="D15" s="24" t="s">
        <v>2872</v>
      </c>
      <c r="E15" s="24" t="s">
        <v>2879</v>
      </c>
      <c r="F15" s="24" t="s">
        <v>2887</v>
      </c>
      <c r="G15" s="24" t="s">
        <v>2891</v>
      </c>
      <c r="H15" s="24" t="s">
        <v>2904</v>
      </c>
      <c r="I15" s="21"/>
      <c r="J15" s="21"/>
    </row>
    <row r="16" spans="1:10" ht="68.25" customHeight="1" x14ac:dyDescent="0.3">
      <c r="A16" s="65" t="s">
        <v>2702</v>
      </c>
      <c r="B16" s="24" t="s">
        <v>2849</v>
      </c>
      <c r="C16" s="24" t="s">
        <v>2655</v>
      </c>
      <c r="D16" s="24" t="s">
        <v>2874</v>
      </c>
      <c r="E16" s="24" t="s">
        <v>2880</v>
      </c>
      <c r="F16" s="24" t="s">
        <v>2879</v>
      </c>
      <c r="G16" s="24" t="s">
        <v>2879</v>
      </c>
      <c r="H16" s="24" t="s">
        <v>2905</v>
      </c>
      <c r="I16" s="21"/>
      <c r="J16" s="21"/>
    </row>
    <row r="17" spans="1:10" ht="39" customHeight="1" x14ac:dyDescent="0.3">
      <c r="A17" s="66" t="s">
        <v>2667</v>
      </c>
      <c r="B17" s="24" t="s">
        <v>2850</v>
      </c>
      <c r="C17" s="24" t="s">
        <v>2656</v>
      </c>
      <c r="D17" s="24" t="s">
        <v>2875</v>
      </c>
      <c r="E17" s="24" t="s">
        <v>2881</v>
      </c>
      <c r="F17" s="24" t="s">
        <v>2879</v>
      </c>
      <c r="G17" s="24" t="s">
        <v>2893</v>
      </c>
      <c r="H17" s="24" t="s">
        <v>2906</v>
      </c>
      <c r="I17" s="21"/>
      <c r="J17" s="21"/>
    </row>
    <row r="18" spans="1:10" ht="50.25" customHeight="1" x14ac:dyDescent="0.3">
      <c r="A18" s="65" t="s">
        <v>2668</v>
      </c>
      <c r="B18" s="24" t="s">
        <v>2851</v>
      </c>
      <c r="C18" s="24" t="s">
        <v>2654</v>
      </c>
      <c r="D18" s="24" t="s">
        <v>2876</v>
      </c>
      <c r="E18" s="24" t="s">
        <v>2879</v>
      </c>
      <c r="F18" s="24" t="s">
        <v>2888</v>
      </c>
      <c r="G18" s="24" t="s">
        <v>2879</v>
      </c>
      <c r="H18" s="24" t="s">
        <v>2879</v>
      </c>
      <c r="I18" s="21"/>
      <c r="J18" s="21"/>
    </row>
    <row r="19" spans="1:10" ht="86.25" customHeight="1" x14ac:dyDescent="0.3">
      <c r="A19" s="67" t="s">
        <v>2852</v>
      </c>
      <c r="B19" s="24" t="s">
        <v>2853</v>
      </c>
      <c r="C19" s="24" t="s">
        <v>2654</v>
      </c>
      <c r="D19" s="24" t="s">
        <v>2877</v>
      </c>
      <c r="E19" s="24" t="s">
        <v>2879</v>
      </c>
      <c r="F19" s="24" t="s">
        <v>2889</v>
      </c>
      <c r="G19" s="24" t="s">
        <v>2894</v>
      </c>
      <c r="H19" s="24" t="s">
        <v>2907</v>
      </c>
      <c r="I19" s="21"/>
      <c r="J19" s="21"/>
    </row>
    <row r="20" spans="1:10" ht="28.8" x14ac:dyDescent="0.3">
      <c r="A20" s="68" t="s">
        <v>2669</v>
      </c>
      <c r="B20" s="24" t="s">
        <v>2854</v>
      </c>
      <c r="C20" s="24" t="s">
        <v>2516</v>
      </c>
      <c r="D20" s="24" t="s">
        <v>2516</v>
      </c>
      <c r="E20" s="24" t="s">
        <v>2879</v>
      </c>
      <c r="F20" s="24" t="s">
        <v>2889</v>
      </c>
      <c r="G20" s="24" t="s">
        <v>2879</v>
      </c>
      <c r="H20" s="24" t="s">
        <v>2879</v>
      </c>
      <c r="I20" s="21"/>
      <c r="J20" s="21"/>
    </row>
    <row r="21" spans="1:10" ht="36" x14ac:dyDescent="0.3">
      <c r="A21" s="67" t="s">
        <v>2670</v>
      </c>
      <c r="B21" s="24" t="s">
        <v>2855</v>
      </c>
      <c r="C21" s="24" t="s">
        <v>2862</v>
      </c>
      <c r="D21" s="24" t="s">
        <v>2878</v>
      </c>
      <c r="E21" s="24" t="s">
        <v>2879</v>
      </c>
      <c r="F21" s="24" t="s">
        <v>2886</v>
      </c>
      <c r="G21" s="24" t="s">
        <v>2879</v>
      </c>
      <c r="H21" s="24" t="s">
        <v>2908</v>
      </c>
      <c r="I21" s="21"/>
      <c r="J21" s="21"/>
    </row>
    <row r="22" spans="1:10" x14ac:dyDescent="0.3">
      <c r="A22" s="19"/>
    </row>
    <row r="23" spans="1:10" ht="15" customHeight="1" x14ac:dyDescent="0.3">
      <c r="A23" s="69" t="s">
        <v>2858</v>
      </c>
      <c r="B23" s="69"/>
      <c r="E23" s="9"/>
    </row>
    <row r="24" spans="1:10" ht="15" customHeight="1" x14ac:dyDescent="0.3">
      <c r="A24" s="69" t="s">
        <v>2856</v>
      </c>
      <c r="B24" s="69"/>
      <c r="C24" s="69"/>
      <c r="D24" s="69"/>
      <c r="E24" s="69"/>
      <c r="F24" s="69"/>
      <c r="G24" s="69"/>
      <c r="H24" s="69"/>
      <c r="I24" s="69"/>
      <c r="J24" s="69"/>
    </row>
    <row r="25" spans="1:10" x14ac:dyDescent="0.3">
      <c r="A25" s="69"/>
      <c r="B25" s="69"/>
      <c r="C25" s="69"/>
      <c r="D25" s="69"/>
      <c r="E25" s="69"/>
      <c r="F25" s="69"/>
      <c r="G25" s="69"/>
      <c r="H25" s="69"/>
      <c r="I25" s="69"/>
      <c r="J25" s="69"/>
    </row>
    <row r="26" spans="1:10" x14ac:dyDescent="0.3">
      <c r="A26" s="69"/>
      <c r="B26" s="69"/>
      <c r="C26" s="69"/>
      <c r="D26" s="69"/>
      <c r="E26" s="69"/>
      <c r="F26" s="69"/>
      <c r="G26" s="69"/>
      <c r="H26" s="69"/>
      <c r="I26" s="69"/>
      <c r="J26" s="69"/>
    </row>
    <row r="27" spans="1:10" x14ac:dyDescent="0.3">
      <c r="A27" s="69" t="s">
        <v>2857</v>
      </c>
      <c r="B27" s="69"/>
      <c r="C27" s="69"/>
      <c r="D27" s="69"/>
      <c r="E27" s="69"/>
      <c r="F27" s="69"/>
      <c r="G27" s="69"/>
      <c r="H27" s="69"/>
      <c r="I27" s="69"/>
      <c r="J27" s="69"/>
    </row>
    <row r="28" spans="1:10" x14ac:dyDescent="0.3">
      <c r="A28" s="69"/>
      <c r="B28" s="69"/>
      <c r="C28" s="69"/>
      <c r="D28" s="69"/>
      <c r="E28" s="69"/>
      <c r="F28" s="69"/>
      <c r="G28" s="69"/>
      <c r="H28" s="69"/>
      <c r="I28" s="69"/>
      <c r="J28" s="69"/>
    </row>
    <row r="29" spans="1:10" x14ac:dyDescent="0.3">
      <c r="A29" s="69"/>
      <c r="B29" s="69"/>
      <c r="C29" s="69"/>
      <c r="D29" s="69"/>
      <c r="E29" s="69"/>
      <c r="F29" s="69"/>
      <c r="G29" s="69"/>
      <c r="H29" s="69"/>
      <c r="I29" s="69"/>
      <c r="J29" s="69"/>
    </row>
  </sheetData>
  <sheetProtection sheet="1" objects="1" scenarios="1"/>
  <mergeCells count="9">
    <mergeCell ref="A24:J26"/>
    <mergeCell ref="A27:J29"/>
    <mergeCell ref="A23:B23"/>
    <mergeCell ref="E6:G6"/>
    <mergeCell ref="B4:B5"/>
    <mergeCell ref="C4:C5"/>
    <mergeCell ref="D4:D5"/>
    <mergeCell ref="E4:G4"/>
    <mergeCell ref="H4:H5"/>
  </mergeCells>
  <pageMargins left="0.7" right="0.7" top="0.78740157499999996" bottom="0.78740157499999996"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00E4C-0E02-4D5C-ABF5-E3966BC023BD}">
  <dimension ref="A1:AB24"/>
  <sheetViews>
    <sheetView zoomScale="85" zoomScaleNormal="85" workbookViewId="0">
      <pane xSplit="1" topLeftCell="I1" activePane="topRight" state="frozen"/>
      <selection pane="topRight" activeCell="I8" sqref="I8"/>
    </sheetView>
  </sheetViews>
  <sheetFormatPr baseColWidth="10" defaultColWidth="11.44140625" defaultRowHeight="14.4" x14ac:dyDescent="0.3"/>
  <cols>
    <col min="1" max="1" width="35.6640625" customWidth="1"/>
    <col min="2" max="2" width="27.33203125" customWidth="1"/>
    <col min="3" max="3" width="23.44140625" customWidth="1"/>
    <col min="4" max="4" width="21.6640625" customWidth="1"/>
    <col min="5" max="5" width="17.5546875" customWidth="1"/>
    <col min="6" max="6" width="20.5546875" customWidth="1"/>
    <col min="7" max="7" width="18.109375" customWidth="1"/>
    <col min="8" max="8" width="29.33203125" customWidth="1"/>
    <col min="9" max="9" width="28" customWidth="1"/>
    <col min="10" max="10" width="30.5546875" customWidth="1"/>
    <col min="11" max="11" width="19.88671875" customWidth="1"/>
    <col min="12" max="12" width="21.33203125" customWidth="1"/>
    <col min="13" max="13" width="20.33203125" customWidth="1"/>
    <col min="14" max="14" width="29.33203125" customWidth="1"/>
    <col min="15" max="15" width="21.88671875" customWidth="1"/>
    <col min="16" max="16" width="20.109375" customWidth="1"/>
    <col min="17" max="17" width="18.5546875" customWidth="1"/>
    <col min="18" max="18" width="20.44140625" customWidth="1"/>
    <col min="19" max="19" width="19" customWidth="1"/>
    <col min="20" max="20" width="21.6640625" customWidth="1"/>
    <col min="21" max="21" width="18.33203125" customWidth="1"/>
    <col min="22" max="22" width="19.33203125" customWidth="1"/>
    <col min="23" max="23" width="18.88671875" customWidth="1"/>
    <col min="24" max="24" width="19.88671875" customWidth="1"/>
    <col min="25" max="25" width="19.6640625" customWidth="1"/>
    <col min="26" max="26" width="17" customWidth="1"/>
    <col min="27" max="27" width="18" customWidth="1"/>
    <col min="28" max="28" width="18.88671875" customWidth="1"/>
  </cols>
  <sheetData>
    <row r="1" spans="1:28" x14ac:dyDescent="0.3">
      <c r="A1" s="4" t="s">
        <v>2658</v>
      </c>
    </row>
    <row r="4" spans="1:28" ht="15" customHeight="1" x14ac:dyDescent="0.3">
      <c r="A4" s="23"/>
      <c r="B4" s="20" t="s">
        <v>2811</v>
      </c>
      <c r="C4" s="20"/>
      <c r="D4" s="20"/>
      <c r="E4" s="20"/>
      <c r="F4" s="20"/>
      <c r="G4" s="20"/>
      <c r="H4" s="20" t="s">
        <v>2817</v>
      </c>
      <c r="I4" s="20"/>
      <c r="N4" s="20"/>
      <c r="O4" s="99" t="s">
        <v>2827</v>
      </c>
      <c r="P4" s="99"/>
      <c r="Q4" s="99"/>
      <c r="R4" s="99"/>
      <c r="S4" s="20"/>
      <c r="T4" s="99" t="s">
        <v>2828</v>
      </c>
      <c r="U4" s="99"/>
      <c r="V4" s="99"/>
      <c r="W4" s="99"/>
    </row>
    <row r="5" spans="1:28" ht="45" customHeight="1" x14ac:dyDescent="0.3">
      <c r="A5" s="23"/>
      <c r="B5" s="20" t="s">
        <v>2812</v>
      </c>
      <c r="C5" s="20" t="s">
        <v>2813</v>
      </c>
      <c r="D5" s="20" t="s">
        <v>2814</v>
      </c>
      <c r="E5" s="20" t="s">
        <v>2815</v>
      </c>
      <c r="F5" s="20" t="s">
        <v>2659</v>
      </c>
      <c r="G5" s="20" t="s">
        <v>2816</v>
      </c>
      <c r="H5" s="20" t="s">
        <v>2818</v>
      </c>
      <c r="I5" s="20" t="s">
        <v>2819</v>
      </c>
      <c r="J5" s="20" t="s">
        <v>2820</v>
      </c>
      <c r="K5" s="20" t="s">
        <v>2821</v>
      </c>
      <c r="L5" s="20" t="s">
        <v>2822</v>
      </c>
      <c r="M5" s="20" t="s">
        <v>2823</v>
      </c>
      <c r="N5" s="20" t="s">
        <v>2824</v>
      </c>
      <c r="O5" s="20" t="s">
        <v>2825</v>
      </c>
      <c r="P5" s="20" t="s">
        <v>2826</v>
      </c>
      <c r="Q5" s="20" t="s">
        <v>2829</v>
      </c>
      <c r="R5" s="20" t="s">
        <v>2830</v>
      </c>
      <c r="S5" s="20" t="s">
        <v>2831</v>
      </c>
      <c r="T5" s="20" t="s">
        <v>2832</v>
      </c>
      <c r="U5" s="20" t="s">
        <v>2833</v>
      </c>
      <c r="V5" s="20" t="s">
        <v>2834</v>
      </c>
      <c r="W5" s="20" t="s">
        <v>2835</v>
      </c>
      <c r="X5" s="20" t="s">
        <v>2826</v>
      </c>
      <c r="Y5" s="20" t="s">
        <v>2836</v>
      </c>
      <c r="Z5" s="20" t="s">
        <v>2837</v>
      </c>
      <c r="AA5" s="20" t="s">
        <v>2838</v>
      </c>
      <c r="AB5" s="20" t="s">
        <v>2839</v>
      </c>
    </row>
    <row r="6" spans="1:28" ht="121.5" customHeight="1" x14ac:dyDescent="0.3">
      <c r="A6" s="65" t="s">
        <v>2661</v>
      </c>
      <c r="B6" s="29" t="s">
        <v>2789</v>
      </c>
      <c r="C6" s="28"/>
      <c r="D6" s="29" t="s">
        <v>2790</v>
      </c>
      <c r="E6" s="28"/>
      <c r="F6" s="28"/>
      <c r="G6" s="28"/>
      <c r="H6" s="29" t="s">
        <v>2794</v>
      </c>
      <c r="I6" s="29" t="s">
        <v>2793</v>
      </c>
      <c r="J6" s="28"/>
      <c r="K6" s="28"/>
      <c r="L6" s="29" t="s">
        <v>2798</v>
      </c>
      <c r="M6" s="29" t="s">
        <v>2799</v>
      </c>
      <c r="N6" s="29" t="s">
        <v>2800</v>
      </c>
      <c r="O6" s="29" t="s">
        <v>2791</v>
      </c>
      <c r="P6" s="29" t="s">
        <v>2797</v>
      </c>
      <c r="Q6" s="28"/>
      <c r="R6" s="29" t="s">
        <v>2792</v>
      </c>
      <c r="S6" s="28"/>
      <c r="T6" s="28"/>
      <c r="U6" s="28"/>
      <c r="V6" s="29" t="s">
        <v>2795</v>
      </c>
      <c r="W6" s="28"/>
      <c r="X6" s="29" t="s">
        <v>2796</v>
      </c>
      <c r="Y6" s="28"/>
      <c r="Z6" s="28"/>
      <c r="AA6" s="29" t="s">
        <v>2801</v>
      </c>
      <c r="AB6" s="29" t="s">
        <v>2802</v>
      </c>
    </row>
    <row r="7" spans="1:28" ht="109.5" customHeight="1" x14ac:dyDescent="0.3">
      <c r="A7" s="66" t="s">
        <v>2660</v>
      </c>
      <c r="B7" s="29" t="s">
        <v>2681</v>
      </c>
      <c r="C7" s="29" t="s">
        <v>2684</v>
      </c>
      <c r="D7" s="28"/>
      <c r="E7" s="29" t="s">
        <v>2680</v>
      </c>
      <c r="F7" s="28"/>
      <c r="G7" s="28"/>
      <c r="H7" s="29" t="s">
        <v>2682</v>
      </c>
      <c r="I7" s="29" t="s">
        <v>2685</v>
      </c>
      <c r="J7" s="28"/>
      <c r="K7" s="29" t="s">
        <v>2686</v>
      </c>
      <c r="L7" s="28"/>
      <c r="M7" s="29" t="s">
        <v>2687</v>
      </c>
      <c r="N7" s="28"/>
      <c r="O7" s="29" t="s">
        <v>2679</v>
      </c>
      <c r="P7" s="29"/>
      <c r="Q7" s="29" t="s">
        <v>2684</v>
      </c>
      <c r="R7" s="29" t="s">
        <v>2679</v>
      </c>
      <c r="S7" s="28"/>
      <c r="T7" s="29" t="s">
        <v>2688</v>
      </c>
      <c r="U7" s="28"/>
      <c r="V7" s="28"/>
      <c r="W7" s="29" t="s">
        <v>2689</v>
      </c>
      <c r="X7" s="29" t="s">
        <v>2683</v>
      </c>
      <c r="Y7" s="29" t="s">
        <v>2690</v>
      </c>
      <c r="Z7" s="28"/>
      <c r="AA7" s="29" t="s">
        <v>2682</v>
      </c>
      <c r="AB7" s="28"/>
    </row>
    <row r="8" spans="1:28" ht="144.6" x14ac:dyDescent="0.3">
      <c r="A8" s="65" t="s">
        <v>2662</v>
      </c>
      <c r="B8" s="29" t="s">
        <v>2784</v>
      </c>
      <c r="C8" s="28"/>
      <c r="D8" s="28"/>
      <c r="E8" s="29" t="s">
        <v>2786</v>
      </c>
      <c r="F8" s="28"/>
      <c r="G8" s="28"/>
      <c r="H8" s="28"/>
      <c r="I8" s="28"/>
      <c r="J8" s="28"/>
      <c r="K8" s="28"/>
      <c r="L8" s="28"/>
      <c r="M8" s="29" t="s">
        <v>2787</v>
      </c>
      <c r="N8" s="28"/>
      <c r="O8" s="28"/>
      <c r="P8" s="28"/>
      <c r="Q8" s="28"/>
      <c r="R8" s="28"/>
      <c r="S8" s="28"/>
      <c r="T8" s="28"/>
      <c r="U8" s="28"/>
      <c r="V8" s="28"/>
      <c r="W8" s="28"/>
      <c r="X8" s="29" t="s">
        <v>2788</v>
      </c>
      <c r="Y8" s="29"/>
      <c r="Z8" s="29"/>
      <c r="AA8" s="28"/>
      <c r="AB8" s="28"/>
    </row>
    <row r="9" spans="1:28" ht="96.6" x14ac:dyDescent="0.3">
      <c r="A9" s="66" t="s">
        <v>2663</v>
      </c>
      <c r="B9" s="29" t="s">
        <v>2777</v>
      </c>
      <c r="C9" s="28"/>
      <c r="D9" s="28"/>
      <c r="E9" s="28"/>
      <c r="F9" s="28"/>
      <c r="G9" s="29" t="s">
        <v>2785</v>
      </c>
      <c r="H9" s="29" t="s">
        <v>2780</v>
      </c>
      <c r="I9" s="29" t="s">
        <v>2781</v>
      </c>
      <c r="J9" s="28"/>
      <c r="K9" s="29" t="s">
        <v>2778</v>
      </c>
      <c r="L9" s="29" t="s">
        <v>2782</v>
      </c>
      <c r="M9" s="28"/>
      <c r="N9" s="28"/>
      <c r="O9" s="29" t="s">
        <v>2779</v>
      </c>
      <c r="P9" s="28"/>
      <c r="Q9" s="28"/>
      <c r="R9" s="29" t="s">
        <v>2777</v>
      </c>
      <c r="S9" s="28"/>
      <c r="T9" s="28"/>
      <c r="U9" s="28"/>
      <c r="V9" s="28"/>
      <c r="W9" s="28"/>
      <c r="X9" s="28"/>
      <c r="Y9" s="28"/>
      <c r="Z9" s="28"/>
      <c r="AA9" s="29" t="s">
        <v>2780</v>
      </c>
      <c r="AB9" s="29" t="s">
        <v>2783</v>
      </c>
    </row>
    <row r="10" spans="1:28" ht="152.25" customHeight="1" x14ac:dyDescent="0.3">
      <c r="A10" s="65" t="s">
        <v>2664</v>
      </c>
      <c r="B10" s="28"/>
      <c r="C10" s="28"/>
      <c r="D10" s="29" t="s">
        <v>2769</v>
      </c>
      <c r="E10" s="29" t="s">
        <v>2770</v>
      </c>
      <c r="F10" s="28"/>
      <c r="G10" s="28"/>
      <c r="H10" s="28"/>
      <c r="I10" s="29" t="s">
        <v>2773</v>
      </c>
      <c r="J10" s="29" t="s">
        <v>2774</v>
      </c>
      <c r="K10" s="28"/>
      <c r="L10" s="28"/>
      <c r="M10" s="29" t="s">
        <v>2775</v>
      </c>
      <c r="N10" s="28"/>
      <c r="O10" s="28"/>
      <c r="P10" s="28"/>
      <c r="Q10" s="28"/>
      <c r="R10" s="28"/>
      <c r="S10" s="28"/>
      <c r="T10" s="28"/>
      <c r="U10" s="28"/>
      <c r="V10" s="28"/>
      <c r="W10" s="28"/>
      <c r="X10" s="28"/>
      <c r="Y10" s="29" t="s">
        <v>2772</v>
      </c>
      <c r="Z10" s="28"/>
      <c r="AA10" s="29" t="s">
        <v>2776</v>
      </c>
      <c r="AB10" s="29" t="s">
        <v>2771</v>
      </c>
    </row>
    <row r="11" spans="1:28" ht="108" customHeight="1" x14ac:dyDescent="0.3">
      <c r="A11" s="66" t="s">
        <v>2665</v>
      </c>
      <c r="B11" s="29" t="s">
        <v>2761</v>
      </c>
      <c r="C11" s="28"/>
      <c r="D11" s="28"/>
      <c r="E11" s="29" t="s">
        <v>2763</v>
      </c>
      <c r="F11" s="28"/>
      <c r="G11" s="29" t="s">
        <v>2764</v>
      </c>
      <c r="H11" s="28"/>
      <c r="I11" s="29" t="s">
        <v>2767</v>
      </c>
      <c r="K11" s="29" t="s">
        <v>2762</v>
      </c>
      <c r="L11" s="28"/>
      <c r="M11" s="28"/>
      <c r="N11" s="28"/>
      <c r="O11" s="28"/>
      <c r="P11" s="29" t="s">
        <v>2765</v>
      </c>
      <c r="Q11" s="28"/>
      <c r="R11" s="28"/>
      <c r="S11" s="28"/>
      <c r="T11" s="28"/>
      <c r="U11" s="29" t="s">
        <v>2766</v>
      </c>
      <c r="V11" s="29" t="s">
        <v>2768</v>
      </c>
      <c r="W11" s="28"/>
      <c r="X11" s="28"/>
      <c r="Y11" s="28"/>
      <c r="Z11" s="28"/>
      <c r="AA11" s="28"/>
      <c r="AB11" s="28"/>
    </row>
    <row r="12" spans="1:28" ht="72.599999999999994" x14ac:dyDescent="0.3">
      <c r="A12" s="65" t="s">
        <v>2666</v>
      </c>
      <c r="B12" s="29" t="s">
        <v>2752</v>
      </c>
      <c r="C12" s="28"/>
      <c r="D12" s="28"/>
      <c r="E12" s="28"/>
      <c r="F12" s="28"/>
      <c r="G12" s="29" t="s">
        <v>2753</v>
      </c>
      <c r="H12" s="28"/>
      <c r="I12" s="29" t="s">
        <v>2756</v>
      </c>
      <c r="J12" s="28"/>
      <c r="K12" s="28"/>
      <c r="L12" s="29" t="s">
        <v>2757</v>
      </c>
      <c r="M12" s="29" t="s">
        <v>2758</v>
      </c>
      <c r="N12" s="28"/>
      <c r="O12" s="29" t="s">
        <v>2754</v>
      </c>
      <c r="P12" s="28"/>
      <c r="Q12" s="28"/>
      <c r="R12" s="29" t="s">
        <v>2755</v>
      </c>
      <c r="S12" s="28"/>
      <c r="T12" s="28"/>
      <c r="U12" s="28"/>
      <c r="V12" s="29" t="s">
        <v>2760</v>
      </c>
      <c r="W12" s="28"/>
      <c r="X12" s="29" t="s">
        <v>2759</v>
      </c>
      <c r="Y12" s="28"/>
      <c r="Z12" s="28"/>
      <c r="AA12" s="28"/>
      <c r="AB12" s="28"/>
    </row>
    <row r="13" spans="1:28" ht="72.599999999999994" x14ac:dyDescent="0.3">
      <c r="A13" s="66" t="s">
        <v>2703</v>
      </c>
      <c r="B13" s="29" t="s">
        <v>2749</v>
      </c>
      <c r="C13" s="28"/>
      <c r="D13" s="28"/>
      <c r="E13" s="28"/>
      <c r="F13" s="28"/>
      <c r="G13" s="28"/>
      <c r="H13" s="29" t="s">
        <v>2750</v>
      </c>
      <c r="I13" s="29" t="s">
        <v>2751</v>
      </c>
      <c r="J13" s="28"/>
      <c r="K13" s="28"/>
      <c r="L13" s="28"/>
      <c r="M13" s="28"/>
      <c r="N13" s="28"/>
      <c r="O13" s="28"/>
      <c r="P13" s="28"/>
      <c r="Q13" s="28"/>
      <c r="R13" s="28"/>
      <c r="S13" s="28"/>
      <c r="T13" s="28"/>
      <c r="U13" s="28"/>
      <c r="V13" s="28"/>
      <c r="W13" s="28"/>
      <c r="X13" s="28"/>
      <c r="Y13" s="28"/>
      <c r="Z13" s="28"/>
      <c r="AA13" s="28"/>
      <c r="AB13" s="28"/>
    </row>
    <row r="14" spans="1:28" ht="120.6" x14ac:dyDescent="0.3">
      <c r="A14" s="65" t="s">
        <v>2705</v>
      </c>
      <c r="B14" s="28"/>
      <c r="C14" s="29" t="s">
        <v>2742</v>
      </c>
      <c r="D14" s="28"/>
      <c r="E14" s="28"/>
      <c r="F14" s="28"/>
      <c r="G14" s="28"/>
      <c r="H14" s="28"/>
      <c r="I14" s="29" t="s">
        <v>2746</v>
      </c>
      <c r="J14" s="28"/>
      <c r="K14" s="28"/>
      <c r="L14" s="29" t="s">
        <v>2745</v>
      </c>
      <c r="M14" s="29" t="s">
        <v>2747</v>
      </c>
      <c r="N14" s="28"/>
      <c r="O14" s="28"/>
      <c r="P14" s="29" t="s">
        <v>2744</v>
      </c>
      <c r="Q14" s="28"/>
      <c r="R14" s="28"/>
      <c r="S14" s="28"/>
      <c r="T14" s="28"/>
      <c r="U14" s="28"/>
      <c r="V14" s="29" t="s">
        <v>2748</v>
      </c>
      <c r="W14" s="28"/>
      <c r="X14" s="28"/>
      <c r="Y14" s="28"/>
      <c r="Z14" s="28"/>
      <c r="AA14" s="28"/>
      <c r="AB14" s="29" t="s">
        <v>2743</v>
      </c>
    </row>
    <row r="15" spans="1:28" ht="90" customHeight="1" x14ac:dyDescent="0.3">
      <c r="A15" s="66" t="s">
        <v>2704</v>
      </c>
      <c r="B15" s="28"/>
      <c r="C15" s="28"/>
      <c r="D15" s="28"/>
      <c r="E15" s="28"/>
      <c r="F15" s="28"/>
      <c r="G15" s="28"/>
      <c r="H15" s="28"/>
      <c r="I15" s="28"/>
      <c r="J15" s="29" t="s">
        <v>2707</v>
      </c>
      <c r="K15" s="28"/>
      <c r="L15" s="28"/>
      <c r="M15" s="28"/>
      <c r="N15" s="28"/>
      <c r="O15" s="28"/>
      <c r="P15" s="28"/>
      <c r="Q15" s="28"/>
      <c r="R15" s="28"/>
      <c r="S15" s="28"/>
      <c r="T15" s="28"/>
      <c r="U15" s="28"/>
      <c r="V15" s="28"/>
      <c r="W15" s="28"/>
      <c r="X15" s="29" t="s">
        <v>2706</v>
      </c>
      <c r="Y15" s="28"/>
      <c r="Z15" s="28"/>
      <c r="AA15" s="28"/>
      <c r="AB15" s="28"/>
    </row>
    <row r="16" spans="1:28" ht="141.75" customHeight="1" x14ac:dyDescent="0.3">
      <c r="A16" s="65" t="s">
        <v>2702</v>
      </c>
      <c r="B16" s="29" t="s">
        <v>2671</v>
      </c>
      <c r="C16" s="29" t="s">
        <v>2672</v>
      </c>
      <c r="D16" s="28"/>
      <c r="E16" s="28"/>
      <c r="F16" s="28"/>
      <c r="G16" s="29" t="s">
        <v>2673</v>
      </c>
      <c r="H16" s="28"/>
      <c r="I16" s="28"/>
      <c r="J16" s="28"/>
      <c r="K16" s="28"/>
      <c r="L16" s="28"/>
      <c r="M16" s="28"/>
      <c r="N16" s="28"/>
      <c r="O16" s="29" t="s">
        <v>2674</v>
      </c>
      <c r="P16" s="28"/>
      <c r="Q16" s="29" t="s">
        <v>2675</v>
      </c>
      <c r="R16" s="29"/>
      <c r="S16" s="28"/>
      <c r="T16" s="29" t="s">
        <v>2677</v>
      </c>
      <c r="U16" s="29" t="s">
        <v>2676</v>
      </c>
      <c r="V16" s="29" t="s">
        <v>2678</v>
      </c>
      <c r="W16" s="28"/>
      <c r="X16" s="28"/>
      <c r="Y16" s="29" t="s">
        <v>2710</v>
      </c>
      <c r="Z16" s="29" t="s">
        <v>2676</v>
      </c>
      <c r="AA16" s="28"/>
      <c r="AB16" s="28"/>
    </row>
    <row r="17" spans="1:28" ht="111.75" customHeight="1" x14ac:dyDescent="0.3">
      <c r="A17" s="66" t="s">
        <v>2667</v>
      </c>
      <c r="B17" s="29" t="s">
        <v>2691</v>
      </c>
      <c r="C17" s="28"/>
      <c r="D17" s="28"/>
      <c r="E17" s="29" t="s">
        <v>2692</v>
      </c>
      <c r="F17" s="29" t="s">
        <v>2692</v>
      </c>
      <c r="G17" s="29" t="s">
        <v>2691</v>
      </c>
      <c r="H17" s="29" t="s">
        <v>2696</v>
      </c>
      <c r="I17" s="29" t="s">
        <v>2697</v>
      </c>
      <c r="J17" s="28"/>
      <c r="K17" s="28"/>
      <c r="L17" s="28"/>
      <c r="M17" s="29" t="s">
        <v>2698</v>
      </c>
      <c r="N17" s="29" t="s">
        <v>2699</v>
      </c>
      <c r="O17" s="29" t="s">
        <v>2693</v>
      </c>
      <c r="P17" s="28"/>
      <c r="Q17" s="28"/>
      <c r="R17" s="29" t="s">
        <v>2695</v>
      </c>
      <c r="S17" s="28"/>
      <c r="T17" s="29" t="s">
        <v>2700</v>
      </c>
      <c r="U17" s="29" t="s">
        <v>2699</v>
      </c>
      <c r="V17" s="28"/>
      <c r="W17" s="29" t="s">
        <v>2701</v>
      </c>
      <c r="X17" s="28"/>
      <c r="Y17" s="28"/>
      <c r="Z17" s="28"/>
      <c r="AA17" s="29" t="s">
        <v>2694</v>
      </c>
      <c r="AB17" s="28"/>
    </row>
    <row r="18" spans="1:28" ht="98.25" customHeight="1" x14ac:dyDescent="0.3">
      <c r="A18" s="65" t="s">
        <v>2668</v>
      </c>
      <c r="B18" s="29" t="s">
        <v>2708</v>
      </c>
      <c r="C18" s="28"/>
      <c r="D18" s="29" t="s">
        <v>2709</v>
      </c>
      <c r="E18" s="28"/>
      <c r="F18" s="28"/>
      <c r="G18" s="28"/>
      <c r="H18" s="28"/>
      <c r="I18" s="28"/>
      <c r="J18" s="28"/>
      <c r="K18" s="29" t="s">
        <v>2712</v>
      </c>
      <c r="L18" s="28"/>
      <c r="M18" s="28"/>
      <c r="N18" s="28"/>
      <c r="O18" s="28"/>
      <c r="P18" s="28"/>
      <c r="Q18" s="28"/>
      <c r="R18" s="28"/>
      <c r="S18" s="28"/>
      <c r="T18" s="29" t="s">
        <v>2713</v>
      </c>
      <c r="U18" s="28"/>
      <c r="V18" s="29" t="s">
        <v>2714</v>
      </c>
      <c r="W18" s="28"/>
      <c r="X18" s="29" t="s">
        <v>2711</v>
      </c>
      <c r="Y18" s="28"/>
      <c r="Z18" s="28"/>
      <c r="AA18" s="28"/>
      <c r="AB18" s="29" t="s">
        <v>2711</v>
      </c>
    </row>
    <row r="19" spans="1:28" ht="84.75" customHeight="1" x14ac:dyDescent="0.3">
      <c r="A19" s="67" t="s">
        <v>2852</v>
      </c>
      <c r="B19" s="29" t="s">
        <v>2735</v>
      </c>
      <c r="C19" s="28"/>
      <c r="D19" s="28"/>
      <c r="E19" s="29" t="s">
        <v>2733</v>
      </c>
      <c r="F19" s="29" t="s">
        <v>2734</v>
      </c>
      <c r="G19" s="28"/>
      <c r="H19" s="29" t="s">
        <v>2741</v>
      </c>
      <c r="I19" s="29" t="s">
        <v>2738</v>
      </c>
      <c r="J19" s="28"/>
      <c r="K19" s="28"/>
      <c r="L19" s="29" t="s">
        <v>2739</v>
      </c>
      <c r="M19" s="28"/>
      <c r="N19" s="29" t="s">
        <v>2740</v>
      </c>
      <c r="O19" s="29" t="s">
        <v>2736</v>
      </c>
      <c r="P19" s="29" t="s">
        <v>2737</v>
      </c>
      <c r="Q19" s="28"/>
      <c r="R19" s="29" t="s">
        <v>2736</v>
      </c>
      <c r="S19" s="29" t="s">
        <v>2732</v>
      </c>
      <c r="T19" s="28"/>
      <c r="U19" s="28"/>
      <c r="V19" s="28"/>
      <c r="W19" s="28"/>
      <c r="X19" s="28"/>
      <c r="Y19" s="28"/>
      <c r="Z19" s="28"/>
      <c r="AA19" s="29"/>
      <c r="AB19" s="28"/>
    </row>
    <row r="20" spans="1:28" ht="112.5" customHeight="1" x14ac:dyDescent="0.3">
      <c r="A20" s="68" t="s">
        <v>2669</v>
      </c>
      <c r="C20" s="28"/>
      <c r="D20" s="29" t="s">
        <v>2723</v>
      </c>
      <c r="E20" s="28"/>
      <c r="F20" s="28"/>
      <c r="G20" s="28"/>
      <c r="H20" s="29" t="s">
        <v>2729</v>
      </c>
      <c r="I20" s="29" t="s">
        <v>2730</v>
      </c>
      <c r="J20" s="29"/>
      <c r="K20" s="28"/>
      <c r="L20" s="28"/>
      <c r="M20" s="29" t="s">
        <v>2724</v>
      </c>
      <c r="N20" s="28"/>
      <c r="O20" s="28"/>
      <c r="Q20" s="29" t="s">
        <v>2722</v>
      </c>
      <c r="R20" s="28"/>
      <c r="S20" s="28"/>
      <c r="T20" s="28"/>
      <c r="U20" s="29" t="s">
        <v>2731</v>
      </c>
      <c r="V20" s="29" t="s">
        <v>2728</v>
      </c>
      <c r="W20" s="28"/>
      <c r="X20" s="29" t="s">
        <v>2726</v>
      </c>
      <c r="Y20" s="28"/>
      <c r="Z20" s="28"/>
      <c r="AA20" s="29" t="s">
        <v>2727</v>
      </c>
      <c r="AB20" s="29" t="s">
        <v>2725</v>
      </c>
    </row>
    <row r="21" spans="1:28" ht="108.6" x14ac:dyDescent="0.3">
      <c r="A21" s="67" t="s">
        <v>2670</v>
      </c>
      <c r="C21" s="28"/>
      <c r="E21" s="28"/>
      <c r="F21" s="29"/>
      <c r="G21" s="28"/>
      <c r="H21" s="28"/>
      <c r="I21" s="28"/>
      <c r="J21" s="28"/>
      <c r="K21" s="29" t="s">
        <v>2719</v>
      </c>
      <c r="L21" s="29" t="s">
        <v>2720</v>
      </c>
      <c r="M21" s="28"/>
      <c r="N21" s="28"/>
      <c r="O21" s="29" t="s">
        <v>2715</v>
      </c>
      <c r="P21" s="28"/>
      <c r="Q21" s="28"/>
      <c r="R21" s="29" t="s">
        <v>2717</v>
      </c>
      <c r="S21" s="29" t="s">
        <v>2716</v>
      </c>
      <c r="T21" s="28"/>
      <c r="U21" s="29" t="s">
        <v>2718</v>
      </c>
      <c r="V21" s="29" t="s">
        <v>2721</v>
      </c>
      <c r="W21" s="28"/>
      <c r="X21" s="28"/>
      <c r="Y21" s="28"/>
      <c r="Z21" s="28"/>
      <c r="AA21" s="28"/>
      <c r="AB21" s="28"/>
    </row>
    <row r="22" spans="1:28" x14ac:dyDescent="0.3">
      <c r="A22" s="27"/>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row>
    <row r="23" spans="1:28" x14ac:dyDescent="0.3">
      <c r="A23" s="27"/>
    </row>
    <row r="24" spans="1:28" x14ac:dyDescent="0.3">
      <c r="A24" s="27"/>
    </row>
  </sheetData>
  <sheetProtection sheet="1" objects="1" scenarios="1"/>
  <mergeCells count="2">
    <mergeCell ref="T4:W4"/>
    <mergeCell ref="O4:R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B5CD2-32C0-48E4-8B5D-F9727D821479}">
  <dimension ref="A1:I23"/>
  <sheetViews>
    <sheetView workbookViewId="0">
      <selection activeCell="I36" sqref="I36"/>
    </sheetView>
  </sheetViews>
  <sheetFormatPr baseColWidth="10" defaultColWidth="11.44140625" defaultRowHeight="14.4" x14ac:dyDescent="0.3"/>
  <sheetData>
    <row r="1" spans="1:9" x14ac:dyDescent="0.3">
      <c r="A1" s="4" t="s">
        <v>2937</v>
      </c>
      <c r="E1" s="8"/>
    </row>
    <row r="2" spans="1:9" x14ac:dyDescent="0.3">
      <c r="A2" s="2" t="s">
        <v>1564</v>
      </c>
      <c r="B2" s="31" t="s">
        <v>2909</v>
      </c>
      <c r="C2" s="33" t="s">
        <v>7</v>
      </c>
      <c r="D2" s="41" t="s">
        <v>0</v>
      </c>
      <c r="E2" s="33" t="s">
        <v>1</v>
      </c>
      <c r="F2" s="42" t="s">
        <v>6</v>
      </c>
      <c r="G2" s="42" t="s">
        <v>1573</v>
      </c>
      <c r="H2" s="42" t="s">
        <v>1572</v>
      </c>
      <c r="I2" s="42" t="s">
        <v>1574</v>
      </c>
    </row>
    <row r="3" spans="1:9" ht="15" customHeight="1" x14ac:dyDescent="0.3">
      <c r="A3">
        <v>1</v>
      </c>
      <c r="B3">
        <v>1</v>
      </c>
      <c r="C3" s="79" t="s">
        <v>1571</v>
      </c>
      <c r="D3" s="43" t="s">
        <v>1582</v>
      </c>
      <c r="E3" s="43" t="s">
        <v>1581</v>
      </c>
      <c r="F3" s="43">
        <v>2015</v>
      </c>
      <c r="G3" s="43" t="s">
        <v>1583</v>
      </c>
      <c r="H3" s="51" t="s">
        <v>1580</v>
      </c>
      <c r="I3" s="44" t="s">
        <v>1584</v>
      </c>
    </row>
    <row r="4" spans="1:9" x14ac:dyDescent="0.3">
      <c r="A4">
        <v>2</v>
      </c>
      <c r="B4">
        <v>2</v>
      </c>
      <c r="C4" s="80"/>
      <c r="D4" t="s">
        <v>610</v>
      </c>
      <c r="E4" t="s">
        <v>611</v>
      </c>
      <c r="F4">
        <v>2024</v>
      </c>
      <c r="G4" t="s">
        <v>1586</v>
      </c>
      <c r="H4" s="53" t="s">
        <v>1585</v>
      </c>
      <c r="I4" s="19" t="s">
        <v>1587</v>
      </c>
    </row>
    <row r="5" spans="1:9" x14ac:dyDescent="0.3">
      <c r="A5">
        <v>3</v>
      </c>
      <c r="B5">
        <v>3</v>
      </c>
      <c r="C5" s="80"/>
      <c r="D5" t="s">
        <v>1590</v>
      </c>
      <c r="E5" t="s">
        <v>1589</v>
      </c>
      <c r="F5">
        <v>2023</v>
      </c>
      <c r="G5" t="s">
        <v>1586</v>
      </c>
      <c r="H5" s="53" t="s">
        <v>1588</v>
      </c>
      <c r="I5" s="19" t="s">
        <v>1591</v>
      </c>
    </row>
    <row r="6" spans="1:9" x14ac:dyDescent="0.3">
      <c r="A6">
        <v>4</v>
      </c>
      <c r="B6">
        <v>4</v>
      </c>
      <c r="C6" s="80"/>
      <c r="D6" t="s">
        <v>1594</v>
      </c>
      <c r="E6" t="s">
        <v>1593</v>
      </c>
      <c r="F6">
        <v>2015</v>
      </c>
      <c r="G6" t="s">
        <v>1586</v>
      </c>
      <c r="H6" s="53" t="s">
        <v>1592</v>
      </c>
      <c r="I6" s="19" t="s">
        <v>1595</v>
      </c>
    </row>
    <row r="7" spans="1:9" x14ac:dyDescent="0.3">
      <c r="A7">
        <v>5</v>
      </c>
      <c r="B7">
        <v>5</v>
      </c>
      <c r="C7" s="80"/>
      <c r="D7" t="s">
        <v>1598</v>
      </c>
      <c r="E7" t="s">
        <v>1597</v>
      </c>
      <c r="F7">
        <v>2024</v>
      </c>
      <c r="G7" t="s">
        <v>1586</v>
      </c>
      <c r="H7" s="53" t="s">
        <v>1596</v>
      </c>
      <c r="I7" s="19" t="s">
        <v>1599</v>
      </c>
    </row>
    <row r="8" spans="1:9" x14ac:dyDescent="0.3">
      <c r="A8">
        <v>6</v>
      </c>
      <c r="B8">
        <v>6</v>
      </c>
      <c r="C8" s="80"/>
      <c r="D8" t="s">
        <v>485</v>
      </c>
      <c r="E8" t="s">
        <v>104</v>
      </c>
      <c r="F8">
        <v>2023</v>
      </c>
      <c r="G8" t="s">
        <v>1586</v>
      </c>
      <c r="H8" s="53" t="s">
        <v>1600</v>
      </c>
      <c r="I8" s="19" t="s">
        <v>1601</v>
      </c>
    </row>
    <row r="9" spans="1:9" x14ac:dyDescent="0.3">
      <c r="A9">
        <v>7</v>
      </c>
      <c r="B9">
        <v>7</v>
      </c>
      <c r="C9" s="80"/>
      <c r="D9" t="s">
        <v>1604</v>
      </c>
      <c r="E9" t="s">
        <v>1603</v>
      </c>
      <c r="F9">
        <v>2022</v>
      </c>
      <c r="G9" t="s">
        <v>1586</v>
      </c>
      <c r="H9" s="53" t="s">
        <v>1602</v>
      </c>
      <c r="I9" s="19" t="s">
        <v>1605</v>
      </c>
    </row>
    <row r="10" spans="1:9" x14ac:dyDescent="0.3">
      <c r="A10">
        <v>8</v>
      </c>
      <c r="B10">
        <v>8</v>
      </c>
      <c r="C10" s="80"/>
      <c r="D10" t="s">
        <v>570</v>
      </c>
      <c r="E10" t="s">
        <v>63</v>
      </c>
      <c r="F10">
        <v>2020</v>
      </c>
      <c r="G10" t="s">
        <v>1586</v>
      </c>
      <c r="H10" s="53" t="s">
        <v>1606</v>
      </c>
      <c r="I10" s="19" t="s">
        <v>1607</v>
      </c>
    </row>
    <row r="11" spans="1:9" x14ac:dyDescent="0.3">
      <c r="A11">
        <v>9</v>
      </c>
      <c r="B11">
        <v>9</v>
      </c>
      <c r="C11" s="81"/>
      <c r="D11" s="45" t="s">
        <v>570</v>
      </c>
      <c r="E11" s="45" t="s">
        <v>797</v>
      </c>
      <c r="F11" s="45">
        <v>2019</v>
      </c>
      <c r="G11" s="45" t="s">
        <v>1583</v>
      </c>
      <c r="H11" s="57" t="s">
        <v>1608</v>
      </c>
      <c r="I11" s="63" t="s">
        <v>1731</v>
      </c>
    </row>
    <row r="12" spans="1:9" ht="15" customHeight="1" x14ac:dyDescent="0.3">
      <c r="A12">
        <v>10</v>
      </c>
      <c r="B12">
        <v>1</v>
      </c>
      <c r="C12" s="82" t="s">
        <v>1736</v>
      </c>
      <c r="D12" s="43" t="s">
        <v>1742</v>
      </c>
      <c r="E12" s="43" t="s">
        <v>508</v>
      </c>
      <c r="F12" s="43">
        <v>2024</v>
      </c>
      <c r="G12" s="43" t="s">
        <v>2133</v>
      </c>
      <c r="H12" s="59" t="s">
        <v>1741</v>
      </c>
      <c r="I12" s="44" t="s">
        <v>1743</v>
      </c>
    </row>
    <row r="13" spans="1:9" x14ac:dyDescent="0.3">
      <c r="A13">
        <v>11</v>
      </c>
      <c r="B13">
        <v>2</v>
      </c>
      <c r="C13" s="83"/>
      <c r="D13" t="s">
        <v>1745</v>
      </c>
      <c r="E13" t="s">
        <v>82</v>
      </c>
      <c r="F13">
        <v>2023</v>
      </c>
      <c r="G13" t="s">
        <v>2133</v>
      </c>
      <c r="H13" s="60" t="s">
        <v>1744</v>
      </c>
      <c r="I13" s="19" t="s">
        <v>1746</v>
      </c>
    </row>
    <row r="14" spans="1:9" x14ac:dyDescent="0.3">
      <c r="A14">
        <v>12</v>
      </c>
      <c r="B14">
        <v>3</v>
      </c>
      <c r="C14" s="83"/>
      <c r="D14" t="s">
        <v>1748</v>
      </c>
      <c r="E14" t="s">
        <v>813</v>
      </c>
      <c r="F14">
        <v>2024</v>
      </c>
      <c r="G14" t="s">
        <v>2133</v>
      </c>
      <c r="H14" s="60" t="s">
        <v>1747</v>
      </c>
      <c r="I14" s="19" t="s">
        <v>1749</v>
      </c>
    </row>
    <row r="15" spans="1:9" x14ac:dyDescent="0.3">
      <c r="A15">
        <v>13</v>
      </c>
      <c r="B15">
        <v>4</v>
      </c>
      <c r="C15" s="83"/>
      <c r="D15" t="s">
        <v>1752</v>
      </c>
      <c r="E15" t="s">
        <v>1751</v>
      </c>
      <c r="F15">
        <v>2022</v>
      </c>
      <c r="G15" t="s">
        <v>2133</v>
      </c>
      <c r="H15" s="60" t="s">
        <v>1750</v>
      </c>
      <c r="I15" s="19" t="s">
        <v>1753</v>
      </c>
    </row>
    <row r="16" spans="1:9" x14ac:dyDescent="0.3">
      <c r="A16">
        <v>14</v>
      </c>
      <c r="B16">
        <v>5</v>
      </c>
      <c r="C16" s="83"/>
      <c r="D16" t="s">
        <v>1755</v>
      </c>
      <c r="E16" t="s">
        <v>51</v>
      </c>
      <c r="F16">
        <v>2024</v>
      </c>
      <c r="G16" t="s">
        <v>2133</v>
      </c>
      <c r="H16" s="60" t="s">
        <v>1754</v>
      </c>
      <c r="I16" s="19" t="s">
        <v>1756</v>
      </c>
    </row>
    <row r="17" spans="1:9" x14ac:dyDescent="0.3">
      <c r="A17">
        <v>15</v>
      </c>
      <c r="B17">
        <v>6</v>
      </c>
      <c r="C17" s="83"/>
      <c r="D17" t="s">
        <v>1758</v>
      </c>
      <c r="E17" t="s">
        <v>127</v>
      </c>
      <c r="F17">
        <v>2019</v>
      </c>
      <c r="G17" t="s">
        <v>2133</v>
      </c>
      <c r="H17" s="60" t="s">
        <v>1757</v>
      </c>
      <c r="I17" s="19" t="s">
        <v>1759</v>
      </c>
    </row>
    <row r="18" spans="1:9" x14ac:dyDescent="0.3">
      <c r="A18">
        <v>16</v>
      </c>
      <c r="B18">
        <v>7</v>
      </c>
      <c r="C18" s="83"/>
      <c r="D18" t="s">
        <v>1762</v>
      </c>
      <c r="E18" t="s">
        <v>1761</v>
      </c>
      <c r="F18">
        <v>2017</v>
      </c>
      <c r="G18" t="s">
        <v>2133</v>
      </c>
      <c r="H18" s="60" t="s">
        <v>1760</v>
      </c>
      <c r="I18" s="19" t="s">
        <v>1763</v>
      </c>
    </row>
    <row r="19" spans="1:9" x14ac:dyDescent="0.3">
      <c r="A19">
        <v>17</v>
      </c>
      <c r="B19">
        <v>8</v>
      </c>
      <c r="C19" s="83"/>
      <c r="D19" t="s">
        <v>1765</v>
      </c>
      <c r="E19" t="s">
        <v>69</v>
      </c>
      <c r="F19">
        <v>2019</v>
      </c>
      <c r="G19" t="s">
        <v>2133</v>
      </c>
      <c r="H19" s="60" t="s">
        <v>1764</v>
      </c>
      <c r="I19" s="19" t="s">
        <v>1766</v>
      </c>
    </row>
    <row r="20" spans="1:9" x14ac:dyDescent="0.3">
      <c r="A20">
        <v>18</v>
      </c>
      <c r="B20">
        <v>9</v>
      </c>
      <c r="C20" s="84"/>
      <c r="D20" s="45" t="s">
        <v>1769</v>
      </c>
      <c r="E20" s="45" t="s">
        <v>1768</v>
      </c>
      <c r="F20" s="45">
        <v>2023</v>
      </c>
      <c r="G20" s="45" t="s">
        <v>2133</v>
      </c>
      <c r="H20" s="61" t="s">
        <v>1767</v>
      </c>
      <c r="I20" s="46" t="s">
        <v>1770</v>
      </c>
    </row>
    <row r="21" spans="1:9" ht="15" customHeight="1" x14ac:dyDescent="0.3">
      <c r="A21">
        <v>19</v>
      </c>
      <c r="B21">
        <v>1</v>
      </c>
      <c r="C21" s="79" t="s">
        <v>2007</v>
      </c>
      <c r="D21" s="43" t="s">
        <v>2012</v>
      </c>
      <c r="E21" s="43" t="s">
        <v>422</v>
      </c>
      <c r="F21" s="43">
        <v>2025</v>
      </c>
      <c r="G21" s="43" t="s">
        <v>2013</v>
      </c>
      <c r="H21" s="59" t="str">
        <f>HYPERLINK("http://dx.doi.org/10.1177/14780771251323092","http://dx.doi.org/10.1177/14780771251323092")</f>
        <v>http://dx.doi.org/10.1177/14780771251323092</v>
      </c>
      <c r="I21" s="44" t="s">
        <v>2014</v>
      </c>
    </row>
    <row r="22" spans="1:9" x14ac:dyDescent="0.3">
      <c r="A22">
        <v>20</v>
      </c>
      <c r="B22">
        <v>2</v>
      </c>
      <c r="C22" s="80"/>
      <c r="D22" t="s">
        <v>2012</v>
      </c>
      <c r="E22" t="s">
        <v>2015</v>
      </c>
      <c r="F22">
        <v>2024</v>
      </c>
      <c r="G22" t="s">
        <v>1586</v>
      </c>
      <c r="H22" s="60" t="str">
        <f>HYPERLINK("http://dx.doi.org/10.17341/gazimmfd.1377660","http://dx.doi.org/10.17341/gazimmfd.1377660")</f>
        <v>http://dx.doi.org/10.17341/gazimmfd.1377660</v>
      </c>
      <c r="I22" s="19" t="s">
        <v>2016</v>
      </c>
    </row>
    <row r="23" spans="1:9" x14ac:dyDescent="0.3">
      <c r="A23">
        <v>21</v>
      </c>
      <c r="B23">
        <v>3</v>
      </c>
      <c r="C23" s="81"/>
      <c r="D23" s="45" t="s">
        <v>2020</v>
      </c>
      <c r="E23" s="45" t="s">
        <v>2019</v>
      </c>
      <c r="F23" s="45">
        <v>2024</v>
      </c>
      <c r="G23" s="45" t="s">
        <v>2013</v>
      </c>
      <c r="H23" s="61" t="str">
        <f>HYPERLINK("http://dx.doi.org/10.1108/ECAM-10-2023-1037","http://dx.doi.org/10.1108/ECAM-10-2023-1037")</f>
        <v>http://dx.doi.org/10.1108/ECAM-10-2023-1037</v>
      </c>
      <c r="I23" s="46" t="s">
        <v>1599</v>
      </c>
    </row>
  </sheetData>
  <sheetProtection sheet="1" objects="1" scenarios="1"/>
  <mergeCells count="3">
    <mergeCell ref="C3:C11"/>
    <mergeCell ref="C12:C20"/>
    <mergeCell ref="C21:C23"/>
  </mergeCells>
  <conditionalFormatting sqref="E3:E11">
    <cfRule type="duplicateValues" dxfId="17" priority="11"/>
  </conditionalFormatting>
  <conditionalFormatting sqref="E12:E20">
    <cfRule type="duplicateValues" dxfId="16" priority="9"/>
  </conditionalFormatting>
  <conditionalFormatting sqref="E21:E23">
    <cfRule type="duplicateValues" dxfId="15" priority="13"/>
  </conditionalFormatting>
  <conditionalFormatting sqref="I3:I10">
    <cfRule type="duplicateValues" dxfId="14" priority="12"/>
  </conditionalFormatting>
  <conditionalFormatting sqref="I11">
    <cfRule type="duplicateValues" dxfId="13" priority="4"/>
  </conditionalFormatting>
  <conditionalFormatting sqref="I12:I20">
    <cfRule type="duplicateValues" dxfId="12" priority="10"/>
  </conditionalFormatting>
  <conditionalFormatting sqref="I21:I23">
    <cfRule type="duplicateValues" dxfId="11" priority="14"/>
  </conditionalFormatting>
  <hyperlinks>
    <hyperlink ref="H3" r:id="rId1" xr:uid="{E8074A94-B906-405E-8026-6C392B297C66}"/>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78999-98BF-42BF-B9F5-C0CEA822D01C}">
  <dimension ref="A1:G14"/>
  <sheetViews>
    <sheetView workbookViewId="0">
      <selection activeCell="C45" sqref="C45"/>
    </sheetView>
  </sheetViews>
  <sheetFormatPr baseColWidth="10" defaultColWidth="11.44140625" defaultRowHeight="14.4" x14ac:dyDescent="0.3"/>
  <sheetData>
    <row r="1" spans="1:7" x14ac:dyDescent="0.3">
      <c r="A1" s="4" t="s">
        <v>2942</v>
      </c>
      <c r="C1" s="8"/>
    </row>
    <row r="2" spans="1:7" x14ac:dyDescent="0.3">
      <c r="A2" s="37" t="s">
        <v>2944</v>
      </c>
      <c r="B2" s="1" t="s">
        <v>0</v>
      </c>
      <c r="C2" s="2" t="s">
        <v>1</v>
      </c>
      <c r="D2" s="30" t="s">
        <v>6</v>
      </c>
      <c r="E2" s="30" t="s">
        <v>1573</v>
      </c>
      <c r="F2" s="30" t="s">
        <v>1572</v>
      </c>
      <c r="G2" s="30" t="s">
        <v>1574</v>
      </c>
    </row>
    <row r="3" spans="1:7" ht="15" customHeight="1" x14ac:dyDescent="0.3">
      <c r="A3" s="34">
        <v>1</v>
      </c>
      <c r="B3" t="s">
        <v>1594</v>
      </c>
      <c r="C3" t="s">
        <v>1593</v>
      </c>
      <c r="D3">
        <v>2015</v>
      </c>
      <c r="E3" t="s">
        <v>1586</v>
      </c>
      <c r="F3" s="7" t="s">
        <v>1592</v>
      </c>
      <c r="G3" t="s">
        <v>1595</v>
      </c>
    </row>
    <row r="4" spans="1:7" x14ac:dyDescent="0.3">
      <c r="A4" s="35">
        <v>2</v>
      </c>
      <c r="B4" t="s">
        <v>1582</v>
      </c>
      <c r="C4" t="s">
        <v>1581</v>
      </c>
      <c r="D4">
        <v>2015</v>
      </c>
      <c r="E4" t="s">
        <v>1583</v>
      </c>
      <c r="F4" s="7" t="s">
        <v>1580</v>
      </c>
      <c r="G4" t="s">
        <v>1584</v>
      </c>
    </row>
    <row r="5" spans="1:7" x14ac:dyDescent="0.3">
      <c r="A5" s="34">
        <v>3</v>
      </c>
      <c r="B5" t="s">
        <v>2939</v>
      </c>
      <c r="C5" t="s">
        <v>69</v>
      </c>
      <c r="D5">
        <v>2019</v>
      </c>
      <c r="E5" t="s">
        <v>2133</v>
      </c>
      <c r="F5" s="9" t="s">
        <v>1764</v>
      </c>
      <c r="G5" t="s">
        <v>1766</v>
      </c>
    </row>
    <row r="6" spans="1:7" x14ac:dyDescent="0.3">
      <c r="A6" s="36">
        <v>4</v>
      </c>
      <c r="B6" t="s">
        <v>570</v>
      </c>
      <c r="C6" t="s">
        <v>63</v>
      </c>
      <c r="D6">
        <v>2020</v>
      </c>
      <c r="E6" t="s">
        <v>1586</v>
      </c>
      <c r="F6" s="7" t="s">
        <v>1606</v>
      </c>
      <c r="G6" t="s">
        <v>1607</v>
      </c>
    </row>
    <row r="7" spans="1:7" x14ac:dyDescent="0.3">
      <c r="A7" s="34">
        <v>5</v>
      </c>
      <c r="B7" t="s">
        <v>2940</v>
      </c>
      <c r="C7" t="s">
        <v>1751</v>
      </c>
      <c r="D7">
        <v>2022</v>
      </c>
      <c r="E7" t="s">
        <v>2133</v>
      </c>
      <c r="F7" s="9" t="s">
        <v>1750</v>
      </c>
      <c r="G7" t="s">
        <v>1753</v>
      </c>
    </row>
    <row r="8" spans="1:7" x14ac:dyDescent="0.3">
      <c r="A8" s="36">
        <v>6</v>
      </c>
      <c r="B8" t="s">
        <v>485</v>
      </c>
      <c r="C8" t="s">
        <v>104</v>
      </c>
      <c r="D8">
        <v>2023</v>
      </c>
      <c r="E8" t="s">
        <v>1586</v>
      </c>
      <c r="F8" s="7" t="s">
        <v>1600</v>
      </c>
      <c r="G8" t="s">
        <v>1601</v>
      </c>
    </row>
    <row r="9" spans="1:7" ht="15" customHeight="1" x14ac:dyDescent="0.3">
      <c r="A9" s="34">
        <v>7</v>
      </c>
      <c r="B9" t="s">
        <v>1590</v>
      </c>
      <c r="C9" t="s">
        <v>1589</v>
      </c>
      <c r="D9">
        <v>2023</v>
      </c>
      <c r="E9" t="s">
        <v>1586</v>
      </c>
      <c r="F9" s="7" t="s">
        <v>1588</v>
      </c>
      <c r="G9" t="s">
        <v>1591</v>
      </c>
    </row>
    <row r="10" spans="1:7" x14ac:dyDescent="0.3">
      <c r="A10" s="36">
        <v>8</v>
      </c>
      <c r="B10" t="s">
        <v>457</v>
      </c>
      <c r="C10" t="s">
        <v>1768</v>
      </c>
      <c r="D10">
        <v>2023</v>
      </c>
      <c r="E10" t="s">
        <v>2133</v>
      </c>
      <c r="F10" s="9" t="s">
        <v>1767</v>
      </c>
      <c r="G10" t="s">
        <v>1770</v>
      </c>
    </row>
    <row r="11" spans="1:7" x14ac:dyDescent="0.3">
      <c r="A11" s="34">
        <v>9</v>
      </c>
      <c r="B11" t="s">
        <v>507</v>
      </c>
      <c r="C11" t="s">
        <v>508</v>
      </c>
      <c r="D11">
        <v>2024</v>
      </c>
      <c r="E11" t="s">
        <v>2133</v>
      </c>
      <c r="F11" s="9" t="s">
        <v>1741</v>
      </c>
      <c r="G11" t="s">
        <v>1743</v>
      </c>
    </row>
    <row r="12" spans="1:7" x14ac:dyDescent="0.3">
      <c r="A12" s="36">
        <v>10</v>
      </c>
      <c r="B12" t="s">
        <v>2941</v>
      </c>
      <c r="C12" t="s">
        <v>813</v>
      </c>
      <c r="D12">
        <v>2024</v>
      </c>
      <c r="E12" t="s">
        <v>2133</v>
      </c>
      <c r="F12" s="9" t="s">
        <v>1747</v>
      </c>
      <c r="G12" t="s">
        <v>1749</v>
      </c>
    </row>
    <row r="13" spans="1:7" x14ac:dyDescent="0.3">
      <c r="A13" s="34">
        <v>11</v>
      </c>
      <c r="B13" t="s">
        <v>2012</v>
      </c>
      <c r="C13" t="s">
        <v>422</v>
      </c>
      <c r="D13">
        <v>2025</v>
      </c>
      <c r="E13" t="s">
        <v>2013</v>
      </c>
      <c r="F13" s="9" t="str">
        <f>HYPERLINK("http://dx.doi.org/10.1177/14780771251323092","http://dx.doi.org/10.1177/14780771251323092")</f>
        <v>http://dx.doi.org/10.1177/14780771251323092</v>
      </c>
      <c r="G13" t="s">
        <v>2014</v>
      </c>
    </row>
    <row r="14" spans="1:7" ht="15" customHeight="1" x14ac:dyDescent="0.3">
      <c r="A14" s="36">
        <v>12</v>
      </c>
      <c r="B14" t="s">
        <v>610</v>
      </c>
      <c r="C14" t="s">
        <v>611</v>
      </c>
      <c r="D14">
        <v>2024</v>
      </c>
      <c r="E14" t="s">
        <v>1586</v>
      </c>
      <c r="F14" s="7" t="s">
        <v>1585</v>
      </c>
      <c r="G14" t="s">
        <v>1587</v>
      </c>
    </row>
  </sheetData>
  <sheetProtection sheet="1" objects="1" scenarios="1"/>
  <conditionalFormatting sqref="C5 C10:C12 C7">
    <cfRule type="duplicateValues" dxfId="10" priority="69"/>
  </conditionalFormatting>
  <conditionalFormatting sqref="C6 C3:C4 C14 C8:C9">
    <cfRule type="duplicateValues" dxfId="9" priority="49"/>
  </conditionalFormatting>
  <conditionalFormatting sqref="C13">
    <cfRule type="duplicateValues" dxfId="8" priority="72"/>
  </conditionalFormatting>
  <conditionalFormatting sqref="G5 G10:G12 G7">
    <cfRule type="duplicateValues" dxfId="7" priority="71"/>
  </conditionalFormatting>
  <conditionalFormatting sqref="G6 G3:G4 G14 G8:G9">
    <cfRule type="duplicateValues" dxfId="6" priority="40"/>
  </conditionalFormatting>
  <conditionalFormatting sqref="G13">
    <cfRule type="duplicateValues" dxfId="5" priority="73"/>
  </conditionalFormatting>
  <hyperlinks>
    <hyperlink ref="F4" r:id="rId1" xr:uid="{07852562-E12E-47B6-AC1B-681A0AAB6414}"/>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AA6DE-A144-4250-AE53-A1172B4053D1}">
  <dimension ref="A1:I323"/>
  <sheetViews>
    <sheetView topLeftCell="A187" workbookViewId="0">
      <selection activeCell="O211" sqref="O211"/>
    </sheetView>
  </sheetViews>
  <sheetFormatPr baseColWidth="10" defaultColWidth="11.44140625" defaultRowHeight="14.4" x14ac:dyDescent="0.3"/>
  <cols>
    <col min="6" max="6" width="11.44140625" style="8"/>
  </cols>
  <sheetData>
    <row r="1" spans="1:8" x14ac:dyDescent="0.3">
      <c r="A1" s="4" t="s">
        <v>2935</v>
      </c>
    </row>
    <row r="2" spans="1:8" x14ac:dyDescent="0.3">
      <c r="A2" s="2" t="s">
        <v>1564</v>
      </c>
      <c r="B2" s="2" t="s">
        <v>1565</v>
      </c>
      <c r="C2" s="33" t="s">
        <v>2934</v>
      </c>
      <c r="D2" s="41" t="s">
        <v>0</v>
      </c>
      <c r="E2" s="33" t="s">
        <v>1</v>
      </c>
      <c r="F2" s="42" t="s">
        <v>6</v>
      </c>
      <c r="G2" s="42" t="s">
        <v>1572</v>
      </c>
      <c r="H2" s="42" t="s">
        <v>1574</v>
      </c>
    </row>
    <row r="3" spans="1:8" ht="15" customHeight="1" x14ac:dyDescent="0.3">
      <c r="A3">
        <v>1</v>
      </c>
      <c r="B3">
        <v>1</v>
      </c>
      <c r="C3" s="85" t="s">
        <v>2947</v>
      </c>
      <c r="D3" s="43" t="s">
        <v>2230</v>
      </c>
      <c r="E3" s="43" t="s">
        <v>2229</v>
      </c>
      <c r="F3" s="43">
        <v>2008</v>
      </c>
      <c r="G3" s="43"/>
      <c r="H3" s="44" t="s">
        <v>2151</v>
      </c>
    </row>
    <row r="4" spans="1:8" x14ac:dyDescent="0.3">
      <c r="A4">
        <v>2</v>
      </c>
      <c r="B4">
        <v>2</v>
      </c>
      <c r="C4" s="86"/>
      <c r="D4" t="s">
        <v>2232</v>
      </c>
      <c r="E4" t="s">
        <v>2231</v>
      </c>
      <c r="F4">
        <v>2010</v>
      </c>
      <c r="H4" s="19" t="s">
        <v>2138</v>
      </c>
    </row>
    <row r="5" spans="1:8" x14ac:dyDescent="0.3">
      <c r="A5">
        <v>3</v>
      </c>
      <c r="B5">
        <v>3</v>
      </c>
      <c r="C5" s="86"/>
      <c r="D5" t="s">
        <v>2234</v>
      </c>
      <c r="E5" t="s">
        <v>2233</v>
      </c>
      <c r="F5">
        <v>2005</v>
      </c>
      <c r="H5" s="19" t="s">
        <v>2151</v>
      </c>
    </row>
    <row r="6" spans="1:8" ht="15" customHeight="1" x14ac:dyDescent="0.3">
      <c r="A6">
        <v>4</v>
      </c>
      <c r="B6">
        <v>4</v>
      </c>
      <c r="C6" s="86"/>
      <c r="D6" t="s">
        <v>2235</v>
      </c>
      <c r="E6" t="s">
        <v>2141</v>
      </c>
      <c r="F6">
        <v>2009</v>
      </c>
      <c r="H6" s="19" t="s">
        <v>2236</v>
      </c>
    </row>
    <row r="7" spans="1:8" x14ac:dyDescent="0.3">
      <c r="A7">
        <v>5</v>
      </c>
      <c r="B7">
        <v>5</v>
      </c>
      <c r="C7" s="86"/>
      <c r="D7" t="s">
        <v>2238</v>
      </c>
      <c r="E7" t="s">
        <v>2237</v>
      </c>
      <c r="F7">
        <v>2010</v>
      </c>
      <c r="H7" s="19" t="s">
        <v>2239</v>
      </c>
    </row>
    <row r="8" spans="1:8" x14ac:dyDescent="0.3">
      <c r="A8">
        <v>6</v>
      </c>
      <c r="B8">
        <v>6</v>
      </c>
      <c r="C8" s="86"/>
      <c r="D8" t="s">
        <v>2241</v>
      </c>
      <c r="E8" t="s">
        <v>2240</v>
      </c>
      <c r="F8">
        <v>2006</v>
      </c>
      <c r="H8" s="19" t="s">
        <v>2151</v>
      </c>
    </row>
    <row r="9" spans="1:8" x14ac:dyDescent="0.3">
      <c r="A9">
        <v>7</v>
      </c>
      <c r="B9">
        <v>7</v>
      </c>
      <c r="C9" s="86"/>
      <c r="D9" t="s">
        <v>2243</v>
      </c>
      <c r="E9" t="s">
        <v>2242</v>
      </c>
      <c r="F9">
        <v>2005</v>
      </c>
      <c r="H9" s="19" t="s">
        <v>2244</v>
      </c>
    </row>
    <row r="10" spans="1:8" x14ac:dyDescent="0.3">
      <c r="A10">
        <v>8</v>
      </c>
      <c r="B10">
        <v>8</v>
      </c>
      <c r="C10" s="86"/>
      <c r="D10" t="s">
        <v>2246</v>
      </c>
      <c r="E10" t="s">
        <v>2245</v>
      </c>
      <c r="F10">
        <v>2004</v>
      </c>
      <c r="H10" s="19" t="s">
        <v>2247</v>
      </c>
    </row>
    <row r="11" spans="1:8" x14ac:dyDescent="0.3">
      <c r="A11">
        <v>9</v>
      </c>
      <c r="B11">
        <v>9</v>
      </c>
      <c r="C11" s="86"/>
      <c r="D11" t="s">
        <v>2249</v>
      </c>
      <c r="E11" t="s">
        <v>2248</v>
      </c>
      <c r="F11">
        <v>2008</v>
      </c>
      <c r="H11" s="19" t="s">
        <v>2151</v>
      </c>
    </row>
    <row r="12" spans="1:8" x14ac:dyDescent="0.3">
      <c r="A12">
        <v>10</v>
      </c>
      <c r="B12">
        <v>10</v>
      </c>
      <c r="C12" s="86"/>
      <c r="D12" t="s">
        <v>2251</v>
      </c>
      <c r="E12" t="s">
        <v>2250</v>
      </c>
      <c r="F12">
        <v>2010</v>
      </c>
      <c r="H12" s="19" t="s">
        <v>2151</v>
      </c>
    </row>
    <row r="13" spans="1:8" x14ac:dyDescent="0.3">
      <c r="A13">
        <v>11</v>
      </c>
      <c r="B13">
        <v>11</v>
      </c>
      <c r="C13" s="86"/>
      <c r="D13" t="s">
        <v>2253</v>
      </c>
      <c r="E13" t="s">
        <v>2252</v>
      </c>
      <c r="F13">
        <v>2009</v>
      </c>
      <c r="H13" s="19" t="s">
        <v>2151</v>
      </c>
    </row>
    <row r="14" spans="1:8" x14ac:dyDescent="0.3">
      <c r="A14">
        <v>12</v>
      </c>
      <c r="B14">
        <v>12</v>
      </c>
      <c r="C14" s="87"/>
      <c r="D14" s="45" t="s">
        <v>2255</v>
      </c>
      <c r="E14" s="45" t="s">
        <v>2254</v>
      </c>
      <c r="F14" s="45">
        <v>2013</v>
      </c>
      <c r="G14" s="45"/>
      <c r="H14" s="46" t="s">
        <v>2151</v>
      </c>
    </row>
    <row r="15" spans="1:8" x14ac:dyDescent="0.3">
      <c r="A15">
        <v>13</v>
      </c>
      <c r="B15">
        <v>1</v>
      </c>
      <c r="C15" s="88" t="s">
        <v>2946</v>
      </c>
      <c r="D15" s="43" t="s">
        <v>2135</v>
      </c>
      <c r="E15" s="43" t="s">
        <v>2134</v>
      </c>
      <c r="F15" s="43">
        <v>2013</v>
      </c>
      <c r="G15" s="43"/>
      <c r="H15" s="44"/>
    </row>
    <row r="16" spans="1:8" x14ac:dyDescent="0.3">
      <c r="A16">
        <v>14</v>
      </c>
      <c r="B16">
        <v>2</v>
      </c>
      <c r="C16" s="89"/>
      <c r="D16" t="s">
        <v>2137</v>
      </c>
      <c r="E16" t="s">
        <v>2136</v>
      </c>
      <c r="F16">
        <v>2009</v>
      </c>
      <c r="H16" s="19" t="s">
        <v>2143</v>
      </c>
    </row>
    <row r="17" spans="1:8" x14ac:dyDescent="0.3">
      <c r="A17">
        <v>15</v>
      </c>
      <c r="B17">
        <v>3</v>
      </c>
      <c r="C17" s="90"/>
      <c r="D17" s="45" t="s">
        <v>2140</v>
      </c>
      <c r="E17" s="45" t="s">
        <v>2139</v>
      </c>
      <c r="F17" s="45">
        <v>2011</v>
      </c>
      <c r="G17" s="45"/>
      <c r="H17" s="46"/>
    </row>
    <row r="18" spans="1:8" x14ac:dyDescent="0.3">
      <c r="A18">
        <v>16</v>
      </c>
      <c r="B18">
        <v>1</v>
      </c>
      <c r="C18" s="85" t="s">
        <v>2948</v>
      </c>
      <c r="D18" s="43" t="s">
        <v>2515</v>
      </c>
      <c r="E18" s="43" t="s">
        <v>2514</v>
      </c>
      <c r="F18" s="43">
        <v>2002</v>
      </c>
      <c r="G18" s="43"/>
      <c r="H18" s="44" t="s">
        <v>2516</v>
      </c>
    </row>
    <row r="19" spans="1:8" x14ac:dyDescent="0.3">
      <c r="A19">
        <v>17</v>
      </c>
      <c r="B19">
        <v>2</v>
      </c>
      <c r="C19" s="86"/>
      <c r="D19" t="s">
        <v>2518</v>
      </c>
      <c r="E19" t="s">
        <v>2517</v>
      </c>
      <c r="F19">
        <v>2014</v>
      </c>
      <c r="H19" s="19" t="s">
        <v>2516</v>
      </c>
    </row>
    <row r="20" spans="1:8" x14ac:dyDescent="0.3">
      <c r="A20">
        <v>18</v>
      </c>
      <c r="B20">
        <v>3</v>
      </c>
      <c r="C20" s="86"/>
      <c r="D20" t="s">
        <v>2520</v>
      </c>
      <c r="E20" t="s">
        <v>2519</v>
      </c>
      <c r="F20">
        <v>2002</v>
      </c>
      <c r="H20" s="19" t="s">
        <v>2516</v>
      </c>
    </row>
    <row r="21" spans="1:8" x14ac:dyDescent="0.3">
      <c r="A21">
        <v>19</v>
      </c>
      <c r="B21">
        <v>4</v>
      </c>
      <c r="C21" s="86"/>
      <c r="D21" t="s">
        <v>2522</v>
      </c>
      <c r="E21" t="s">
        <v>2521</v>
      </c>
      <c r="F21">
        <v>2017</v>
      </c>
      <c r="H21" s="19" t="s">
        <v>2516</v>
      </c>
    </row>
    <row r="22" spans="1:8" x14ac:dyDescent="0.3">
      <c r="A22">
        <v>20</v>
      </c>
      <c r="B22">
        <v>5</v>
      </c>
      <c r="C22" s="86"/>
      <c r="D22" t="s">
        <v>2524</v>
      </c>
      <c r="E22" t="s">
        <v>2523</v>
      </c>
      <c r="F22">
        <v>2015</v>
      </c>
      <c r="H22" s="19" t="s">
        <v>2516</v>
      </c>
    </row>
    <row r="23" spans="1:8" x14ac:dyDescent="0.3">
      <c r="A23">
        <v>21</v>
      </c>
      <c r="B23">
        <v>6</v>
      </c>
      <c r="C23" s="86"/>
      <c r="D23" t="s">
        <v>2526</v>
      </c>
      <c r="E23" t="s">
        <v>2525</v>
      </c>
      <c r="F23">
        <v>2004</v>
      </c>
      <c r="H23" s="19" t="s">
        <v>2516</v>
      </c>
    </row>
    <row r="24" spans="1:8" x14ac:dyDescent="0.3">
      <c r="A24">
        <v>22</v>
      </c>
      <c r="B24">
        <v>7</v>
      </c>
      <c r="C24" s="86"/>
      <c r="D24" t="s">
        <v>2527</v>
      </c>
      <c r="E24" t="s">
        <v>2141</v>
      </c>
      <c r="F24">
        <v>2009</v>
      </c>
      <c r="H24" s="19" t="s">
        <v>2143</v>
      </c>
    </row>
    <row r="25" spans="1:8" x14ac:dyDescent="0.3">
      <c r="A25">
        <v>23</v>
      </c>
      <c r="B25">
        <v>8</v>
      </c>
      <c r="C25" s="86"/>
      <c r="D25" t="s">
        <v>2529</v>
      </c>
      <c r="E25" t="s">
        <v>2528</v>
      </c>
      <c r="F25">
        <v>2012</v>
      </c>
      <c r="H25" s="19" t="s">
        <v>2530</v>
      </c>
    </row>
    <row r="26" spans="1:8" ht="15" customHeight="1" x14ac:dyDescent="0.3">
      <c r="A26">
        <v>24</v>
      </c>
      <c r="B26">
        <v>9</v>
      </c>
      <c r="C26" s="86"/>
      <c r="D26" t="s">
        <v>2531</v>
      </c>
      <c r="E26" t="s">
        <v>2250</v>
      </c>
      <c r="F26">
        <v>2010</v>
      </c>
      <c r="H26" s="19" t="s">
        <v>2516</v>
      </c>
    </row>
    <row r="27" spans="1:8" x14ac:dyDescent="0.3">
      <c r="A27">
        <v>25</v>
      </c>
      <c r="B27">
        <v>10</v>
      </c>
      <c r="C27" s="86"/>
      <c r="D27" t="s">
        <v>2532</v>
      </c>
      <c r="E27" t="s">
        <v>778</v>
      </c>
      <c r="F27">
        <v>2016</v>
      </c>
      <c r="H27" s="19" t="s">
        <v>2533</v>
      </c>
    </row>
    <row r="28" spans="1:8" x14ac:dyDescent="0.3">
      <c r="A28">
        <v>26</v>
      </c>
      <c r="B28">
        <v>11</v>
      </c>
      <c r="C28" s="86"/>
      <c r="D28" t="s">
        <v>2535</v>
      </c>
      <c r="E28" t="s">
        <v>2534</v>
      </c>
      <c r="F28">
        <v>2015</v>
      </c>
      <c r="H28" s="19" t="s">
        <v>2516</v>
      </c>
    </row>
    <row r="29" spans="1:8" x14ac:dyDescent="0.3">
      <c r="A29">
        <v>27</v>
      </c>
      <c r="B29">
        <v>12</v>
      </c>
      <c r="C29" s="86"/>
      <c r="D29" t="s">
        <v>2537</v>
      </c>
      <c r="E29" t="s">
        <v>2536</v>
      </c>
      <c r="F29">
        <v>2012</v>
      </c>
      <c r="H29" s="19" t="s">
        <v>2516</v>
      </c>
    </row>
    <row r="30" spans="1:8" x14ac:dyDescent="0.3">
      <c r="A30">
        <v>28</v>
      </c>
      <c r="B30">
        <v>13</v>
      </c>
      <c r="C30" s="86"/>
      <c r="D30" t="s">
        <v>2538</v>
      </c>
      <c r="E30" t="s">
        <v>2139</v>
      </c>
      <c r="F30">
        <v>2011</v>
      </c>
      <c r="H30" s="19" t="s">
        <v>2516</v>
      </c>
    </row>
    <row r="31" spans="1:8" x14ac:dyDescent="0.3">
      <c r="A31">
        <v>29</v>
      </c>
      <c r="B31">
        <v>14</v>
      </c>
      <c r="C31" s="86"/>
      <c r="D31" t="s">
        <v>2540</v>
      </c>
      <c r="E31" t="s">
        <v>2539</v>
      </c>
      <c r="F31">
        <v>2009</v>
      </c>
      <c r="H31" s="19" t="s">
        <v>2541</v>
      </c>
    </row>
    <row r="32" spans="1:8" x14ac:dyDescent="0.3">
      <c r="A32">
        <v>30</v>
      </c>
      <c r="B32">
        <v>15</v>
      </c>
      <c r="C32" s="86"/>
      <c r="D32" t="s">
        <v>2542</v>
      </c>
      <c r="E32" t="s">
        <v>1581</v>
      </c>
      <c r="F32">
        <v>2015</v>
      </c>
      <c r="H32" s="19" t="s">
        <v>2516</v>
      </c>
    </row>
    <row r="33" spans="1:8" x14ac:dyDescent="0.3">
      <c r="A33">
        <v>31</v>
      </c>
      <c r="B33">
        <v>16</v>
      </c>
      <c r="C33" s="86"/>
      <c r="D33" t="s">
        <v>2542</v>
      </c>
      <c r="E33" t="s">
        <v>38</v>
      </c>
      <c r="F33">
        <v>2016</v>
      </c>
      <c r="H33" s="19" t="s">
        <v>2516</v>
      </c>
    </row>
    <row r="34" spans="1:8" x14ac:dyDescent="0.3">
      <c r="A34">
        <v>32</v>
      </c>
      <c r="B34">
        <v>17</v>
      </c>
      <c r="C34" s="86"/>
      <c r="D34" t="s">
        <v>2544</v>
      </c>
      <c r="E34" t="s">
        <v>2543</v>
      </c>
      <c r="F34">
        <v>2004</v>
      </c>
      <c r="H34" s="19" t="s">
        <v>2545</v>
      </c>
    </row>
    <row r="35" spans="1:8" x14ac:dyDescent="0.3">
      <c r="A35">
        <v>33</v>
      </c>
      <c r="B35">
        <v>18</v>
      </c>
      <c r="C35" s="86"/>
      <c r="D35" t="s">
        <v>2547</v>
      </c>
      <c r="E35" t="s">
        <v>2546</v>
      </c>
      <c r="F35">
        <v>1997</v>
      </c>
      <c r="H35" s="19" t="s">
        <v>2548</v>
      </c>
    </row>
    <row r="36" spans="1:8" x14ac:dyDescent="0.3">
      <c r="A36">
        <v>34</v>
      </c>
      <c r="B36">
        <v>19</v>
      </c>
      <c r="C36" s="86"/>
      <c r="D36" t="s">
        <v>2550</v>
      </c>
      <c r="E36" t="s">
        <v>2549</v>
      </c>
      <c r="F36">
        <v>2014</v>
      </c>
      <c r="H36" s="19" t="s">
        <v>2516</v>
      </c>
    </row>
    <row r="37" spans="1:8" x14ac:dyDescent="0.3">
      <c r="A37">
        <v>35</v>
      </c>
      <c r="B37">
        <v>20</v>
      </c>
      <c r="C37" s="87"/>
      <c r="D37" s="45" t="s">
        <v>2552</v>
      </c>
      <c r="E37" s="45" t="s">
        <v>2551</v>
      </c>
      <c r="F37" s="45">
        <v>2011</v>
      </c>
      <c r="G37" s="45"/>
      <c r="H37" s="46" t="s">
        <v>2516</v>
      </c>
    </row>
    <row r="38" spans="1:8" x14ac:dyDescent="0.3">
      <c r="A38">
        <v>36</v>
      </c>
      <c r="B38">
        <v>1</v>
      </c>
      <c r="C38" s="88" t="s">
        <v>2949</v>
      </c>
      <c r="D38" s="43" t="s">
        <v>2308</v>
      </c>
      <c r="E38" s="43" t="s">
        <v>2141</v>
      </c>
      <c r="F38" s="43">
        <v>2009</v>
      </c>
      <c r="G38" s="43"/>
      <c r="H38" s="44"/>
    </row>
    <row r="39" spans="1:8" x14ac:dyDescent="0.3">
      <c r="A39">
        <v>37</v>
      </c>
      <c r="B39">
        <v>2</v>
      </c>
      <c r="C39" s="89"/>
      <c r="D39" t="s">
        <v>2310</v>
      </c>
      <c r="E39" t="s">
        <v>2309</v>
      </c>
      <c r="F39">
        <v>2009</v>
      </c>
      <c r="H39" s="19"/>
    </row>
    <row r="40" spans="1:8" x14ac:dyDescent="0.3">
      <c r="A40">
        <v>38</v>
      </c>
      <c r="B40">
        <v>3</v>
      </c>
      <c r="C40" s="89"/>
      <c r="D40" t="s">
        <v>2311</v>
      </c>
      <c r="E40" t="s">
        <v>763</v>
      </c>
      <c r="F40">
        <v>2015</v>
      </c>
      <c r="H40" s="19"/>
    </row>
    <row r="41" spans="1:8" x14ac:dyDescent="0.3">
      <c r="A41">
        <v>39</v>
      </c>
      <c r="B41">
        <v>4</v>
      </c>
      <c r="C41" s="89"/>
      <c r="D41" t="s">
        <v>2313</v>
      </c>
      <c r="E41" t="s">
        <v>2312</v>
      </c>
      <c r="F41">
        <v>2016</v>
      </c>
      <c r="H41" s="19" t="s">
        <v>2151</v>
      </c>
    </row>
    <row r="42" spans="1:8" x14ac:dyDescent="0.3">
      <c r="A42">
        <v>40</v>
      </c>
      <c r="B42">
        <v>5</v>
      </c>
      <c r="C42" s="89"/>
      <c r="D42" t="s">
        <v>2315</v>
      </c>
      <c r="E42" t="s">
        <v>2314</v>
      </c>
      <c r="F42">
        <v>2017</v>
      </c>
      <c r="H42" s="19" t="s">
        <v>2151</v>
      </c>
    </row>
    <row r="43" spans="1:8" x14ac:dyDescent="0.3">
      <c r="A43">
        <v>41</v>
      </c>
      <c r="B43">
        <v>6</v>
      </c>
      <c r="C43" s="89"/>
      <c r="D43" t="s">
        <v>2317</v>
      </c>
      <c r="E43" t="s">
        <v>2316</v>
      </c>
      <c r="F43">
        <v>2019</v>
      </c>
      <c r="H43" s="19" t="s">
        <v>2151</v>
      </c>
    </row>
    <row r="44" spans="1:8" x14ac:dyDescent="0.3">
      <c r="A44">
        <v>42</v>
      </c>
      <c r="B44">
        <v>7</v>
      </c>
      <c r="C44" s="89"/>
      <c r="D44" t="s">
        <v>2259</v>
      </c>
      <c r="E44" t="s">
        <v>2318</v>
      </c>
      <c r="F44">
        <v>2019</v>
      </c>
      <c r="H44" s="19"/>
    </row>
    <row r="45" spans="1:8" x14ac:dyDescent="0.3">
      <c r="A45">
        <v>43</v>
      </c>
      <c r="B45">
        <v>8</v>
      </c>
      <c r="C45" s="89"/>
      <c r="D45" t="s">
        <v>2226</v>
      </c>
      <c r="E45" t="s">
        <v>2319</v>
      </c>
      <c r="F45">
        <v>2013</v>
      </c>
      <c r="H45" s="19" t="s">
        <v>2151</v>
      </c>
    </row>
    <row r="46" spans="1:8" x14ac:dyDescent="0.3">
      <c r="A46">
        <v>44</v>
      </c>
      <c r="B46">
        <v>9</v>
      </c>
      <c r="C46" s="89"/>
      <c r="D46" t="s">
        <v>2321</v>
      </c>
      <c r="E46" t="s">
        <v>2320</v>
      </c>
      <c r="F46">
        <v>2015</v>
      </c>
      <c r="H46" s="19" t="s">
        <v>2151</v>
      </c>
    </row>
    <row r="47" spans="1:8" x14ac:dyDescent="0.3">
      <c r="A47">
        <v>45</v>
      </c>
      <c r="B47">
        <v>10</v>
      </c>
      <c r="C47" s="89"/>
      <c r="D47" t="s">
        <v>2323</v>
      </c>
      <c r="E47" t="s">
        <v>2322</v>
      </c>
      <c r="F47">
        <v>2016</v>
      </c>
      <c r="H47" s="19" t="s">
        <v>2151</v>
      </c>
    </row>
    <row r="48" spans="1:8" x14ac:dyDescent="0.3">
      <c r="A48">
        <v>46</v>
      </c>
      <c r="B48">
        <v>11</v>
      </c>
      <c r="C48" s="89"/>
      <c r="D48" t="s">
        <v>2325</v>
      </c>
      <c r="E48" t="s">
        <v>2324</v>
      </c>
      <c r="F48" t="s">
        <v>2326</v>
      </c>
      <c r="H48" s="19" t="s">
        <v>2327</v>
      </c>
    </row>
    <row r="49" spans="1:8" x14ac:dyDescent="0.3">
      <c r="A49">
        <v>47</v>
      </c>
      <c r="B49">
        <v>12</v>
      </c>
      <c r="C49" s="89"/>
      <c r="D49" t="s">
        <v>2273</v>
      </c>
      <c r="E49" t="s">
        <v>2328</v>
      </c>
      <c r="F49">
        <v>2006</v>
      </c>
      <c r="H49" s="19" t="s">
        <v>2151</v>
      </c>
    </row>
    <row r="50" spans="1:8" x14ac:dyDescent="0.3">
      <c r="A50">
        <v>48</v>
      </c>
      <c r="B50">
        <v>13</v>
      </c>
      <c r="C50" s="89"/>
      <c r="D50" t="s">
        <v>2330</v>
      </c>
      <c r="E50" t="s">
        <v>2329</v>
      </c>
      <c r="F50">
        <v>2019</v>
      </c>
      <c r="H50" s="19" t="s">
        <v>2151</v>
      </c>
    </row>
    <row r="51" spans="1:8" x14ac:dyDescent="0.3">
      <c r="A51">
        <v>49</v>
      </c>
      <c r="B51">
        <v>14</v>
      </c>
      <c r="C51" s="89"/>
      <c r="D51" t="s">
        <v>2251</v>
      </c>
      <c r="E51" t="s">
        <v>2331</v>
      </c>
      <c r="F51">
        <v>2010</v>
      </c>
      <c r="H51" s="19" t="s">
        <v>2151</v>
      </c>
    </row>
    <row r="52" spans="1:8" x14ac:dyDescent="0.3">
      <c r="A52">
        <v>50</v>
      </c>
      <c r="B52">
        <v>15</v>
      </c>
      <c r="C52" s="89"/>
      <c r="D52" t="s">
        <v>2282</v>
      </c>
      <c r="E52" t="s">
        <v>2332</v>
      </c>
      <c r="F52">
        <v>2015</v>
      </c>
      <c r="H52" s="19" t="s">
        <v>2151</v>
      </c>
    </row>
    <row r="53" spans="1:8" x14ac:dyDescent="0.3">
      <c r="A53">
        <v>51</v>
      </c>
      <c r="B53">
        <v>16</v>
      </c>
      <c r="C53" s="89"/>
      <c r="D53" t="s">
        <v>2259</v>
      </c>
      <c r="E53" t="s">
        <v>2333</v>
      </c>
      <c r="F53">
        <v>2018</v>
      </c>
      <c r="H53" s="19" t="s">
        <v>2151</v>
      </c>
    </row>
    <row r="54" spans="1:8" x14ac:dyDescent="0.3">
      <c r="A54">
        <v>52</v>
      </c>
      <c r="B54">
        <v>17</v>
      </c>
      <c r="C54" s="89"/>
      <c r="D54" t="s">
        <v>2334</v>
      </c>
      <c r="E54" t="s">
        <v>1593</v>
      </c>
      <c r="F54">
        <v>2015</v>
      </c>
      <c r="H54" s="19"/>
    </row>
    <row r="55" spans="1:8" x14ac:dyDescent="0.3">
      <c r="A55">
        <v>53</v>
      </c>
      <c r="B55">
        <v>18</v>
      </c>
      <c r="C55" s="89"/>
      <c r="D55" t="s">
        <v>2335</v>
      </c>
      <c r="E55" t="s">
        <v>1761</v>
      </c>
      <c r="F55">
        <v>2017</v>
      </c>
      <c r="H55" s="19"/>
    </row>
    <row r="56" spans="1:8" x14ac:dyDescent="0.3">
      <c r="A56">
        <v>54</v>
      </c>
      <c r="B56">
        <v>19</v>
      </c>
      <c r="C56" s="89"/>
      <c r="D56" t="s">
        <v>2221</v>
      </c>
      <c r="E56" t="s">
        <v>1804</v>
      </c>
      <c r="F56">
        <v>2015</v>
      </c>
      <c r="H56" s="19"/>
    </row>
    <row r="57" spans="1:8" x14ac:dyDescent="0.3">
      <c r="A57">
        <v>55</v>
      </c>
      <c r="B57">
        <v>20</v>
      </c>
      <c r="C57" s="89"/>
      <c r="D57" t="s">
        <v>2277</v>
      </c>
      <c r="E57" t="s">
        <v>43</v>
      </c>
      <c r="F57">
        <v>2019</v>
      </c>
      <c r="H57" s="19"/>
    </row>
    <row r="58" spans="1:8" x14ac:dyDescent="0.3">
      <c r="A58">
        <v>56</v>
      </c>
      <c r="B58">
        <v>21</v>
      </c>
      <c r="C58" s="89"/>
      <c r="D58" t="s">
        <v>2337</v>
      </c>
      <c r="E58" t="s">
        <v>2336</v>
      </c>
      <c r="F58">
        <v>2011</v>
      </c>
      <c r="H58" s="19" t="s">
        <v>2151</v>
      </c>
    </row>
    <row r="59" spans="1:8" x14ac:dyDescent="0.3">
      <c r="A59">
        <v>57</v>
      </c>
      <c r="B59">
        <v>22</v>
      </c>
      <c r="C59" s="89"/>
      <c r="D59" t="s">
        <v>2338</v>
      </c>
      <c r="E59" t="s">
        <v>778</v>
      </c>
      <c r="F59">
        <v>2016</v>
      </c>
      <c r="H59" s="19"/>
    </row>
    <row r="60" spans="1:8" x14ac:dyDescent="0.3">
      <c r="A60">
        <v>58</v>
      </c>
      <c r="B60">
        <v>23</v>
      </c>
      <c r="C60" s="89"/>
      <c r="D60" t="s">
        <v>2282</v>
      </c>
      <c r="E60" t="s">
        <v>2286</v>
      </c>
      <c r="F60">
        <v>2016</v>
      </c>
      <c r="H60" s="19" t="s">
        <v>2151</v>
      </c>
    </row>
    <row r="61" spans="1:8" x14ac:dyDescent="0.3">
      <c r="A61">
        <v>59</v>
      </c>
      <c r="B61">
        <v>24</v>
      </c>
      <c r="C61" s="90"/>
      <c r="D61" s="45" t="s">
        <v>2340</v>
      </c>
      <c r="E61" s="45" t="s">
        <v>2339</v>
      </c>
      <c r="F61" s="45">
        <v>2018</v>
      </c>
      <c r="G61" s="45"/>
      <c r="H61" s="46" t="s">
        <v>2151</v>
      </c>
    </row>
    <row r="62" spans="1:8" x14ac:dyDescent="0.3">
      <c r="A62">
        <v>60</v>
      </c>
      <c r="B62">
        <v>1</v>
      </c>
      <c r="C62" s="85" t="s">
        <v>2950</v>
      </c>
      <c r="D62" s="43" t="s">
        <v>2479</v>
      </c>
      <c r="E62" s="43" t="s">
        <v>2333</v>
      </c>
      <c r="F62" s="43">
        <v>2018</v>
      </c>
      <c r="G62" s="43"/>
      <c r="H62" s="44" t="s">
        <v>2480</v>
      </c>
    </row>
    <row r="63" spans="1:8" x14ac:dyDescent="0.3">
      <c r="A63">
        <v>61</v>
      </c>
      <c r="B63">
        <v>2</v>
      </c>
      <c r="C63" s="86"/>
      <c r="D63" t="s">
        <v>2481</v>
      </c>
      <c r="E63" t="s">
        <v>2141</v>
      </c>
      <c r="F63">
        <v>2009</v>
      </c>
      <c r="H63" s="19" t="s">
        <v>2482</v>
      </c>
    </row>
    <row r="64" spans="1:8" x14ac:dyDescent="0.3">
      <c r="A64">
        <v>62</v>
      </c>
      <c r="B64">
        <v>3</v>
      </c>
      <c r="C64" s="86"/>
      <c r="D64" t="s">
        <v>2483</v>
      </c>
      <c r="E64" t="s">
        <v>2378</v>
      </c>
      <c r="F64">
        <v>2020</v>
      </c>
      <c r="H64" s="19" t="s">
        <v>2484</v>
      </c>
    </row>
    <row r="65" spans="1:8" x14ac:dyDescent="0.3">
      <c r="A65">
        <v>63</v>
      </c>
      <c r="B65">
        <v>4</v>
      </c>
      <c r="C65" s="86"/>
      <c r="D65" t="s">
        <v>2485</v>
      </c>
      <c r="E65" t="s">
        <v>78</v>
      </c>
      <c r="F65">
        <v>2017</v>
      </c>
      <c r="H65" s="19" t="s">
        <v>2486</v>
      </c>
    </row>
    <row r="66" spans="1:8" x14ac:dyDescent="0.3">
      <c r="A66">
        <v>64</v>
      </c>
      <c r="B66">
        <v>5</v>
      </c>
      <c r="C66" s="86"/>
      <c r="D66" t="s">
        <v>2488</v>
      </c>
      <c r="E66" t="s">
        <v>2487</v>
      </c>
      <c r="F66">
        <v>2021</v>
      </c>
      <c r="H66" s="19" t="s">
        <v>2489</v>
      </c>
    </row>
    <row r="67" spans="1:8" x14ac:dyDescent="0.3">
      <c r="A67">
        <v>65</v>
      </c>
      <c r="B67">
        <v>6</v>
      </c>
      <c r="C67" s="86"/>
      <c r="D67" t="s">
        <v>2479</v>
      </c>
      <c r="E67" t="s">
        <v>2490</v>
      </c>
      <c r="F67">
        <v>2019</v>
      </c>
      <c r="H67" s="19" t="s">
        <v>2491</v>
      </c>
    </row>
    <row r="68" spans="1:8" x14ac:dyDescent="0.3">
      <c r="A68">
        <v>66</v>
      </c>
      <c r="B68">
        <v>7</v>
      </c>
      <c r="C68" s="86"/>
      <c r="D68" t="s">
        <v>2493</v>
      </c>
      <c r="E68" t="s">
        <v>2492</v>
      </c>
      <c r="F68">
        <v>2015</v>
      </c>
      <c r="H68" s="19" t="s">
        <v>2494</v>
      </c>
    </row>
    <row r="69" spans="1:8" x14ac:dyDescent="0.3">
      <c r="A69">
        <v>67</v>
      </c>
      <c r="B69">
        <v>8</v>
      </c>
      <c r="C69" s="86"/>
      <c r="D69" t="s">
        <v>2493</v>
      </c>
      <c r="E69" t="s">
        <v>2192</v>
      </c>
      <c r="F69">
        <v>2016</v>
      </c>
      <c r="H69" s="19" t="s">
        <v>2495</v>
      </c>
    </row>
    <row r="70" spans="1:8" x14ac:dyDescent="0.3">
      <c r="A70">
        <v>68</v>
      </c>
      <c r="B70">
        <v>9</v>
      </c>
      <c r="C70" s="86"/>
      <c r="D70" t="s">
        <v>2496</v>
      </c>
      <c r="E70" t="s">
        <v>85</v>
      </c>
      <c r="F70">
        <v>2021</v>
      </c>
      <c r="H70" s="19" t="s">
        <v>2497</v>
      </c>
    </row>
    <row r="71" spans="1:8" x14ac:dyDescent="0.3">
      <c r="A71">
        <v>69</v>
      </c>
      <c r="B71">
        <v>10</v>
      </c>
      <c r="C71" s="86"/>
      <c r="D71" t="s">
        <v>2498</v>
      </c>
      <c r="E71" t="s">
        <v>763</v>
      </c>
      <c r="F71">
        <v>2015</v>
      </c>
      <c r="H71" s="19" t="s">
        <v>2499</v>
      </c>
    </row>
    <row r="72" spans="1:8" x14ac:dyDescent="0.3">
      <c r="A72">
        <v>70</v>
      </c>
      <c r="B72">
        <v>11</v>
      </c>
      <c r="C72" s="86"/>
      <c r="D72" t="s">
        <v>2500</v>
      </c>
      <c r="E72" t="s">
        <v>23</v>
      </c>
      <c r="F72">
        <v>2022</v>
      </c>
      <c r="H72" s="19" t="s">
        <v>2501</v>
      </c>
    </row>
    <row r="73" spans="1:8" x14ac:dyDescent="0.3">
      <c r="A73">
        <v>71</v>
      </c>
      <c r="B73">
        <v>12</v>
      </c>
      <c r="C73" s="86"/>
      <c r="D73" t="s">
        <v>2502</v>
      </c>
      <c r="E73" t="s">
        <v>58</v>
      </c>
      <c r="F73">
        <v>2020</v>
      </c>
      <c r="H73" s="19" t="s">
        <v>2503</v>
      </c>
    </row>
    <row r="74" spans="1:8" x14ac:dyDescent="0.3">
      <c r="A74">
        <v>72</v>
      </c>
      <c r="B74">
        <v>13</v>
      </c>
      <c r="C74" s="86"/>
      <c r="D74" t="s">
        <v>2505</v>
      </c>
      <c r="E74" t="s">
        <v>2504</v>
      </c>
      <c r="F74">
        <v>2019</v>
      </c>
      <c r="H74" s="19" t="s">
        <v>2506</v>
      </c>
    </row>
    <row r="75" spans="1:8" x14ac:dyDescent="0.3">
      <c r="A75">
        <v>73</v>
      </c>
      <c r="B75">
        <v>14</v>
      </c>
      <c r="C75" s="86"/>
      <c r="D75" t="s">
        <v>2507</v>
      </c>
      <c r="E75" t="s">
        <v>1804</v>
      </c>
      <c r="F75">
        <v>2015</v>
      </c>
      <c r="H75" s="19" t="s">
        <v>2508</v>
      </c>
    </row>
    <row r="76" spans="1:8" x14ac:dyDescent="0.3">
      <c r="A76">
        <v>74</v>
      </c>
      <c r="B76">
        <v>15</v>
      </c>
      <c r="C76" s="86"/>
      <c r="D76" t="s">
        <v>2509</v>
      </c>
      <c r="E76" t="s">
        <v>2452</v>
      </c>
      <c r="F76">
        <v>2016</v>
      </c>
      <c r="H76" s="19" t="s">
        <v>2510</v>
      </c>
    </row>
    <row r="77" spans="1:8" x14ac:dyDescent="0.3">
      <c r="A77">
        <v>75</v>
      </c>
      <c r="B77">
        <v>16</v>
      </c>
      <c r="C77" s="87"/>
      <c r="D77" s="45" t="s">
        <v>2512</v>
      </c>
      <c r="E77" s="45" t="s">
        <v>2511</v>
      </c>
      <c r="F77" s="45">
        <v>2021</v>
      </c>
      <c r="G77" s="45"/>
      <c r="H77" s="46" t="s">
        <v>2513</v>
      </c>
    </row>
    <row r="78" spans="1:8" x14ac:dyDescent="0.3">
      <c r="A78">
        <v>76</v>
      </c>
      <c r="B78">
        <v>1</v>
      </c>
      <c r="C78" s="88" t="s">
        <v>2951</v>
      </c>
      <c r="D78" s="43" t="s">
        <v>2257</v>
      </c>
      <c r="E78" s="43" t="s">
        <v>2256</v>
      </c>
      <c r="F78" s="43">
        <v>2018</v>
      </c>
      <c r="G78" s="43"/>
      <c r="H78" s="44" t="s">
        <v>2151</v>
      </c>
    </row>
    <row r="79" spans="1:8" x14ac:dyDescent="0.3">
      <c r="A79">
        <v>77</v>
      </c>
      <c r="B79">
        <v>2</v>
      </c>
      <c r="C79" s="89"/>
      <c r="D79" t="s">
        <v>2259</v>
      </c>
      <c r="E79" t="s">
        <v>2258</v>
      </c>
      <c r="F79">
        <v>2018</v>
      </c>
      <c r="H79" s="19" t="s">
        <v>2151</v>
      </c>
    </row>
    <row r="80" spans="1:8" x14ac:dyDescent="0.3">
      <c r="A80">
        <v>78</v>
      </c>
      <c r="B80">
        <v>3</v>
      </c>
      <c r="C80" s="89"/>
      <c r="D80" t="s">
        <v>2235</v>
      </c>
      <c r="E80" t="s">
        <v>2141</v>
      </c>
      <c r="F80">
        <v>2009</v>
      </c>
      <c r="H80" s="19" t="s">
        <v>2236</v>
      </c>
    </row>
    <row r="81" spans="1:8" x14ac:dyDescent="0.3">
      <c r="A81">
        <v>79</v>
      </c>
      <c r="B81">
        <v>4</v>
      </c>
      <c r="C81" s="89"/>
      <c r="D81" t="s">
        <v>2261</v>
      </c>
      <c r="E81" t="s">
        <v>2260</v>
      </c>
      <c r="F81">
        <v>1995</v>
      </c>
      <c r="H81" s="19" t="s">
        <v>2262</v>
      </c>
    </row>
    <row r="82" spans="1:8" x14ac:dyDescent="0.3">
      <c r="A82">
        <v>80</v>
      </c>
      <c r="B82">
        <v>5</v>
      </c>
      <c r="C82" s="89"/>
      <c r="D82" t="s">
        <v>2264</v>
      </c>
      <c r="E82" t="s">
        <v>2263</v>
      </c>
      <c r="F82">
        <v>1991</v>
      </c>
      <c r="H82" s="19" t="s">
        <v>2265</v>
      </c>
    </row>
    <row r="83" spans="1:8" x14ac:dyDescent="0.3">
      <c r="A83">
        <v>81</v>
      </c>
      <c r="B83">
        <v>6</v>
      </c>
      <c r="C83" s="89"/>
      <c r="D83" t="s">
        <v>2267</v>
      </c>
      <c r="E83" t="s">
        <v>2266</v>
      </c>
      <c r="F83">
        <v>1992</v>
      </c>
      <c r="H83" s="19" t="s">
        <v>2268</v>
      </c>
    </row>
    <row r="84" spans="1:8" x14ac:dyDescent="0.3">
      <c r="A84">
        <v>82</v>
      </c>
      <c r="B84">
        <v>7</v>
      </c>
      <c r="C84" s="89"/>
      <c r="D84" t="s">
        <v>2243</v>
      </c>
      <c r="E84" t="s">
        <v>2269</v>
      </c>
      <c r="F84">
        <v>2005</v>
      </c>
      <c r="H84" s="19" t="s">
        <v>2270</v>
      </c>
    </row>
    <row r="85" spans="1:8" x14ac:dyDescent="0.3">
      <c r="A85">
        <v>83</v>
      </c>
      <c r="B85">
        <v>8</v>
      </c>
      <c r="C85" s="89"/>
      <c r="D85" t="s">
        <v>2226</v>
      </c>
      <c r="E85" t="s">
        <v>2271</v>
      </c>
      <c r="F85">
        <v>2013</v>
      </c>
      <c r="H85" s="19" t="s">
        <v>2151</v>
      </c>
    </row>
    <row r="86" spans="1:8" x14ac:dyDescent="0.3">
      <c r="A86">
        <v>84</v>
      </c>
      <c r="B86">
        <v>9</v>
      </c>
      <c r="C86" s="89"/>
      <c r="D86" t="s">
        <v>2273</v>
      </c>
      <c r="E86" t="s">
        <v>2272</v>
      </c>
      <c r="F86">
        <v>2006</v>
      </c>
      <c r="H86" s="19" t="s">
        <v>2274</v>
      </c>
    </row>
    <row r="87" spans="1:8" x14ac:dyDescent="0.3">
      <c r="A87">
        <v>85</v>
      </c>
      <c r="B87">
        <v>10</v>
      </c>
      <c r="C87" s="89"/>
      <c r="D87" t="s">
        <v>2276</v>
      </c>
      <c r="E87" t="s">
        <v>2275</v>
      </c>
      <c r="F87">
        <v>2010</v>
      </c>
      <c r="H87" s="19" t="s">
        <v>2151</v>
      </c>
    </row>
    <row r="88" spans="1:8" x14ac:dyDescent="0.3">
      <c r="A88">
        <v>86</v>
      </c>
      <c r="B88">
        <v>11</v>
      </c>
      <c r="C88" s="89"/>
      <c r="D88" t="s">
        <v>2277</v>
      </c>
      <c r="E88" t="s">
        <v>43</v>
      </c>
      <c r="F88">
        <v>2019</v>
      </c>
      <c r="H88" s="19" t="s">
        <v>2278</v>
      </c>
    </row>
    <row r="89" spans="1:8" x14ac:dyDescent="0.3">
      <c r="A89">
        <v>87</v>
      </c>
      <c r="B89">
        <v>12</v>
      </c>
      <c r="C89" s="89"/>
      <c r="D89" t="s">
        <v>2280</v>
      </c>
      <c r="E89" t="s">
        <v>2279</v>
      </c>
      <c r="F89">
        <v>2016</v>
      </c>
      <c r="H89" s="19" t="s">
        <v>2151</v>
      </c>
    </row>
    <row r="90" spans="1:8" x14ac:dyDescent="0.3">
      <c r="A90">
        <v>88</v>
      </c>
      <c r="B90">
        <v>13</v>
      </c>
      <c r="C90" s="89"/>
      <c r="D90" t="s">
        <v>2282</v>
      </c>
      <c r="E90" t="s">
        <v>2281</v>
      </c>
      <c r="F90">
        <v>2018</v>
      </c>
      <c r="H90" s="19" t="s">
        <v>2151</v>
      </c>
    </row>
    <row r="91" spans="1:8" x14ac:dyDescent="0.3">
      <c r="A91">
        <v>89</v>
      </c>
      <c r="B91">
        <v>14</v>
      </c>
      <c r="C91" s="89"/>
      <c r="D91" t="s">
        <v>2284</v>
      </c>
      <c r="E91" t="s">
        <v>2283</v>
      </c>
      <c r="F91">
        <v>2010</v>
      </c>
      <c r="H91" s="19" t="s">
        <v>2151</v>
      </c>
    </row>
    <row r="92" spans="1:8" x14ac:dyDescent="0.3">
      <c r="A92">
        <v>90</v>
      </c>
      <c r="B92">
        <v>15</v>
      </c>
      <c r="C92" s="89"/>
      <c r="D92" t="s">
        <v>2193</v>
      </c>
      <c r="E92" t="s">
        <v>2285</v>
      </c>
      <c r="F92">
        <v>2016</v>
      </c>
      <c r="H92" s="19" t="s">
        <v>2194</v>
      </c>
    </row>
    <row r="93" spans="1:8" x14ac:dyDescent="0.3">
      <c r="A93">
        <v>91</v>
      </c>
      <c r="B93">
        <v>16</v>
      </c>
      <c r="C93" s="89"/>
      <c r="D93" t="s">
        <v>2282</v>
      </c>
      <c r="E93" t="s">
        <v>2286</v>
      </c>
      <c r="F93">
        <v>2016</v>
      </c>
      <c r="H93" s="19" t="s">
        <v>2151</v>
      </c>
    </row>
    <row r="94" spans="1:8" x14ac:dyDescent="0.3">
      <c r="A94">
        <v>92</v>
      </c>
      <c r="B94">
        <v>17</v>
      </c>
      <c r="C94" s="89"/>
      <c r="D94" t="s">
        <v>2282</v>
      </c>
      <c r="E94" t="s">
        <v>2287</v>
      </c>
      <c r="F94">
        <v>2017</v>
      </c>
      <c r="H94" s="19" t="s">
        <v>2151</v>
      </c>
    </row>
    <row r="95" spans="1:8" x14ac:dyDescent="0.3">
      <c r="A95">
        <v>93</v>
      </c>
      <c r="B95">
        <v>18</v>
      </c>
      <c r="C95" s="89"/>
      <c r="D95" t="s">
        <v>2289</v>
      </c>
      <c r="E95" t="s">
        <v>2288</v>
      </c>
      <c r="F95">
        <v>2015</v>
      </c>
      <c r="H95" s="19" t="s">
        <v>2290</v>
      </c>
    </row>
    <row r="96" spans="1:8" x14ac:dyDescent="0.3">
      <c r="A96">
        <v>94</v>
      </c>
      <c r="B96">
        <v>19</v>
      </c>
      <c r="C96" s="89"/>
      <c r="D96" t="s">
        <v>2193</v>
      </c>
      <c r="E96" t="s">
        <v>2291</v>
      </c>
      <c r="F96">
        <v>2016</v>
      </c>
      <c r="H96" s="19" t="s">
        <v>2151</v>
      </c>
    </row>
    <row r="97" spans="1:8" x14ac:dyDescent="0.3">
      <c r="A97">
        <v>95</v>
      </c>
      <c r="B97">
        <v>20</v>
      </c>
      <c r="C97" s="89"/>
      <c r="D97" t="s">
        <v>2293</v>
      </c>
      <c r="E97" t="s">
        <v>2292</v>
      </c>
      <c r="F97">
        <v>2017</v>
      </c>
      <c r="H97" s="19" t="s">
        <v>2151</v>
      </c>
    </row>
    <row r="98" spans="1:8" x14ac:dyDescent="0.3">
      <c r="A98">
        <v>96</v>
      </c>
      <c r="B98">
        <v>21</v>
      </c>
      <c r="C98" s="89"/>
      <c r="D98" t="s">
        <v>2295</v>
      </c>
      <c r="E98" t="s">
        <v>2294</v>
      </c>
      <c r="F98">
        <v>2019</v>
      </c>
      <c r="H98" s="19" t="s">
        <v>2296</v>
      </c>
    </row>
    <row r="99" spans="1:8" x14ac:dyDescent="0.3">
      <c r="A99">
        <v>97</v>
      </c>
      <c r="B99">
        <v>22</v>
      </c>
      <c r="C99" s="89"/>
      <c r="D99" t="s">
        <v>2251</v>
      </c>
      <c r="E99" t="s">
        <v>2250</v>
      </c>
      <c r="F99">
        <v>2010</v>
      </c>
      <c r="H99" s="19" t="s">
        <v>2151</v>
      </c>
    </row>
    <row r="100" spans="1:8" x14ac:dyDescent="0.3">
      <c r="A100">
        <v>98</v>
      </c>
      <c r="B100">
        <v>23</v>
      </c>
      <c r="C100" s="89"/>
      <c r="D100" t="s">
        <v>2297</v>
      </c>
      <c r="E100" t="s">
        <v>1761</v>
      </c>
      <c r="F100">
        <v>2017</v>
      </c>
      <c r="H100" s="19" t="s">
        <v>2191</v>
      </c>
    </row>
    <row r="101" spans="1:8" x14ac:dyDescent="0.3">
      <c r="A101">
        <v>99</v>
      </c>
      <c r="B101">
        <v>24</v>
      </c>
      <c r="C101" s="89"/>
      <c r="D101" t="s">
        <v>2299</v>
      </c>
      <c r="E101" t="s">
        <v>2298</v>
      </c>
      <c r="F101">
        <v>2017</v>
      </c>
      <c r="H101" s="19" t="s">
        <v>2300</v>
      </c>
    </row>
    <row r="102" spans="1:8" x14ac:dyDescent="0.3">
      <c r="A102">
        <v>100</v>
      </c>
      <c r="B102">
        <v>25</v>
      </c>
      <c r="C102" s="89"/>
      <c r="D102" t="s">
        <v>2302</v>
      </c>
      <c r="E102" t="s">
        <v>2301</v>
      </c>
      <c r="F102">
        <v>2016</v>
      </c>
      <c r="H102" s="19" t="s">
        <v>2303</v>
      </c>
    </row>
    <row r="103" spans="1:8" x14ac:dyDescent="0.3">
      <c r="A103">
        <v>101</v>
      </c>
      <c r="B103">
        <v>26</v>
      </c>
      <c r="C103" s="89"/>
      <c r="D103" t="s">
        <v>2228</v>
      </c>
      <c r="E103" t="s">
        <v>2304</v>
      </c>
      <c r="F103">
        <v>2016</v>
      </c>
      <c r="H103" s="19" t="s">
        <v>2151</v>
      </c>
    </row>
    <row r="104" spans="1:8" x14ac:dyDescent="0.3">
      <c r="A104">
        <v>102</v>
      </c>
      <c r="B104">
        <v>27</v>
      </c>
      <c r="C104" s="89"/>
      <c r="D104" t="s">
        <v>2305</v>
      </c>
      <c r="E104" t="s">
        <v>1593</v>
      </c>
      <c r="F104">
        <v>2015</v>
      </c>
      <c r="H104" s="19" t="s">
        <v>2306</v>
      </c>
    </row>
    <row r="105" spans="1:8" x14ac:dyDescent="0.3">
      <c r="A105">
        <v>103</v>
      </c>
      <c r="B105">
        <v>28</v>
      </c>
      <c r="C105" s="89"/>
      <c r="D105" t="s">
        <v>2221</v>
      </c>
      <c r="E105" t="s">
        <v>1804</v>
      </c>
      <c r="F105">
        <v>2015</v>
      </c>
      <c r="H105" s="19" t="s">
        <v>2222</v>
      </c>
    </row>
    <row r="106" spans="1:8" x14ac:dyDescent="0.3">
      <c r="A106">
        <v>104</v>
      </c>
      <c r="B106">
        <v>29</v>
      </c>
      <c r="C106" s="90"/>
      <c r="D106" s="45" t="s">
        <v>2259</v>
      </c>
      <c r="E106" s="45" t="s">
        <v>2307</v>
      </c>
      <c r="F106" s="45">
        <v>2019</v>
      </c>
      <c r="G106" s="45"/>
      <c r="H106" s="46" t="s">
        <v>2151</v>
      </c>
    </row>
    <row r="107" spans="1:8" x14ac:dyDescent="0.3">
      <c r="A107">
        <v>105</v>
      </c>
      <c r="B107">
        <v>1</v>
      </c>
      <c r="C107" s="85" t="s">
        <v>2952</v>
      </c>
      <c r="D107" s="43" t="s">
        <v>2190</v>
      </c>
      <c r="E107" s="43" t="s">
        <v>1761</v>
      </c>
      <c r="F107" s="43">
        <v>2017</v>
      </c>
      <c r="G107" s="43"/>
      <c r="H107" s="44" t="s">
        <v>2191</v>
      </c>
    </row>
    <row r="108" spans="1:8" x14ac:dyDescent="0.3">
      <c r="A108">
        <v>106</v>
      </c>
      <c r="B108">
        <v>2</v>
      </c>
      <c r="C108" s="86"/>
      <c r="D108" t="s">
        <v>2193</v>
      </c>
      <c r="E108" t="s">
        <v>2192</v>
      </c>
      <c r="F108">
        <v>2016</v>
      </c>
      <c r="H108" s="19" t="s">
        <v>2194</v>
      </c>
    </row>
    <row r="109" spans="1:8" x14ac:dyDescent="0.3">
      <c r="A109">
        <v>107</v>
      </c>
      <c r="B109">
        <v>3</v>
      </c>
      <c r="C109" s="86"/>
      <c r="D109" t="s">
        <v>2193</v>
      </c>
      <c r="E109" t="s">
        <v>2195</v>
      </c>
      <c r="F109">
        <v>2017</v>
      </c>
      <c r="H109" s="19" t="s">
        <v>2196</v>
      </c>
    </row>
    <row r="110" spans="1:8" x14ac:dyDescent="0.3">
      <c r="A110">
        <v>108</v>
      </c>
      <c r="B110">
        <v>4</v>
      </c>
      <c r="C110" s="86"/>
      <c r="D110" t="s">
        <v>2197</v>
      </c>
      <c r="E110" t="s">
        <v>1621</v>
      </c>
      <c r="F110">
        <v>2022</v>
      </c>
      <c r="H110" s="19" t="s">
        <v>2198</v>
      </c>
    </row>
    <row r="111" spans="1:8" x14ac:dyDescent="0.3">
      <c r="A111">
        <v>109</v>
      </c>
      <c r="B111">
        <v>5</v>
      </c>
      <c r="C111" s="86"/>
      <c r="D111" t="s">
        <v>2200</v>
      </c>
      <c r="E111" t="s">
        <v>2199</v>
      </c>
      <c r="F111">
        <v>2021</v>
      </c>
      <c r="H111" s="19" t="s">
        <v>2201</v>
      </c>
    </row>
    <row r="112" spans="1:8" x14ac:dyDescent="0.3">
      <c r="A112">
        <v>110</v>
      </c>
      <c r="B112">
        <v>6</v>
      </c>
      <c r="C112" s="86"/>
      <c r="D112" t="s">
        <v>2203</v>
      </c>
      <c r="E112" t="s">
        <v>2202</v>
      </c>
      <c r="F112">
        <v>2011</v>
      </c>
      <c r="H112" s="19" t="s">
        <v>2204</v>
      </c>
    </row>
    <row r="113" spans="1:8" x14ac:dyDescent="0.3">
      <c r="A113">
        <v>111</v>
      </c>
      <c r="B113">
        <v>7</v>
      </c>
      <c r="C113" s="86"/>
      <c r="D113" t="s">
        <v>2206</v>
      </c>
      <c r="E113" t="s">
        <v>2205</v>
      </c>
      <c r="F113">
        <v>2013</v>
      </c>
      <c r="H113" s="19" t="s">
        <v>2207</v>
      </c>
    </row>
    <row r="114" spans="1:8" x14ac:dyDescent="0.3">
      <c r="A114">
        <v>112</v>
      </c>
      <c r="B114">
        <v>8</v>
      </c>
      <c r="C114" s="86"/>
      <c r="D114" t="s">
        <v>2208</v>
      </c>
      <c r="E114" t="s">
        <v>16</v>
      </c>
      <c r="F114">
        <v>2021</v>
      </c>
      <c r="H114" s="19" t="s">
        <v>2209</v>
      </c>
    </row>
    <row r="115" spans="1:8" x14ac:dyDescent="0.3">
      <c r="A115">
        <v>113</v>
      </c>
      <c r="B115">
        <v>9</v>
      </c>
      <c r="C115" s="86"/>
      <c r="D115" t="s">
        <v>2211</v>
      </c>
      <c r="E115" t="s">
        <v>2210</v>
      </c>
      <c r="F115">
        <v>2011</v>
      </c>
      <c r="H115" s="19" t="s">
        <v>2212</v>
      </c>
    </row>
    <row r="116" spans="1:8" x14ac:dyDescent="0.3">
      <c r="A116">
        <v>114</v>
      </c>
      <c r="B116">
        <v>10</v>
      </c>
      <c r="C116" s="86"/>
      <c r="D116" t="s">
        <v>2214</v>
      </c>
      <c r="E116" t="s">
        <v>2213</v>
      </c>
      <c r="F116">
        <v>2013</v>
      </c>
      <c r="H116" s="19" t="s">
        <v>2215</v>
      </c>
    </row>
    <row r="117" spans="1:8" x14ac:dyDescent="0.3">
      <c r="A117">
        <v>115</v>
      </c>
      <c r="B117">
        <v>11</v>
      </c>
      <c r="C117" s="86"/>
      <c r="D117" t="s">
        <v>2216</v>
      </c>
      <c r="E117" t="s">
        <v>763</v>
      </c>
      <c r="F117">
        <v>2015</v>
      </c>
      <c r="H117" s="19" t="s">
        <v>2217</v>
      </c>
    </row>
    <row r="118" spans="1:8" x14ac:dyDescent="0.3">
      <c r="A118">
        <v>116</v>
      </c>
      <c r="B118">
        <v>12</v>
      </c>
      <c r="C118" s="86"/>
      <c r="D118" t="s">
        <v>2219</v>
      </c>
      <c r="E118" t="s">
        <v>2218</v>
      </c>
      <c r="F118">
        <v>2015</v>
      </c>
      <c r="H118" s="19" t="s">
        <v>2220</v>
      </c>
    </row>
    <row r="119" spans="1:8" x14ac:dyDescent="0.3">
      <c r="A119">
        <v>117</v>
      </c>
      <c r="B119">
        <v>13</v>
      </c>
      <c r="C119" s="86"/>
      <c r="D119" t="s">
        <v>2221</v>
      </c>
      <c r="E119" t="s">
        <v>1804</v>
      </c>
      <c r="F119">
        <v>2015</v>
      </c>
      <c r="H119" s="19" t="s">
        <v>2222</v>
      </c>
    </row>
    <row r="120" spans="1:8" x14ac:dyDescent="0.3">
      <c r="A120">
        <v>118</v>
      </c>
      <c r="B120">
        <v>14</v>
      </c>
      <c r="C120" s="86"/>
      <c r="D120" t="s">
        <v>2223</v>
      </c>
      <c r="E120" t="s">
        <v>97</v>
      </c>
      <c r="F120">
        <v>2020</v>
      </c>
      <c r="H120" s="19" t="s">
        <v>2224</v>
      </c>
    </row>
    <row r="121" spans="1:8" x14ac:dyDescent="0.3">
      <c r="A121">
        <v>119</v>
      </c>
      <c r="B121">
        <v>15</v>
      </c>
      <c r="C121" s="86"/>
      <c r="D121" t="s">
        <v>2226</v>
      </c>
      <c r="E121" t="s">
        <v>2225</v>
      </c>
      <c r="F121">
        <v>2013</v>
      </c>
      <c r="H121" s="19" t="s">
        <v>2151</v>
      </c>
    </row>
    <row r="122" spans="1:8" x14ac:dyDescent="0.3">
      <c r="A122">
        <v>120</v>
      </c>
      <c r="B122">
        <v>16</v>
      </c>
      <c r="C122" s="87"/>
      <c r="D122" s="45" t="s">
        <v>2228</v>
      </c>
      <c r="E122" s="45" t="s">
        <v>2227</v>
      </c>
      <c r="F122" s="45">
        <v>2016</v>
      </c>
      <c r="G122" s="45"/>
      <c r="H122" s="46" t="s">
        <v>2151</v>
      </c>
    </row>
    <row r="123" spans="1:8" x14ac:dyDescent="0.3">
      <c r="A123">
        <v>121</v>
      </c>
      <c r="B123">
        <v>1</v>
      </c>
      <c r="C123" s="88" t="s">
        <v>2953</v>
      </c>
      <c r="D123" s="43" t="s">
        <v>2481</v>
      </c>
      <c r="E123" s="43" t="s">
        <v>2141</v>
      </c>
      <c r="F123" s="43">
        <v>2009</v>
      </c>
      <c r="G123" s="43"/>
      <c r="H123" s="44" t="s">
        <v>2482</v>
      </c>
    </row>
    <row r="124" spans="1:8" x14ac:dyDescent="0.3">
      <c r="A124">
        <v>122</v>
      </c>
      <c r="B124">
        <v>2</v>
      </c>
      <c r="C124" s="89"/>
      <c r="D124" t="s">
        <v>2553</v>
      </c>
      <c r="E124" t="s">
        <v>2210</v>
      </c>
      <c r="F124">
        <v>2011</v>
      </c>
      <c r="H124" s="19" t="s">
        <v>2554</v>
      </c>
    </row>
    <row r="125" spans="1:8" x14ac:dyDescent="0.3">
      <c r="A125">
        <v>123</v>
      </c>
      <c r="B125">
        <v>3</v>
      </c>
      <c r="C125" s="89"/>
      <c r="D125" t="s">
        <v>2556</v>
      </c>
      <c r="E125" t="s">
        <v>2555</v>
      </c>
      <c r="F125">
        <v>2014</v>
      </c>
      <c r="H125" s="19" t="s">
        <v>2557</v>
      </c>
    </row>
    <row r="126" spans="1:8" x14ac:dyDescent="0.3">
      <c r="A126">
        <v>124</v>
      </c>
      <c r="B126">
        <v>4</v>
      </c>
      <c r="C126" s="89"/>
      <c r="D126" t="s">
        <v>2558</v>
      </c>
      <c r="E126" t="s">
        <v>2279</v>
      </c>
      <c r="F126">
        <v>2016</v>
      </c>
      <c r="H126" s="19" t="s">
        <v>2559</v>
      </c>
    </row>
    <row r="127" spans="1:8" x14ac:dyDescent="0.3">
      <c r="A127">
        <v>125</v>
      </c>
      <c r="B127">
        <v>5</v>
      </c>
      <c r="C127" s="89"/>
      <c r="D127" t="s">
        <v>2496</v>
      </c>
      <c r="E127" t="s">
        <v>85</v>
      </c>
      <c r="F127">
        <v>2021</v>
      </c>
      <c r="H127" s="19" t="s">
        <v>2497</v>
      </c>
    </row>
    <row r="128" spans="1:8" x14ac:dyDescent="0.3">
      <c r="A128">
        <v>126</v>
      </c>
      <c r="B128">
        <v>6</v>
      </c>
      <c r="C128" s="89"/>
      <c r="D128" t="s">
        <v>2561</v>
      </c>
      <c r="E128" t="s">
        <v>2560</v>
      </c>
      <c r="F128">
        <v>2022</v>
      </c>
      <c r="H128" s="19" t="s">
        <v>2562</v>
      </c>
    </row>
    <row r="129" spans="1:8" x14ac:dyDescent="0.3">
      <c r="A129">
        <v>127</v>
      </c>
      <c r="B129">
        <v>7</v>
      </c>
      <c r="C129" s="89"/>
      <c r="D129" t="s">
        <v>2564</v>
      </c>
      <c r="E129" t="s">
        <v>2563</v>
      </c>
      <c r="F129">
        <v>2022</v>
      </c>
      <c r="H129" s="19" t="s">
        <v>2565</v>
      </c>
    </row>
    <row r="130" spans="1:8" x14ac:dyDescent="0.3">
      <c r="A130">
        <v>128</v>
      </c>
      <c r="B130">
        <v>8</v>
      </c>
      <c r="C130" s="89"/>
      <c r="D130" t="s">
        <v>2567</v>
      </c>
      <c r="E130" t="s">
        <v>2566</v>
      </c>
      <c r="F130">
        <v>2022</v>
      </c>
      <c r="H130" s="19" t="s">
        <v>2568</v>
      </c>
    </row>
    <row r="131" spans="1:8" x14ac:dyDescent="0.3">
      <c r="A131">
        <v>129</v>
      </c>
      <c r="B131">
        <v>9</v>
      </c>
      <c r="C131" s="89"/>
      <c r="D131" t="s">
        <v>2505</v>
      </c>
      <c r="E131" t="s">
        <v>2461</v>
      </c>
      <c r="F131">
        <v>2021</v>
      </c>
      <c r="H131" s="19" t="s">
        <v>2569</v>
      </c>
    </row>
    <row r="132" spans="1:8" x14ac:dyDescent="0.3">
      <c r="A132">
        <v>130</v>
      </c>
      <c r="B132">
        <v>10</v>
      </c>
      <c r="C132" s="89"/>
      <c r="D132" t="s">
        <v>2571</v>
      </c>
      <c r="E132" t="s">
        <v>2570</v>
      </c>
      <c r="F132">
        <v>2020</v>
      </c>
      <c r="H132" s="19" t="s">
        <v>2572</v>
      </c>
    </row>
    <row r="133" spans="1:8" x14ac:dyDescent="0.3">
      <c r="A133">
        <v>131</v>
      </c>
      <c r="B133">
        <v>11</v>
      </c>
      <c r="C133" s="89"/>
      <c r="D133" t="s">
        <v>2574</v>
      </c>
      <c r="E133" t="s">
        <v>2573</v>
      </c>
      <c r="F133">
        <v>2009</v>
      </c>
      <c r="H133" s="19" t="s">
        <v>2575</v>
      </c>
    </row>
    <row r="134" spans="1:8" ht="15" customHeight="1" x14ac:dyDescent="0.3">
      <c r="A134">
        <v>132</v>
      </c>
      <c r="B134">
        <v>12</v>
      </c>
      <c r="C134" s="89"/>
      <c r="D134" t="s">
        <v>2577</v>
      </c>
      <c r="E134" t="s">
        <v>2576</v>
      </c>
      <c r="F134">
        <v>2015</v>
      </c>
      <c r="H134" s="19" t="s">
        <v>2578</v>
      </c>
    </row>
    <row r="135" spans="1:8" x14ac:dyDescent="0.3">
      <c r="A135">
        <v>133</v>
      </c>
      <c r="B135">
        <v>13</v>
      </c>
      <c r="C135" s="89"/>
      <c r="D135" t="s">
        <v>2385</v>
      </c>
      <c r="E135" t="s">
        <v>38</v>
      </c>
      <c r="F135">
        <v>2016</v>
      </c>
      <c r="H135" s="19" t="s">
        <v>2579</v>
      </c>
    </row>
    <row r="136" spans="1:8" x14ac:dyDescent="0.3">
      <c r="A136">
        <v>134</v>
      </c>
      <c r="B136">
        <v>14</v>
      </c>
      <c r="C136" s="89"/>
      <c r="D136" t="s">
        <v>2479</v>
      </c>
      <c r="E136" t="s">
        <v>2580</v>
      </c>
      <c r="F136">
        <v>2020</v>
      </c>
      <c r="H136" s="19" t="s">
        <v>2581</v>
      </c>
    </row>
    <row r="137" spans="1:8" x14ac:dyDescent="0.3">
      <c r="A137">
        <v>135</v>
      </c>
      <c r="B137">
        <v>15</v>
      </c>
      <c r="C137" s="89"/>
      <c r="D137" t="s">
        <v>2583</v>
      </c>
      <c r="E137" t="s">
        <v>2582</v>
      </c>
      <c r="F137">
        <v>2010</v>
      </c>
      <c r="H137" s="19" t="s">
        <v>2584</v>
      </c>
    </row>
    <row r="138" spans="1:8" x14ac:dyDescent="0.3">
      <c r="A138">
        <v>136</v>
      </c>
      <c r="B138">
        <v>16</v>
      </c>
      <c r="C138" s="89"/>
      <c r="D138" t="s">
        <v>2586</v>
      </c>
      <c r="E138" t="s">
        <v>2585</v>
      </c>
      <c r="F138">
        <v>2015</v>
      </c>
      <c r="H138" s="19" t="s">
        <v>2587</v>
      </c>
    </row>
    <row r="139" spans="1:8" x14ac:dyDescent="0.3">
      <c r="A139">
        <v>137</v>
      </c>
      <c r="B139">
        <v>17</v>
      </c>
      <c r="C139" s="89"/>
      <c r="D139" t="s">
        <v>2498</v>
      </c>
      <c r="E139" t="s">
        <v>763</v>
      </c>
      <c r="F139">
        <v>2015</v>
      </c>
      <c r="H139" s="19" t="s">
        <v>2499</v>
      </c>
    </row>
    <row r="140" spans="1:8" x14ac:dyDescent="0.3">
      <c r="A140">
        <v>138</v>
      </c>
      <c r="B140">
        <v>18</v>
      </c>
      <c r="C140" s="89"/>
      <c r="D140" t="s">
        <v>2362</v>
      </c>
      <c r="E140" t="s">
        <v>2361</v>
      </c>
      <c r="F140">
        <v>1995</v>
      </c>
      <c r="H140" s="19" t="s">
        <v>2588</v>
      </c>
    </row>
    <row r="141" spans="1:8" x14ac:dyDescent="0.3">
      <c r="A141">
        <v>139</v>
      </c>
      <c r="B141">
        <v>19</v>
      </c>
      <c r="C141" s="89"/>
      <c r="D141" t="s">
        <v>2589</v>
      </c>
      <c r="E141" t="s">
        <v>778</v>
      </c>
      <c r="F141">
        <v>2016</v>
      </c>
      <c r="H141" s="19" t="s">
        <v>2590</v>
      </c>
    </row>
    <row r="142" spans="1:8" x14ac:dyDescent="0.3">
      <c r="A142">
        <v>140</v>
      </c>
      <c r="B142">
        <v>20</v>
      </c>
      <c r="C142" s="89"/>
      <c r="D142" t="s">
        <v>2591</v>
      </c>
      <c r="E142" t="s">
        <v>2283</v>
      </c>
      <c r="F142">
        <v>2011</v>
      </c>
      <c r="H142" s="19" t="s">
        <v>2592</v>
      </c>
    </row>
    <row r="143" spans="1:8" x14ac:dyDescent="0.3">
      <c r="A143">
        <v>141</v>
      </c>
      <c r="B143">
        <v>21</v>
      </c>
      <c r="C143" s="89"/>
      <c r="D143" t="s">
        <v>2493</v>
      </c>
      <c r="E143" t="s">
        <v>2185</v>
      </c>
      <c r="F143">
        <v>2016</v>
      </c>
      <c r="H143" s="19" t="s">
        <v>2593</v>
      </c>
    </row>
    <row r="144" spans="1:8" x14ac:dyDescent="0.3">
      <c r="A144">
        <v>142</v>
      </c>
      <c r="B144">
        <v>22</v>
      </c>
      <c r="C144" s="89"/>
      <c r="D144" t="s">
        <v>2594</v>
      </c>
      <c r="E144" t="s">
        <v>2517</v>
      </c>
      <c r="F144">
        <v>2014</v>
      </c>
      <c r="H144" s="19" t="s">
        <v>2595</v>
      </c>
    </row>
    <row r="145" spans="1:9" x14ac:dyDescent="0.3">
      <c r="A145">
        <v>143</v>
      </c>
      <c r="B145">
        <v>23</v>
      </c>
      <c r="C145" s="89"/>
      <c r="D145" t="s">
        <v>2597</v>
      </c>
      <c r="E145" t="s">
        <v>2596</v>
      </c>
      <c r="F145">
        <v>2016</v>
      </c>
      <c r="H145" s="19" t="s">
        <v>2598</v>
      </c>
    </row>
    <row r="146" spans="1:9" x14ac:dyDescent="0.3">
      <c r="A146">
        <v>144</v>
      </c>
      <c r="B146">
        <v>24</v>
      </c>
      <c r="C146" s="89"/>
      <c r="D146" t="s">
        <v>2600</v>
      </c>
      <c r="E146" t="s">
        <v>2599</v>
      </c>
      <c r="F146">
        <v>2012</v>
      </c>
      <c r="H146" s="19" t="s">
        <v>2601</v>
      </c>
    </row>
    <row r="147" spans="1:9" x14ac:dyDescent="0.3">
      <c r="A147">
        <v>145</v>
      </c>
      <c r="B147">
        <v>25</v>
      </c>
      <c r="C147" s="89"/>
      <c r="D147" t="s">
        <v>2603</v>
      </c>
      <c r="E147" t="s">
        <v>2602</v>
      </c>
      <c r="F147">
        <v>2016</v>
      </c>
      <c r="H147" s="19" t="s">
        <v>2604</v>
      </c>
    </row>
    <row r="148" spans="1:9" x14ac:dyDescent="0.3">
      <c r="A148">
        <v>146</v>
      </c>
      <c r="B148">
        <v>26</v>
      </c>
      <c r="C148" s="89"/>
      <c r="D148" t="s">
        <v>2493</v>
      </c>
      <c r="E148" t="s">
        <v>2195</v>
      </c>
      <c r="F148">
        <v>2017</v>
      </c>
      <c r="H148" s="19" t="s">
        <v>2605</v>
      </c>
    </row>
    <row r="149" spans="1:9" x14ac:dyDescent="0.3">
      <c r="A149">
        <v>147</v>
      </c>
      <c r="B149">
        <v>27</v>
      </c>
      <c r="C149" s="89"/>
      <c r="D149" t="s">
        <v>2505</v>
      </c>
      <c r="E149" t="s">
        <v>2606</v>
      </c>
      <c r="F149">
        <v>2022</v>
      </c>
      <c r="H149" s="19" t="s">
        <v>2607</v>
      </c>
    </row>
    <row r="150" spans="1:9" x14ac:dyDescent="0.3">
      <c r="A150">
        <v>148</v>
      </c>
      <c r="B150">
        <v>1</v>
      </c>
      <c r="C150" s="85" t="s">
        <v>2954</v>
      </c>
      <c r="D150" s="43" t="s">
        <v>2342</v>
      </c>
      <c r="E150" s="43" t="s">
        <v>2341</v>
      </c>
      <c r="F150" s="43">
        <v>2020</v>
      </c>
      <c r="G150" s="43"/>
      <c r="H150" s="43" t="s">
        <v>2343</v>
      </c>
      <c r="I150" s="44"/>
    </row>
    <row r="151" spans="1:9" x14ac:dyDescent="0.3">
      <c r="A151">
        <v>149</v>
      </c>
      <c r="B151">
        <v>2</v>
      </c>
      <c r="C151" s="86"/>
      <c r="D151" t="s">
        <v>2345</v>
      </c>
      <c r="E151" t="s">
        <v>2344</v>
      </c>
      <c r="F151">
        <v>2017</v>
      </c>
      <c r="H151" t="s">
        <v>2346</v>
      </c>
      <c r="I151" s="19"/>
    </row>
    <row r="152" spans="1:9" x14ac:dyDescent="0.3">
      <c r="A152">
        <v>150</v>
      </c>
      <c r="B152">
        <v>3</v>
      </c>
      <c r="C152" s="86"/>
      <c r="D152" t="s">
        <v>2347</v>
      </c>
      <c r="E152" t="s">
        <v>2333</v>
      </c>
      <c r="F152">
        <v>2018</v>
      </c>
      <c r="H152" t="s">
        <v>2348</v>
      </c>
      <c r="I152" s="19"/>
    </row>
    <row r="153" spans="1:9" x14ac:dyDescent="0.3">
      <c r="A153">
        <v>151</v>
      </c>
      <c r="B153">
        <v>4</v>
      </c>
      <c r="C153" s="86"/>
      <c r="D153" t="s">
        <v>2350</v>
      </c>
      <c r="E153" t="s">
        <v>2349</v>
      </c>
      <c r="F153">
        <v>2019</v>
      </c>
      <c r="H153" t="s">
        <v>2351</v>
      </c>
      <c r="I153" s="19"/>
    </row>
    <row r="154" spans="1:9" x14ac:dyDescent="0.3">
      <c r="A154">
        <v>152</v>
      </c>
      <c r="B154">
        <v>5</v>
      </c>
      <c r="C154" s="86"/>
      <c r="D154" t="s">
        <v>2353</v>
      </c>
      <c r="E154" t="s">
        <v>2352</v>
      </c>
      <c r="F154">
        <v>2022</v>
      </c>
      <c r="H154" t="s">
        <v>2354</v>
      </c>
      <c r="I154" s="19"/>
    </row>
    <row r="155" spans="1:9" x14ac:dyDescent="0.3">
      <c r="A155">
        <v>153</v>
      </c>
      <c r="B155">
        <v>6</v>
      </c>
      <c r="C155" s="86"/>
      <c r="D155" t="s">
        <v>2356</v>
      </c>
      <c r="E155" t="s">
        <v>2355</v>
      </c>
      <c r="F155">
        <v>2019</v>
      </c>
      <c r="H155" t="s">
        <v>2357</v>
      </c>
      <c r="I155" s="19"/>
    </row>
    <row r="156" spans="1:9" x14ac:dyDescent="0.3">
      <c r="A156">
        <v>154</v>
      </c>
      <c r="B156">
        <v>7</v>
      </c>
      <c r="C156" s="86"/>
      <c r="D156" t="s">
        <v>2359</v>
      </c>
      <c r="E156" t="s">
        <v>2358</v>
      </c>
      <c r="F156">
        <v>2015</v>
      </c>
      <c r="H156" t="s">
        <v>2360</v>
      </c>
      <c r="I156" s="19"/>
    </row>
    <row r="157" spans="1:9" x14ac:dyDescent="0.3">
      <c r="A157">
        <v>155</v>
      </c>
      <c r="B157">
        <v>8</v>
      </c>
      <c r="C157" s="86"/>
      <c r="D157" t="s">
        <v>2362</v>
      </c>
      <c r="E157" t="s">
        <v>2361</v>
      </c>
      <c r="F157">
        <v>1995</v>
      </c>
      <c r="H157" t="s">
        <v>2363</v>
      </c>
      <c r="I157" s="19"/>
    </row>
    <row r="158" spans="1:9" x14ac:dyDescent="0.3">
      <c r="A158">
        <v>156</v>
      </c>
      <c r="B158">
        <v>9</v>
      </c>
      <c r="C158" s="86"/>
      <c r="D158" t="s">
        <v>2364</v>
      </c>
      <c r="E158" t="s">
        <v>63</v>
      </c>
      <c r="F158">
        <v>2020</v>
      </c>
      <c r="H158" t="s">
        <v>2365</v>
      </c>
      <c r="I158" s="19"/>
    </row>
    <row r="159" spans="1:9" x14ac:dyDescent="0.3">
      <c r="A159">
        <v>157</v>
      </c>
      <c r="B159">
        <v>10</v>
      </c>
      <c r="C159" s="86"/>
      <c r="D159" t="s">
        <v>2366</v>
      </c>
      <c r="E159" t="s">
        <v>2141</v>
      </c>
      <c r="F159">
        <v>2009</v>
      </c>
      <c r="H159" t="s">
        <v>2367</v>
      </c>
      <c r="I159" s="19"/>
    </row>
    <row r="160" spans="1:9" x14ac:dyDescent="0.3">
      <c r="A160">
        <v>158</v>
      </c>
      <c r="B160">
        <v>11</v>
      </c>
      <c r="C160" s="86"/>
      <c r="D160" t="s">
        <v>2368</v>
      </c>
      <c r="E160" t="s">
        <v>521</v>
      </c>
      <c r="F160">
        <v>2023</v>
      </c>
      <c r="H160" t="s">
        <v>2369</v>
      </c>
      <c r="I160" s="19"/>
    </row>
    <row r="161" spans="1:9" x14ac:dyDescent="0.3">
      <c r="A161">
        <v>159</v>
      </c>
      <c r="B161">
        <v>12</v>
      </c>
      <c r="C161" s="86"/>
      <c r="D161" t="s">
        <v>2370</v>
      </c>
      <c r="E161" t="s">
        <v>1751</v>
      </c>
      <c r="F161">
        <v>2022</v>
      </c>
      <c r="H161" t="s">
        <v>2371</v>
      </c>
      <c r="I161" s="19"/>
    </row>
    <row r="162" spans="1:9" x14ac:dyDescent="0.3">
      <c r="A162">
        <v>160</v>
      </c>
      <c r="B162">
        <v>13</v>
      </c>
      <c r="C162" s="86"/>
      <c r="D162" t="s">
        <v>2372</v>
      </c>
      <c r="E162" t="s">
        <v>1120</v>
      </c>
      <c r="F162">
        <v>2023</v>
      </c>
      <c r="H162" t="s">
        <v>2373</v>
      </c>
      <c r="I162" s="19"/>
    </row>
    <row r="163" spans="1:9" x14ac:dyDescent="0.3">
      <c r="A163">
        <v>161</v>
      </c>
      <c r="B163">
        <v>14</v>
      </c>
      <c r="C163" s="86"/>
      <c r="D163" t="s">
        <v>2374</v>
      </c>
      <c r="E163" t="s">
        <v>1593</v>
      </c>
      <c r="F163">
        <v>2015</v>
      </c>
      <c r="H163" t="s">
        <v>2375</v>
      </c>
      <c r="I163" s="19"/>
    </row>
    <row r="164" spans="1:9" x14ac:dyDescent="0.3">
      <c r="A164">
        <v>162</v>
      </c>
      <c r="B164">
        <v>15</v>
      </c>
      <c r="C164" s="86"/>
      <c r="D164" t="s">
        <v>2376</v>
      </c>
      <c r="E164" t="s">
        <v>82</v>
      </c>
      <c r="F164">
        <v>2023</v>
      </c>
      <c r="H164" t="s">
        <v>2377</v>
      </c>
      <c r="I164" s="19"/>
    </row>
    <row r="165" spans="1:9" x14ac:dyDescent="0.3">
      <c r="A165">
        <v>163</v>
      </c>
      <c r="B165">
        <v>16</v>
      </c>
      <c r="C165" s="86"/>
      <c r="D165" t="s">
        <v>2379</v>
      </c>
      <c r="E165" t="s">
        <v>2378</v>
      </c>
      <c r="F165">
        <v>2020</v>
      </c>
      <c r="H165" t="s">
        <v>2380</v>
      </c>
      <c r="I165" s="19"/>
    </row>
    <row r="166" spans="1:9" x14ac:dyDescent="0.3">
      <c r="A166">
        <v>164</v>
      </c>
      <c r="B166">
        <v>17</v>
      </c>
      <c r="C166" s="86"/>
      <c r="D166" t="s">
        <v>2381</v>
      </c>
      <c r="E166" t="s">
        <v>535</v>
      </c>
      <c r="F166">
        <v>2023</v>
      </c>
      <c r="H166" t="s">
        <v>2382</v>
      </c>
      <c r="I166" s="19"/>
    </row>
    <row r="167" spans="1:9" x14ac:dyDescent="0.3">
      <c r="A167">
        <v>165</v>
      </c>
      <c r="B167">
        <v>18</v>
      </c>
      <c r="C167" s="86"/>
      <c r="D167" t="s">
        <v>2383</v>
      </c>
      <c r="E167" t="s">
        <v>742</v>
      </c>
      <c r="F167">
        <v>2018</v>
      </c>
      <c r="H167" t="s">
        <v>2384</v>
      </c>
      <c r="I167" s="19"/>
    </row>
    <row r="168" spans="1:9" x14ac:dyDescent="0.3">
      <c r="A168">
        <v>166</v>
      </c>
      <c r="B168">
        <v>19</v>
      </c>
      <c r="C168" s="86"/>
      <c r="D168" t="s">
        <v>2385</v>
      </c>
      <c r="E168" t="s">
        <v>38</v>
      </c>
      <c r="F168">
        <v>2016</v>
      </c>
      <c r="H168" t="s">
        <v>2386</v>
      </c>
      <c r="I168" s="19"/>
    </row>
    <row r="169" spans="1:9" x14ac:dyDescent="0.3">
      <c r="A169">
        <v>167</v>
      </c>
      <c r="B169">
        <v>20</v>
      </c>
      <c r="C169" s="86"/>
      <c r="D169" t="s">
        <v>2388</v>
      </c>
      <c r="E169" t="s">
        <v>2387</v>
      </c>
      <c r="F169" t="s">
        <v>2389</v>
      </c>
      <c r="H169" t="s">
        <v>2390</v>
      </c>
      <c r="I169" s="19"/>
    </row>
    <row r="170" spans="1:9" x14ac:dyDescent="0.3">
      <c r="A170">
        <v>168</v>
      </c>
      <c r="B170">
        <v>21</v>
      </c>
      <c r="C170" s="86"/>
      <c r="D170" t="s">
        <v>2392</v>
      </c>
      <c r="E170" t="s">
        <v>2391</v>
      </c>
      <c r="F170" t="s">
        <v>2389</v>
      </c>
      <c r="H170" t="s">
        <v>2393</v>
      </c>
      <c r="I170" s="19"/>
    </row>
    <row r="171" spans="1:9" x14ac:dyDescent="0.3">
      <c r="A171">
        <v>169</v>
      </c>
      <c r="B171">
        <v>22</v>
      </c>
      <c r="C171" s="86"/>
      <c r="D171" t="s">
        <v>2395</v>
      </c>
      <c r="E171" t="s">
        <v>2394</v>
      </c>
      <c r="F171">
        <v>2018</v>
      </c>
      <c r="H171" t="s">
        <v>2396</v>
      </c>
      <c r="I171" s="19"/>
    </row>
    <row r="172" spans="1:9" x14ac:dyDescent="0.3">
      <c r="A172">
        <v>170</v>
      </c>
      <c r="B172">
        <v>23</v>
      </c>
      <c r="C172" s="86"/>
      <c r="D172" t="s">
        <v>2398</v>
      </c>
      <c r="E172" t="s">
        <v>2397</v>
      </c>
      <c r="F172">
        <v>2019</v>
      </c>
      <c r="H172" t="s">
        <v>2399</v>
      </c>
      <c r="I172" s="19"/>
    </row>
    <row r="173" spans="1:9" x14ac:dyDescent="0.3">
      <c r="A173">
        <v>171</v>
      </c>
      <c r="B173">
        <v>24</v>
      </c>
      <c r="C173" s="86"/>
      <c r="D173" t="s">
        <v>2400</v>
      </c>
      <c r="E173" t="s">
        <v>1822</v>
      </c>
      <c r="F173">
        <v>2023</v>
      </c>
      <c r="H173" t="s">
        <v>2401</v>
      </c>
      <c r="I173" s="19"/>
    </row>
    <row r="174" spans="1:9" x14ac:dyDescent="0.3">
      <c r="A174">
        <v>172</v>
      </c>
      <c r="B174">
        <v>25</v>
      </c>
      <c r="C174" s="86"/>
      <c r="D174" t="s">
        <v>2403</v>
      </c>
      <c r="E174" t="s">
        <v>2402</v>
      </c>
      <c r="F174">
        <v>2011</v>
      </c>
      <c r="H174" t="s">
        <v>2404</v>
      </c>
      <c r="I174" s="19"/>
    </row>
    <row r="175" spans="1:9" x14ac:dyDescent="0.3">
      <c r="A175">
        <v>173</v>
      </c>
      <c r="B175">
        <v>26</v>
      </c>
      <c r="C175" s="86"/>
      <c r="D175" t="s">
        <v>2406</v>
      </c>
      <c r="E175" t="s">
        <v>2405</v>
      </c>
      <c r="F175">
        <v>2016</v>
      </c>
      <c r="H175" t="s">
        <v>2407</v>
      </c>
      <c r="I175" s="19"/>
    </row>
    <row r="176" spans="1:9" x14ac:dyDescent="0.3">
      <c r="A176">
        <v>174</v>
      </c>
      <c r="B176">
        <v>27</v>
      </c>
      <c r="C176" s="87"/>
      <c r="D176" s="45" t="s">
        <v>2409</v>
      </c>
      <c r="E176" s="45" t="s">
        <v>2408</v>
      </c>
      <c r="F176" s="45">
        <v>2023</v>
      </c>
      <c r="G176" s="45"/>
      <c r="H176" s="45" t="s">
        <v>2410</v>
      </c>
      <c r="I176" s="46"/>
    </row>
    <row r="177" spans="1:8" x14ac:dyDescent="0.3">
      <c r="A177">
        <v>175</v>
      </c>
      <c r="B177">
        <v>1</v>
      </c>
      <c r="C177" s="88" t="s">
        <v>2955</v>
      </c>
      <c r="D177" s="43" t="s">
        <v>2412</v>
      </c>
      <c r="E177" s="43" t="s">
        <v>2411</v>
      </c>
      <c r="F177" s="43" t="s">
        <v>2413</v>
      </c>
      <c r="G177" s="43"/>
      <c r="H177" s="44" t="s">
        <v>2414</v>
      </c>
    </row>
    <row r="178" spans="1:8" x14ac:dyDescent="0.3">
      <c r="A178">
        <v>176</v>
      </c>
      <c r="B178">
        <v>2</v>
      </c>
      <c r="C178" s="89"/>
      <c r="D178" t="s">
        <v>2412</v>
      </c>
      <c r="E178" t="s">
        <v>2415</v>
      </c>
      <c r="F178" t="s">
        <v>2413</v>
      </c>
      <c r="H178" s="19" t="s">
        <v>2416</v>
      </c>
    </row>
    <row r="179" spans="1:8" x14ac:dyDescent="0.3">
      <c r="A179">
        <v>177</v>
      </c>
      <c r="B179">
        <v>3</v>
      </c>
      <c r="C179" s="89"/>
      <c r="D179" t="s">
        <v>2418</v>
      </c>
      <c r="E179" t="s">
        <v>2417</v>
      </c>
      <c r="F179">
        <v>2009</v>
      </c>
      <c r="H179" s="19" t="s">
        <v>2419</v>
      </c>
    </row>
    <row r="180" spans="1:8" x14ac:dyDescent="0.3">
      <c r="A180">
        <v>178</v>
      </c>
      <c r="B180">
        <v>4</v>
      </c>
      <c r="C180" s="89"/>
      <c r="D180" t="s">
        <v>2420</v>
      </c>
      <c r="E180" t="s">
        <v>2141</v>
      </c>
      <c r="F180">
        <v>2009</v>
      </c>
      <c r="H180" s="19" t="s">
        <v>2367</v>
      </c>
    </row>
    <row r="181" spans="1:8" x14ac:dyDescent="0.3">
      <c r="A181">
        <v>179</v>
      </c>
      <c r="B181">
        <v>5</v>
      </c>
      <c r="C181" s="89"/>
      <c r="D181" t="s">
        <v>2422</v>
      </c>
      <c r="E181" t="s">
        <v>2421</v>
      </c>
      <c r="F181">
        <v>2024</v>
      </c>
      <c r="H181" s="19" t="s">
        <v>2423</v>
      </c>
    </row>
    <row r="182" spans="1:8" x14ac:dyDescent="0.3">
      <c r="A182">
        <v>180</v>
      </c>
      <c r="B182">
        <v>6</v>
      </c>
      <c r="C182" s="89"/>
      <c r="D182" t="s">
        <v>2425</v>
      </c>
      <c r="E182" t="s">
        <v>2424</v>
      </c>
      <c r="F182">
        <v>2022</v>
      </c>
      <c r="H182" s="19" t="s">
        <v>2426</v>
      </c>
    </row>
    <row r="183" spans="1:8" x14ac:dyDescent="0.3">
      <c r="A183">
        <v>181</v>
      </c>
      <c r="B183">
        <v>7</v>
      </c>
      <c r="C183" s="89"/>
      <c r="D183" t="s">
        <v>2427</v>
      </c>
      <c r="E183" t="s">
        <v>2250</v>
      </c>
      <c r="F183">
        <v>2010</v>
      </c>
      <c r="H183" s="19" t="s">
        <v>2428</v>
      </c>
    </row>
    <row r="184" spans="1:8" x14ac:dyDescent="0.3">
      <c r="A184">
        <v>182</v>
      </c>
      <c r="B184">
        <v>8</v>
      </c>
      <c r="C184" s="89"/>
      <c r="D184" t="s">
        <v>2429</v>
      </c>
      <c r="E184" t="s">
        <v>1761</v>
      </c>
      <c r="F184">
        <v>2017</v>
      </c>
      <c r="H184" s="19" t="s">
        <v>2430</v>
      </c>
    </row>
    <row r="185" spans="1:8" x14ac:dyDescent="0.3">
      <c r="A185">
        <v>183</v>
      </c>
      <c r="B185">
        <v>9</v>
      </c>
      <c r="C185" s="89"/>
      <c r="D185" t="s">
        <v>2432</v>
      </c>
      <c r="E185" t="s">
        <v>2431</v>
      </c>
      <c r="F185">
        <v>2023</v>
      </c>
      <c r="H185" s="19" t="s">
        <v>2433</v>
      </c>
    </row>
    <row r="186" spans="1:8" x14ac:dyDescent="0.3">
      <c r="A186">
        <v>184</v>
      </c>
      <c r="B186">
        <v>10</v>
      </c>
      <c r="C186" s="89"/>
      <c r="D186" t="s">
        <v>2434</v>
      </c>
      <c r="E186" t="s">
        <v>63</v>
      </c>
      <c r="F186">
        <v>2020</v>
      </c>
      <c r="H186" s="19" t="s">
        <v>2365</v>
      </c>
    </row>
    <row r="187" spans="1:8" x14ac:dyDescent="0.3">
      <c r="A187">
        <v>185</v>
      </c>
      <c r="B187">
        <v>11</v>
      </c>
      <c r="C187" s="89"/>
      <c r="D187" t="s">
        <v>2436</v>
      </c>
      <c r="E187" t="s">
        <v>2435</v>
      </c>
      <c r="F187">
        <v>2016</v>
      </c>
      <c r="H187" s="19" t="s">
        <v>2437</v>
      </c>
    </row>
    <row r="188" spans="1:8" x14ac:dyDescent="0.3">
      <c r="A188">
        <v>186</v>
      </c>
      <c r="B188">
        <v>12</v>
      </c>
      <c r="C188" s="89"/>
      <c r="D188" t="s">
        <v>2439</v>
      </c>
      <c r="E188" t="s">
        <v>2438</v>
      </c>
      <c r="F188">
        <v>2017</v>
      </c>
      <c r="H188" s="19" t="s">
        <v>2440</v>
      </c>
    </row>
    <row r="189" spans="1:8" x14ac:dyDescent="0.3">
      <c r="A189">
        <v>187</v>
      </c>
      <c r="B189">
        <v>13</v>
      </c>
      <c r="C189" s="89"/>
      <c r="D189" t="s">
        <v>2442</v>
      </c>
      <c r="E189" t="s">
        <v>2441</v>
      </c>
      <c r="F189">
        <v>2022</v>
      </c>
      <c r="H189" s="19" t="s">
        <v>2443</v>
      </c>
    </row>
    <row r="190" spans="1:8" x14ac:dyDescent="0.3">
      <c r="A190">
        <v>188</v>
      </c>
      <c r="B190">
        <v>14</v>
      </c>
      <c r="C190" s="89"/>
      <c r="D190" t="s">
        <v>2445</v>
      </c>
      <c r="E190" t="s">
        <v>2444</v>
      </c>
      <c r="F190">
        <v>2014</v>
      </c>
      <c r="H190" s="19" t="s">
        <v>2446</v>
      </c>
    </row>
    <row r="191" spans="1:8" x14ac:dyDescent="0.3">
      <c r="A191">
        <v>189</v>
      </c>
      <c r="B191">
        <v>15</v>
      </c>
      <c r="C191" s="89"/>
      <c r="D191" t="s">
        <v>2448</v>
      </c>
      <c r="E191" t="s">
        <v>2447</v>
      </c>
      <c r="F191">
        <v>2022</v>
      </c>
      <c r="H191" s="19" t="s">
        <v>2449</v>
      </c>
    </row>
    <row r="192" spans="1:8" x14ac:dyDescent="0.3">
      <c r="A192">
        <v>190</v>
      </c>
      <c r="B192">
        <v>16</v>
      </c>
      <c r="C192" s="89"/>
      <c r="D192" t="s">
        <v>2450</v>
      </c>
      <c r="E192" t="s">
        <v>789</v>
      </c>
      <c r="F192">
        <v>2019</v>
      </c>
      <c r="H192" s="19" t="s">
        <v>2451</v>
      </c>
    </row>
    <row r="193" spans="1:8" x14ac:dyDescent="0.3">
      <c r="A193">
        <v>191</v>
      </c>
      <c r="B193">
        <v>17</v>
      </c>
      <c r="C193" s="89"/>
      <c r="D193" t="s">
        <v>2453</v>
      </c>
      <c r="E193" t="s">
        <v>2452</v>
      </c>
      <c r="F193">
        <v>2016</v>
      </c>
      <c r="H193" s="19" t="s">
        <v>2454</v>
      </c>
    </row>
    <row r="194" spans="1:8" x14ac:dyDescent="0.3">
      <c r="A194">
        <v>192</v>
      </c>
      <c r="B194">
        <v>18</v>
      </c>
      <c r="C194" s="89"/>
      <c r="D194" t="s">
        <v>2456</v>
      </c>
      <c r="E194" t="s">
        <v>2455</v>
      </c>
      <c r="F194">
        <v>2023</v>
      </c>
      <c r="H194" s="19" t="s">
        <v>2457</v>
      </c>
    </row>
    <row r="195" spans="1:8" x14ac:dyDescent="0.3">
      <c r="A195">
        <v>193</v>
      </c>
      <c r="B195">
        <v>19</v>
      </c>
      <c r="C195" s="89"/>
      <c r="D195" t="s">
        <v>2459</v>
      </c>
      <c r="E195" t="s">
        <v>2458</v>
      </c>
      <c r="F195">
        <v>2015</v>
      </c>
      <c r="H195" s="19" t="s">
        <v>2460</v>
      </c>
    </row>
    <row r="196" spans="1:8" x14ac:dyDescent="0.3">
      <c r="A196">
        <v>194</v>
      </c>
      <c r="B196">
        <v>20</v>
      </c>
      <c r="C196" s="89"/>
      <c r="D196" t="s">
        <v>2462</v>
      </c>
      <c r="E196" t="s">
        <v>2461</v>
      </c>
      <c r="F196">
        <v>2021</v>
      </c>
      <c r="H196" s="19" t="s">
        <v>2463</v>
      </c>
    </row>
    <row r="197" spans="1:8" x14ac:dyDescent="0.3">
      <c r="A197">
        <v>195</v>
      </c>
      <c r="B197">
        <v>21</v>
      </c>
      <c r="C197" s="89"/>
      <c r="D197" t="s">
        <v>2462</v>
      </c>
      <c r="E197" t="s">
        <v>1768</v>
      </c>
      <c r="F197">
        <v>2023</v>
      </c>
      <c r="H197" s="19" t="s">
        <v>2464</v>
      </c>
    </row>
    <row r="198" spans="1:8" x14ac:dyDescent="0.3">
      <c r="A198">
        <v>196</v>
      </c>
      <c r="B198">
        <v>22</v>
      </c>
      <c r="C198" s="89"/>
      <c r="D198" t="s">
        <v>2466</v>
      </c>
      <c r="E198" t="s">
        <v>2465</v>
      </c>
      <c r="F198">
        <v>2021</v>
      </c>
      <c r="H198" s="19" t="s">
        <v>2467</v>
      </c>
    </row>
    <row r="199" spans="1:8" x14ac:dyDescent="0.3">
      <c r="A199">
        <v>197</v>
      </c>
      <c r="B199">
        <v>23</v>
      </c>
      <c r="C199" s="89"/>
      <c r="D199" t="s">
        <v>2469</v>
      </c>
      <c r="E199" t="s">
        <v>2468</v>
      </c>
      <c r="F199">
        <v>2016</v>
      </c>
      <c r="H199" s="19" t="s">
        <v>2470</v>
      </c>
    </row>
    <row r="200" spans="1:8" x14ac:dyDescent="0.3">
      <c r="A200">
        <v>198</v>
      </c>
      <c r="B200">
        <v>24</v>
      </c>
      <c r="C200" s="89"/>
      <c r="D200" t="s">
        <v>2472</v>
      </c>
      <c r="E200" t="s">
        <v>2471</v>
      </c>
      <c r="F200">
        <v>2019</v>
      </c>
      <c r="H200" s="19" t="s">
        <v>2473</v>
      </c>
    </row>
    <row r="201" spans="1:8" x14ac:dyDescent="0.3">
      <c r="A201">
        <v>199</v>
      </c>
      <c r="B201">
        <v>25</v>
      </c>
      <c r="C201" s="89"/>
      <c r="D201" t="s">
        <v>2474</v>
      </c>
      <c r="E201" t="s">
        <v>1751</v>
      </c>
      <c r="F201">
        <v>2022</v>
      </c>
      <c r="H201" s="19" t="s">
        <v>2371</v>
      </c>
    </row>
    <row r="202" spans="1:8" x14ac:dyDescent="0.3">
      <c r="A202">
        <v>200</v>
      </c>
      <c r="B202">
        <v>26</v>
      </c>
      <c r="C202" s="89"/>
      <c r="D202" t="s">
        <v>2475</v>
      </c>
      <c r="E202" t="s">
        <v>23</v>
      </c>
      <c r="F202">
        <v>2022</v>
      </c>
      <c r="H202" s="19" t="s">
        <v>2476</v>
      </c>
    </row>
    <row r="203" spans="1:8" x14ac:dyDescent="0.3">
      <c r="A203">
        <v>201</v>
      </c>
      <c r="B203">
        <v>27</v>
      </c>
      <c r="C203" s="90"/>
      <c r="D203" s="45" t="s">
        <v>2477</v>
      </c>
      <c r="E203" s="45" t="s">
        <v>726</v>
      </c>
      <c r="F203" s="45">
        <v>2017</v>
      </c>
      <c r="G203" s="45"/>
      <c r="H203" s="46" t="s">
        <v>2478</v>
      </c>
    </row>
    <row r="204" spans="1:8" x14ac:dyDescent="0.3">
      <c r="A204">
        <v>202</v>
      </c>
      <c r="B204">
        <v>1</v>
      </c>
      <c r="C204" s="85" t="s">
        <v>2956</v>
      </c>
      <c r="D204" s="43" t="s">
        <v>2608</v>
      </c>
      <c r="E204" s="43" t="s">
        <v>63</v>
      </c>
      <c r="F204" s="43">
        <v>2020</v>
      </c>
      <c r="G204" s="43"/>
      <c r="H204" s="44" t="s">
        <v>2609</v>
      </c>
    </row>
    <row r="205" spans="1:8" x14ac:dyDescent="0.3">
      <c r="A205">
        <v>203</v>
      </c>
      <c r="B205">
        <v>2</v>
      </c>
      <c r="C205" s="86"/>
      <c r="D205" t="s">
        <v>2611</v>
      </c>
      <c r="E205" t="s">
        <v>2610</v>
      </c>
      <c r="F205">
        <v>2023</v>
      </c>
      <c r="H205" s="19" t="s">
        <v>2612</v>
      </c>
    </row>
    <row r="206" spans="1:8" x14ac:dyDescent="0.3">
      <c r="A206">
        <v>204</v>
      </c>
      <c r="B206">
        <v>3</v>
      </c>
      <c r="C206" s="86"/>
      <c r="D206" t="s">
        <v>2613</v>
      </c>
      <c r="E206" t="s">
        <v>2033</v>
      </c>
      <c r="F206">
        <v>2015</v>
      </c>
      <c r="H206" s="19" t="s">
        <v>2614</v>
      </c>
    </row>
    <row r="207" spans="1:8" x14ac:dyDescent="0.3">
      <c r="A207">
        <v>205</v>
      </c>
      <c r="B207">
        <v>4</v>
      </c>
      <c r="C207" s="86"/>
      <c r="D207" t="s">
        <v>2616</v>
      </c>
      <c r="E207" t="s">
        <v>2615</v>
      </c>
      <c r="F207">
        <v>2020</v>
      </c>
      <c r="H207" s="19" t="s">
        <v>2617</v>
      </c>
    </row>
    <row r="208" spans="1:8" x14ac:dyDescent="0.3">
      <c r="A208">
        <v>206</v>
      </c>
      <c r="B208">
        <v>5</v>
      </c>
      <c r="C208" s="86"/>
      <c r="D208" t="s">
        <v>2618</v>
      </c>
      <c r="E208" t="s">
        <v>1328</v>
      </c>
      <c r="F208">
        <v>2023</v>
      </c>
      <c r="H208" s="19" t="s">
        <v>2619</v>
      </c>
    </row>
    <row r="209" spans="1:8" x14ac:dyDescent="0.3">
      <c r="A209">
        <v>207</v>
      </c>
      <c r="B209">
        <v>6</v>
      </c>
      <c r="C209" s="86"/>
      <c r="D209" t="s">
        <v>2621</v>
      </c>
      <c r="E209" t="s">
        <v>2620</v>
      </c>
      <c r="F209">
        <v>2020</v>
      </c>
      <c r="H209" s="19" t="s">
        <v>2622</v>
      </c>
    </row>
    <row r="210" spans="1:8" x14ac:dyDescent="0.3">
      <c r="A210">
        <v>208</v>
      </c>
      <c r="B210">
        <v>7</v>
      </c>
      <c r="C210" s="86"/>
      <c r="D210" t="s">
        <v>2624</v>
      </c>
      <c r="E210" t="s">
        <v>2623</v>
      </c>
      <c r="F210">
        <v>2021</v>
      </c>
      <c r="H210" s="19" t="s">
        <v>2625</v>
      </c>
    </row>
    <row r="211" spans="1:8" x14ac:dyDescent="0.3">
      <c r="A211">
        <v>209</v>
      </c>
      <c r="B211">
        <v>8</v>
      </c>
      <c r="C211" s="86"/>
      <c r="D211" t="s">
        <v>2412</v>
      </c>
      <c r="E211" t="s">
        <v>2626</v>
      </c>
      <c r="F211">
        <v>2002</v>
      </c>
      <c r="H211" s="19" t="s">
        <v>2627</v>
      </c>
    </row>
    <row r="212" spans="1:8" x14ac:dyDescent="0.3">
      <c r="A212">
        <v>210</v>
      </c>
      <c r="B212">
        <v>9</v>
      </c>
      <c r="C212" s="87"/>
      <c r="D212" s="45" t="s">
        <v>2629</v>
      </c>
      <c r="E212" s="45" t="s">
        <v>2628</v>
      </c>
      <c r="F212" s="45">
        <v>2017</v>
      </c>
      <c r="G212" s="45"/>
      <c r="H212" s="46" t="s">
        <v>2630</v>
      </c>
    </row>
    <row r="213" spans="1:8" x14ac:dyDescent="0.3">
      <c r="A213">
        <v>211</v>
      </c>
      <c r="B213">
        <v>1</v>
      </c>
      <c r="C213" s="88" t="s">
        <v>2957</v>
      </c>
      <c r="D213" s="43" t="s">
        <v>2142</v>
      </c>
      <c r="E213" s="43" t="s">
        <v>2141</v>
      </c>
      <c r="F213" s="43">
        <v>2009</v>
      </c>
      <c r="G213" s="43"/>
      <c r="H213" s="44" t="s">
        <v>2143</v>
      </c>
    </row>
    <row r="214" spans="1:8" x14ac:dyDescent="0.3">
      <c r="A214">
        <v>212</v>
      </c>
      <c r="B214">
        <v>2</v>
      </c>
      <c r="C214" s="89"/>
      <c r="D214" t="s">
        <v>2145</v>
      </c>
      <c r="E214" t="s">
        <v>2144</v>
      </c>
      <c r="F214">
        <v>2013</v>
      </c>
      <c r="G214" t="s">
        <v>2146</v>
      </c>
      <c r="H214" s="19"/>
    </row>
    <row r="215" spans="1:8" x14ac:dyDescent="0.3">
      <c r="A215">
        <v>213</v>
      </c>
      <c r="B215">
        <v>3</v>
      </c>
      <c r="C215" s="89"/>
      <c r="D215" t="s">
        <v>2148</v>
      </c>
      <c r="E215" t="s">
        <v>2147</v>
      </c>
      <c r="F215">
        <v>2021</v>
      </c>
      <c r="G215" t="s">
        <v>2149</v>
      </c>
      <c r="H215" s="19"/>
    </row>
    <row r="216" spans="1:8" x14ac:dyDescent="0.3">
      <c r="A216">
        <v>214</v>
      </c>
      <c r="B216">
        <v>4</v>
      </c>
      <c r="C216" s="89"/>
      <c r="D216" t="s">
        <v>2150</v>
      </c>
      <c r="E216" t="s">
        <v>2139</v>
      </c>
      <c r="F216">
        <v>2011</v>
      </c>
      <c r="H216" s="19" t="s">
        <v>2151</v>
      </c>
    </row>
    <row r="217" spans="1:8" x14ac:dyDescent="0.3">
      <c r="A217">
        <v>215</v>
      </c>
      <c r="B217">
        <v>5</v>
      </c>
      <c r="C217" s="89"/>
      <c r="D217" t="s">
        <v>2153</v>
      </c>
      <c r="E217" t="s">
        <v>2152</v>
      </c>
      <c r="F217">
        <v>2013</v>
      </c>
      <c r="H217" s="19" t="s">
        <v>2154</v>
      </c>
    </row>
    <row r="218" spans="1:8" x14ac:dyDescent="0.3">
      <c r="A218">
        <v>216</v>
      </c>
      <c r="B218">
        <v>6</v>
      </c>
      <c r="C218" s="89"/>
      <c r="D218" t="s">
        <v>2156</v>
      </c>
      <c r="E218" t="s">
        <v>2155</v>
      </c>
      <c r="F218">
        <v>2010</v>
      </c>
      <c r="H218" s="19" t="s">
        <v>2151</v>
      </c>
    </row>
    <row r="219" spans="1:8" x14ac:dyDescent="0.3">
      <c r="A219">
        <v>217</v>
      </c>
      <c r="B219">
        <v>7</v>
      </c>
      <c r="C219" s="89"/>
      <c r="D219" t="s">
        <v>2157</v>
      </c>
      <c r="E219" t="s">
        <v>1593</v>
      </c>
      <c r="F219">
        <v>2015</v>
      </c>
      <c r="H219" s="19" t="s">
        <v>1595</v>
      </c>
    </row>
    <row r="220" spans="1:8" x14ac:dyDescent="0.3">
      <c r="A220">
        <v>218</v>
      </c>
      <c r="B220">
        <v>8</v>
      </c>
      <c r="C220" s="89"/>
      <c r="D220" t="s">
        <v>2158</v>
      </c>
      <c r="E220" t="s">
        <v>58</v>
      </c>
      <c r="F220">
        <v>2020</v>
      </c>
      <c r="H220" s="19" t="s">
        <v>2159</v>
      </c>
    </row>
    <row r="221" spans="1:8" x14ac:dyDescent="0.3">
      <c r="A221">
        <v>219</v>
      </c>
      <c r="B221">
        <v>9</v>
      </c>
      <c r="C221" s="89"/>
      <c r="D221" t="s">
        <v>2161</v>
      </c>
      <c r="E221" t="s">
        <v>2160</v>
      </c>
      <c r="F221">
        <v>2004</v>
      </c>
      <c r="H221" s="19" t="s">
        <v>2151</v>
      </c>
    </row>
    <row r="222" spans="1:8" x14ac:dyDescent="0.3">
      <c r="A222">
        <v>220</v>
      </c>
      <c r="B222">
        <v>10</v>
      </c>
      <c r="C222" s="89"/>
      <c r="D222" t="s">
        <v>2163</v>
      </c>
      <c r="E222" t="s">
        <v>2162</v>
      </c>
      <c r="F222">
        <v>2019</v>
      </c>
      <c r="H222" s="19" t="s">
        <v>2164</v>
      </c>
    </row>
    <row r="223" spans="1:8" x14ac:dyDescent="0.3">
      <c r="A223">
        <v>221</v>
      </c>
      <c r="B223">
        <v>11</v>
      </c>
      <c r="C223" s="89"/>
      <c r="D223" t="s">
        <v>2166</v>
      </c>
      <c r="E223" t="s">
        <v>2165</v>
      </c>
      <c r="F223">
        <v>2017</v>
      </c>
      <c r="H223" s="19" t="s">
        <v>2167</v>
      </c>
    </row>
    <row r="224" spans="1:8" ht="15" customHeight="1" x14ac:dyDescent="0.3">
      <c r="A224">
        <v>222</v>
      </c>
      <c r="B224">
        <v>12</v>
      </c>
      <c r="C224" s="89"/>
      <c r="D224" t="s">
        <v>2169</v>
      </c>
      <c r="E224" t="s">
        <v>2168</v>
      </c>
      <c r="F224">
        <v>2020</v>
      </c>
      <c r="H224" s="19" t="s">
        <v>2170</v>
      </c>
    </row>
    <row r="225" spans="1:8" x14ac:dyDescent="0.3">
      <c r="A225">
        <v>223</v>
      </c>
      <c r="B225">
        <v>13</v>
      </c>
      <c r="C225" s="89"/>
      <c r="D225" t="s">
        <v>2172</v>
      </c>
      <c r="E225" t="s">
        <v>2171</v>
      </c>
      <c r="F225">
        <v>2022</v>
      </c>
      <c r="H225" s="19" t="s">
        <v>2151</v>
      </c>
    </row>
    <row r="226" spans="1:8" x14ac:dyDescent="0.3">
      <c r="A226">
        <v>224</v>
      </c>
      <c r="B226">
        <v>14</v>
      </c>
      <c r="C226" s="89"/>
      <c r="D226" t="s">
        <v>2158</v>
      </c>
      <c r="E226" t="s">
        <v>27</v>
      </c>
      <c r="F226">
        <v>2018</v>
      </c>
      <c r="H226" s="19" t="s">
        <v>2173</v>
      </c>
    </row>
    <row r="227" spans="1:8" x14ac:dyDescent="0.3">
      <c r="A227">
        <v>225</v>
      </c>
      <c r="B227">
        <v>15</v>
      </c>
      <c r="C227" s="89"/>
      <c r="D227" t="s">
        <v>2175</v>
      </c>
      <c r="E227" t="s">
        <v>2174</v>
      </c>
      <c r="F227">
        <v>2016</v>
      </c>
      <c r="H227" s="19" t="s">
        <v>2176</v>
      </c>
    </row>
    <row r="228" spans="1:8" x14ac:dyDescent="0.3">
      <c r="A228">
        <v>226</v>
      </c>
      <c r="B228">
        <v>16</v>
      </c>
      <c r="C228" s="89"/>
      <c r="D228" t="s">
        <v>2178</v>
      </c>
      <c r="E228" t="s">
        <v>2177</v>
      </c>
      <c r="F228">
        <v>2023</v>
      </c>
      <c r="H228" s="19" t="s">
        <v>2179</v>
      </c>
    </row>
    <row r="229" spans="1:8" x14ac:dyDescent="0.3">
      <c r="A229">
        <v>227</v>
      </c>
      <c r="B229">
        <v>17</v>
      </c>
      <c r="C229" s="89"/>
      <c r="D229" t="s">
        <v>2181</v>
      </c>
      <c r="E229" t="s">
        <v>2180</v>
      </c>
      <c r="F229">
        <v>2023</v>
      </c>
      <c r="H229" s="19" t="s">
        <v>2182</v>
      </c>
    </row>
    <row r="230" spans="1:8" x14ac:dyDescent="0.3">
      <c r="A230">
        <v>228</v>
      </c>
      <c r="B230">
        <v>18</v>
      </c>
      <c r="C230" s="89"/>
      <c r="D230" t="s">
        <v>2184</v>
      </c>
      <c r="E230" t="s">
        <v>2183</v>
      </c>
      <c r="F230">
        <v>2020</v>
      </c>
      <c r="H230" s="19" t="s">
        <v>2151</v>
      </c>
    </row>
    <row r="231" spans="1:8" x14ac:dyDescent="0.3">
      <c r="A231">
        <v>229</v>
      </c>
      <c r="B231">
        <v>19</v>
      </c>
      <c r="C231" s="89"/>
      <c r="D231" t="s">
        <v>2186</v>
      </c>
      <c r="E231" t="s">
        <v>2185</v>
      </c>
      <c r="F231">
        <v>2016</v>
      </c>
      <c r="H231" s="19" t="s">
        <v>2187</v>
      </c>
    </row>
    <row r="232" spans="1:8" x14ac:dyDescent="0.3">
      <c r="A232">
        <v>230</v>
      </c>
      <c r="B232">
        <v>20</v>
      </c>
      <c r="C232" s="90"/>
      <c r="D232" s="45" t="s">
        <v>2189</v>
      </c>
      <c r="E232" s="45" t="s">
        <v>2188</v>
      </c>
      <c r="F232" s="45">
        <v>2015</v>
      </c>
      <c r="G232" s="45"/>
      <c r="H232" s="46" t="s">
        <v>1806</v>
      </c>
    </row>
    <row r="233" spans="1:8" x14ac:dyDescent="0.3">
      <c r="A233" s="4"/>
      <c r="B233" s="4"/>
      <c r="C233" s="4"/>
      <c r="D233" s="4"/>
    </row>
    <row r="234" spans="1:8" x14ac:dyDescent="0.3">
      <c r="A234" s="4"/>
      <c r="B234" s="4"/>
      <c r="C234" s="4"/>
      <c r="D234" s="4"/>
    </row>
    <row r="235" spans="1:8" x14ac:dyDescent="0.3">
      <c r="A235" s="4"/>
      <c r="B235" s="4"/>
      <c r="C235" s="4"/>
      <c r="D235" s="4"/>
    </row>
    <row r="236" spans="1:8" x14ac:dyDescent="0.3">
      <c r="A236" s="4"/>
      <c r="B236" s="4"/>
      <c r="C236" s="4"/>
      <c r="D236" s="4"/>
    </row>
    <row r="237" spans="1:8" x14ac:dyDescent="0.3">
      <c r="A237" s="4"/>
      <c r="B237" s="4"/>
      <c r="C237" s="4"/>
      <c r="D237" s="4"/>
    </row>
    <row r="238" spans="1:8" x14ac:dyDescent="0.3">
      <c r="A238" s="4"/>
      <c r="B238" s="4"/>
      <c r="C238" s="4"/>
      <c r="D238" s="4"/>
    </row>
    <row r="239" spans="1:8" x14ac:dyDescent="0.3">
      <c r="A239" s="4"/>
      <c r="B239" s="4"/>
      <c r="C239" s="4"/>
      <c r="D239" s="4"/>
    </row>
    <row r="240" spans="1:8" x14ac:dyDescent="0.3">
      <c r="A240" s="4"/>
      <c r="B240" s="4"/>
      <c r="C240" s="4"/>
      <c r="D240" s="4"/>
    </row>
    <row r="241" spans="1:4" x14ac:dyDescent="0.3">
      <c r="A241" s="4"/>
      <c r="B241" s="4"/>
      <c r="C241" s="4"/>
      <c r="D241" s="4"/>
    </row>
    <row r="242" spans="1:4" x14ac:dyDescent="0.3">
      <c r="A242" s="4"/>
      <c r="B242" s="4"/>
      <c r="C242" s="4"/>
      <c r="D242" s="4"/>
    </row>
    <row r="243" spans="1:4" x14ac:dyDescent="0.3">
      <c r="A243" s="4"/>
      <c r="B243" s="4"/>
      <c r="C243" s="4"/>
      <c r="D243" s="4"/>
    </row>
    <row r="244" spans="1:4" x14ac:dyDescent="0.3">
      <c r="A244" s="4"/>
      <c r="B244" s="4"/>
      <c r="C244" s="4"/>
      <c r="D244" s="4"/>
    </row>
    <row r="245" spans="1:4" x14ac:dyDescent="0.3">
      <c r="A245" s="4"/>
      <c r="B245" s="4"/>
      <c r="C245" s="4"/>
      <c r="D245" s="4"/>
    </row>
    <row r="246" spans="1:4" x14ac:dyDescent="0.3">
      <c r="A246" s="4"/>
      <c r="B246" s="4"/>
      <c r="C246" s="4"/>
      <c r="D246" s="4"/>
    </row>
    <row r="247" spans="1:4" x14ac:dyDescent="0.3">
      <c r="A247" s="4"/>
      <c r="B247" s="4"/>
      <c r="C247" s="4"/>
      <c r="D247" s="4"/>
    </row>
    <row r="248" spans="1:4" x14ac:dyDescent="0.3">
      <c r="A248" s="4"/>
      <c r="B248" s="4"/>
      <c r="C248" s="4"/>
      <c r="D248" s="4"/>
    </row>
    <row r="249" spans="1:4" x14ac:dyDescent="0.3">
      <c r="A249" s="4"/>
      <c r="B249" s="4"/>
      <c r="C249" s="4"/>
      <c r="D249" s="4"/>
    </row>
    <row r="250" spans="1:4" x14ac:dyDescent="0.3">
      <c r="A250" s="4"/>
      <c r="B250" s="4"/>
      <c r="C250" s="4"/>
      <c r="D250" s="4"/>
    </row>
    <row r="251" spans="1:4" x14ac:dyDescent="0.3">
      <c r="A251" s="4"/>
      <c r="B251" s="4"/>
      <c r="C251" s="4"/>
      <c r="D251" s="4"/>
    </row>
    <row r="252" spans="1:4" x14ac:dyDescent="0.3">
      <c r="A252" s="4"/>
      <c r="B252" s="4"/>
      <c r="C252" s="4"/>
      <c r="D252" s="4"/>
    </row>
    <row r="253" spans="1:4" x14ac:dyDescent="0.3">
      <c r="A253" s="4"/>
      <c r="B253" s="4"/>
      <c r="C253" s="4"/>
      <c r="D253" s="4"/>
    </row>
    <row r="254" spans="1:4" x14ac:dyDescent="0.3">
      <c r="A254" s="4"/>
      <c r="B254" s="4"/>
      <c r="C254" s="4"/>
      <c r="D254" s="4"/>
    </row>
    <row r="255" spans="1:4" x14ac:dyDescent="0.3">
      <c r="A255" s="4"/>
      <c r="B255" s="4"/>
      <c r="C255" s="4"/>
      <c r="D255" s="4"/>
    </row>
    <row r="256" spans="1:4" x14ac:dyDescent="0.3">
      <c r="A256" s="4"/>
      <c r="B256" s="4"/>
      <c r="C256" s="4"/>
      <c r="D256" s="4"/>
    </row>
    <row r="257" spans="1:4" x14ac:dyDescent="0.3">
      <c r="A257" s="4"/>
      <c r="B257" s="4"/>
      <c r="C257" s="4"/>
      <c r="D257" s="4"/>
    </row>
    <row r="258" spans="1:4" x14ac:dyDescent="0.3">
      <c r="A258" s="4"/>
      <c r="B258" s="4"/>
      <c r="C258" s="4"/>
      <c r="D258" s="4"/>
    </row>
    <row r="259" spans="1:4" x14ac:dyDescent="0.3">
      <c r="A259" s="4"/>
      <c r="B259" s="4"/>
      <c r="C259" s="4"/>
      <c r="D259" s="4"/>
    </row>
    <row r="260" spans="1:4" x14ac:dyDescent="0.3">
      <c r="A260" s="4"/>
      <c r="B260" s="4"/>
      <c r="C260" s="4"/>
      <c r="D260" s="4"/>
    </row>
    <row r="261" spans="1:4" x14ac:dyDescent="0.3">
      <c r="A261" s="4"/>
      <c r="B261" s="4"/>
      <c r="C261" s="4"/>
      <c r="D261" s="4"/>
    </row>
    <row r="262" spans="1:4" x14ac:dyDescent="0.3">
      <c r="A262" s="4"/>
      <c r="B262" s="4"/>
      <c r="C262" s="4"/>
      <c r="D262" s="4"/>
    </row>
    <row r="263" spans="1:4" x14ac:dyDescent="0.3">
      <c r="A263" s="4"/>
      <c r="B263" s="4"/>
      <c r="C263" s="4"/>
      <c r="D263" s="4"/>
    </row>
    <row r="264" spans="1:4" x14ac:dyDescent="0.3">
      <c r="A264" s="4"/>
      <c r="B264" s="4"/>
      <c r="C264" s="4"/>
      <c r="D264" s="4"/>
    </row>
    <row r="265" spans="1:4" x14ac:dyDescent="0.3">
      <c r="A265" s="4"/>
      <c r="B265" s="4"/>
      <c r="C265" s="4"/>
      <c r="D265" s="4"/>
    </row>
    <row r="266" spans="1:4" x14ac:dyDescent="0.3">
      <c r="A266" s="4"/>
      <c r="B266" s="4"/>
      <c r="C266" s="4"/>
      <c r="D266" s="4"/>
    </row>
    <row r="267" spans="1:4" x14ac:dyDescent="0.3">
      <c r="A267" s="4"/>
      <c r="B267" s="4"/>
      <c r="C267" s="4"/>
      <c r="D267" s="4"/>
    </row>
    <row r="268" spans="1:4" x14ac:dyDescent="0.3">
      <c r="A268" s="4"/>
      <c r="B268" s="4"/>
      <c r="C268" s="4"/>
      <c r="D268" s="4"/>
    </row>
    <row r="269" spans="1:4" x14ac:dyDescent="0.3">
      <c r="A269" s="4"/>
      <c r="B269" s="4"/>
      <c r="C269" s="4"/>
      <c r="D269" s="4"/>
    </row>
    <row r="270" spans="1:4" x14ac:dyDescent="0.3">
      <c r="A270" s="4"/>
      <c r="B270" s="4"/>
      <c r="C270" s="4"/>
      <c r="D270" s="4"/>
    </row>
    <row r="271" spans="1:4" x14ac:dyDescent="0.3">
      <c r="A271" s="4"/>
      <c r="B271" s="4"/>
      <c r="C271" s="4"/>
      <c r="D271" s="4"/>
    </row>
    <row r="272" spans="1:4" x14ac:dyDescent="0.3">
      <c r="A272" s="4"/>
      <c r="B272" s="4"/>
      <c r="C272" s="4"/>
      <c r="D272" s="4"/>
    </row>
    <row r="273" spans="1:4" ht="15.75" customHeight="1" x14ac:dyDescent="0.3">
      <c r="A273" s="4"/>
      <c r="B273" s="4"/>
      <c r="C273" s="4"/>
      <c r="D273" s="4"/>
    </row>
    <row r="274" spans="1:4" x14ac:dyDescent="0.3">
      <c r="A274" s="4"/>
      <c r="B274" s="4"/>
      <c r="C274" s="4"/>
      <c r="D274" s="4"/>
    </row>
    <row r="275" spans="1:4" x14ac:dyDescent="0.3">
      <c r="A275" s="4"/>
      <c r="B275" s="4"/>
      <c r="C275" s="4"/>
      <c r="D275" s="4"/>
    </row>
    <row r="276" spans="1:4" x14ac:dyDescent="0.3">
      <c r="A276" s="4"/>
      <c r="B276" s="4"/>
      <c r="C276" s="4"/>
      <c r="D276" s="4"/>
    </row>
    <row r="277" spans="1:4" x14ac:dyDescent="0.3">
      <c r="A277" s="4"/>
      <c r="B277" s="4"/>
      <c r="C277" s="4"/>
      <c r="D277" s="4"/>
    </row>
    <row r="278" spans="1:4" x14ac:dyDescent="0.3">
      <c r="A278" s="4"/>
      <c r="B278" s="4"/>
      <c r="C278" s="4"/>
      <c r="D278" s="4"/>
    </row>
    <row r="279" spans="1:4" x14ac:dyDescent="0.3">
      <c r="A279" s="4"/>
      <c r="B279" s="4"/>
      <c r="C279" s="4"/>
      <c r="D279" s="4"/>
    </row>
    <row r="280" spans="1:4" x14ac:dyDescent="0.3">
      <c r="A280" s="4"/>
      <c r="B280" s="4"/>
      <c r="C280" s="4"/>
      <c r="D280" s="4"/>
    </row>
    <row r="281" spans="1:4" x14ac:dyDescent="0.3">
      <c r="A281" s="4"/>
      <c r="B281" s="4"/>
      <c r="C281" s="4"/>
      <c r="D281" s="4"/>
    </row>
    <row r="282" spans="1:4" x14ac:dyDescent="0.3">
      <c r="A282" s="4"/>
      <c r="B282" s="4"/>
      <c r="C282" s="4"/>
      <c r="D282" s="4"/>
    </row>
    <row r="283" spans="1:4" x14ac:dyDescent="0.3">
      <c r="A283" s="4"/>
      <c r="B283" s="4"/>
      <c r="C283" s="4"/>
      <c r="D283" s="4"/>
    </row>
    <row r="284" spans="1:4" x14ac:dyDescent="0.3">
      <c r="A284" s="4"/>
      <c r="B284" s="4"/>
      <c r="C284" s="4"/>
    </row>
    <row r="285" spans="1:4" x14ac:dyDescent="0.3">
      <c r="A285" s="4"/>
      <c r="B285" s="4"/>
      <c r="C285" s="4"/>
    </row>
    <row r="286" spans="1:4" x14ac:dyDescent="0.3">
      <c r="A286" s="4"/>
      <c r="B286" s="4"/>
      <c r="C286" s="4"/>
    </row>
    <row r="287" spans="1:4" x14ac:dyDescent="0.3">
      <c r="A287" s="4"/>
      <c r="B287" s="4"/>
      <c r="C287" s="4"/>
    </row>
    <row r="288" spans="1:4" x14ac:dyDescent="0.3">
      <c r="A288" s="4"/>
      <c r="B288" s="4"/>
      <c r="C288" s="4"/>
    </row>
    <row r="289" spans="1:6" x14ac:dyDescent="0.3">
      <c r="A289" s="4"/>
      <c r="B289" s="4"/>
      <c r="C289" s="4"/>
    </row>
    <row r="290" spans="1:6" x14ac:dyDescent="0.3">
      <c r="A290" s="4"/>
      <c r="B290" s="4"/>
      <c r="C290" s="4"/>
    </row>
    <row r="291" spans="1:6" x14ac:dyDescent="0.3">
      <c r="A291" s="4"/>
      <c r="B291" s="4"/>
      <c r="C291" s="4"/>
    </row>
    <row r="292" spans="1:6" x14ac:dyDescent="0.3">
      <c r="A292" s="4"/>
      <c r="B292" s="4"/>
      <c r="C292" s="4"/>
    </row>
    <row r="293" spans="1:6" x14ac:dyDescent="0.3">
      <c r="A293" s="4"/>
      <c r="B293" s="4"/>
      <c r="C293" s="4"/>
    </row>
    <row r="294" spans="1:6" x14ac:dyDescent="0.3">
      <c r="A294" s="4"/>
      <c r="B294" s="4"/>
      <c r="C294" s="4"/>
    </row>
    <row r="295" spans="1:6" x14ac:dyDescent="0.3">
      <c r="A295" s="4"/>
      <c r="B295" s="4"/>
      <c r="C295" s="4"/>
    </row>
    <row r="296" spans="1:6" x14ac:dyDescent="0.3">
      <c r="A296" s="4"/>
      <c r="B296" s="4"/>
      <c r="C296" s="4"/>
    </row>
    <row r="297" spans="1:6" x14ac:dyDescent="0.3">
      <c r="A297" s="4"/>
      <c r="B297" s="4"/>
      <c r="C297" s="4"/>
    </row>
    <row r="298" spans="1:6" x14ac:dyDescent="0.3">
      <c r="A298" s="4"/>
      <c r="B298" s="4"/>
      <c r="C298" s="4"/>
    </row>
    <row r="299" spans="1:6" x14ac:dyDescent="0.3">
      <c r="A299" s="4"/>
      <c r="B299" s="4"/>
      <c r="C299" s="4"/>
    </row>
    <row r="300" spans="1:6" x14ac:dyDescent="0.3">
      <c r="A300" s="4"/>
      <c r="B300" s="4"/>
      <c r="C300" s="4"/>
    </row>
    <row r="301" spans="1:6" x14ac:dyDescent="0.3">
      <c r="A301" s="4"/>
      <c r="B301" s="4"/>
      <c r="C301" s="4"/>
    </row>
    <row r="302" spans="1:6" x14ac:dyDescent="0.3">
      <c r="A302" s="4"/>
      <c r="B302" s="4"/>
      <c r="C302" s="4"/>
    </row>
    <row r="303" spans="1:6" x14ac:dyDescent="0.3">
      <c r="A303" s="4"/>
      <c r="B303" s="4"/>
      <c r="C303" s="4"/>
      <c r="D303" s="4"/>
      <c r="E303" s="4"/>
      <c r="F303" s="32"/>
    </row>
    <row r="304" spans="1:6" x14ac:dyDescent="0.3">
      <c r="A304" s="4"/>
      <c r="B304" s="4"/>
      <c r="C304" s="4"/>
      <c r="D304" s="4"/>
      <c r="E304" s="4"/>
      <c r="F304" s="32"/>
    </row>
    <row r="305" spans="1:6" x14ac:dyDescent="0.3">
      <c r="A305" s="4"/>
      <c r="B305" s="4"/>
      <c r="C305" s="4"/>
      <c r="D305" s="4"/>
      <c r="E305" s="4"/>
      <c r="F305" s="32"/>
    </row>
    <row r="306" spans="1:6" x14ac:dyDescent="0.3">
      <c r="A306" s="4"/>
      <c r="B306" s="4"/>
      <c r="C306" s="4"/>
      <c r="D306" s="4"/>
      <c r="E306" s="4"/>
      <c r="F306" s="32"/>
    </row>
    <row r="307" spans="1:6" x14ac:dyDescent="0.3">
      <c r="A307" s="4"/>
      <c r="B307" s="4"/>
      <c r="C307" s="4"/>
      <c r="D307" s="4"/>
      <c r="E307" s="4"/>
      <c r="F307" s="32"/>
    </row>
    <row r="308" spans="1:6" x14ac:dyDescent="0.3">
      <c r="A308" s="4"/>
      <c r="B308" s="4"/>
      <c r="C308" s="4"/>
      <c r="D308" s="4"/>
      <c r="E308" s="4"/>
      <c r="F308" s="32"/>
    </row>
    <row r="309" spans="1:6" x14ac:dyDescent="0.3">
      <c r="A309" s="4"/>
      <c r="B309" s="4"/>
      <c r="C309" s="4"/>
      <c r="D309" s="4"/>
      <c r="E309" s="4"/>
      <c r="F309" s="32"/>
    </row>
    <row r="310" spans="1:6" x14ac:dyDescent="0.3">
      <c r="A310" s="4"/>
      <c r="B310" s="4"/>
      <c r="C310" s="4"/>
      <c r="D310" s="4"/>
      <c r="E310" s="4"/>
      <c r="F310" s="32"/>
    </row>
    <row r="311" spans="1:6" x14ac:dyDescent="0.3">
      <c r="A311" s="4"/>
      <c r="B311" s="4"/>
      <c r="C311" s="4"/>
      <c r="D311" s="4"/>
      <c r="E311" s="4"/>
      <c r="F311" s="32"/>
    </row>
    <row r="312" spans="1:6" ht="15" thickBot="1" x14ac:dyDescent="0.35">
      <c r="A312" s="12" t="s">
        <v>2130</v>
      </c>
      <c r="B312" s="13" t="s">
        <v>1</v>
      </c>
      <c r="C312" s="13" t="s">
        <v>0</v>
      </c>
      <c r="D312" s="13" t="s">
        <v>1971</v>
      </c>
      <c r="E312" s="14" t="s">
        <v>1574</v>
      </c>
      <c r="F312" s="13"/>
    </row>
    <row r="313" spans="1:6" ht="15" thickBot="1" x14ac:dyDescent="0.35">
      <c r="A313" s="16"/>
      <c r="B313" s="18" t="s">
        <v>2007</v>
      </c>
      <c r="C313" s="8"/>
      <c r="D313" s="15"/>
      <c r="E313" s="17" t="s">
        <v>2014</v>
      </c>
      <c r="F313" s="13"/>
    </row>
    <row r="314" spans="1:6" x14ac:dyDescent="0.3">
      <c r="A314" t="s">
        <v>2131</v>
      </c>
      <c r="B314" s="11"/>
      <c r="C314" s="10"/>
      <c r="D314" s="10"/>
      <c r="E314" s="11"/>
      <c r="F314" s="13"/>
    </row>
    <row r="315" spans="1:6" x14ac:dyDescent="0.3">
      <c r="A315" t="s">
        <v>2132</v>
      </c>
      <c r="B315" s="11"/>
      <c r="C315" s="10"/>
      <c r="D315" s="10"/>
      <c r="E315" s="11"/>
      <c r="F315" s="13"/>
    </row>
    <row r="316" spans="1:6" x14ac:dyDescent="0.3">
      <c r="A316" t="s">
        <v>2132</v>
      </c>
      <c r="B316" s="11"/>
      <c r="C316" s="10"/>
      <c r="D316" s="10"/>
      <c r="E316" s="11"/>
      <c r="F316" s="13"/>
    </row>
    <row r="317" spans="1:6" x14ac:dyDescent="0.3">
      <c r="A317" t="s">
        <v>2131</v>
      </c>
      <c r="B317" s="11"/>
      <c r="C317" s="10"/>
      <c r="D317" s="10"/>
      <c r="E317" s="11"/>
      <c r="F317" s="13"/>
    </row>
    <row r="318" spans="1:6" x14ac:dyDescent="0.3">
      <c r="A318" t="s">
        <v>2131</v>
      </c>
      <c r="B318" s="11"/>
      <c r="C318" s="10"/>
      <c r="D318" s="10"/>
      <c r="E318" s="11"/>
      <c r="F318" s="13"/>
    </row>
    <row r="319" spans="1:6" x14ac:dyDescent="0.3">
      <c r="A319" t="s">
        <v>2131</v>
      </c>
      <c r="B319" s="11"/>
      <c r="C319" s="10"/>
      <c r="D319" s="10"/>
      <c r="E319" s="11"/>
      <c r="F319" s="13"/>
    </row>
    <row r="320" spans="1:6" x14ac:dyDescent="0.3">
      <c r="A320" t="s">
        <v>2132</v>
      </c>
      <c r="B320" s="11"/>
      <c r="C320" s="10"/>
      <c r="D320" s="10"/>
      <c r="E320" s="11"/>
      <c r="F320" s="13"/>
    </row>
    <row r="321" spans="1:6" x14ac:dyDescent="0.3">
      <c r="A321" t="s">
        <v>2132</v>
      </c>
      <c r="B321" s="11"/>
      <c r="C321" s="10"/>
      <c r="D321" s="10"/>
      <c r="E321" s="11"/>
      <c r="F321" s="13"/>
    </row>
    <row r="322" spans="1:6" x14ac:dyDescent="0.3">
      <c r="A322" t="s">
        <v>2132</v>
      </c>
      <c r="B322" s="11"/>
      <c r="C322" s="10"/>
      <c r="D322" s="10"/>
      <c r="E322" s="11"/>
      <c r="F322" s="13"/>
    </row>
    <row r="323" spans="1:6" x14ac:dyDescent="0.3">
      <c r="A323">
        <f>COUNTA(A314:A322)</f>
        <v>9</v>
      </c>
      <c r="B323" s="11"/>
      <c r="C323" s="10"/>
      <c r="D323" s="10"/>
      <c r="E323" s="11"/>
      <c r="F323" s="13"/>
    </row>
  </sheetData>
  <sheetProtection sheet="1" objects="1" scenarios="1"/>
  <mergeCells count="12">
    <mergeCell ref="C204:C212"/>
    <mergeCell ref="C15:C17"/>
    <mergeCell ref="C213:C232"/>
    <mergeCell ref="C107:C122"/>
    <mergeCell ref="C3:C14"/>
    <mergeCell ref="C78:C106"/>
    <mergeCell ref="C38:C61"/>
    <mergeCell ref="C150:C176"/>
    <mergeCell ref="C177:C203"/>
    <mergeCell ref="C62:C77"/>
    <mergeCell ref="C18:C37"/>
    <mergeCell ref="C123:C149"/>
  </mergeCells>
  <phoneticPr fontId="12" type="noConversion"/>
  <conditionalFormatting sqref="A233:A322">
    <cfRule type="beginsWith" dxfId="4" priority="1" operator="beginsWith" text="n">
      <formula>LEFT(A233,LEN("n"))="n"</formula>
    </cfRule>
    <cfRule type="containsText" dxfId="3" priority="2" operator="containsText" text="y">
      <formula>NOT(ISERROR(SEARCH("y",A233)))</formula>
    </cfRule>
  </conditionalFormatting>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3C26-2A2F-46AD-9DD4-2D3541BA7D98}">
  <dimension ref="A1:H28"/>
  <sheetViews>
    <sheetView workbookViewId="0">
      <selection activeCell="C30" sqref="C30"/>
    </sheetView>
  </sheetViews>
  <sheetFormatPr baseColWidth="10" defaultColWidth="11.44140625" defaultRowHeight="14.4" x14ac:dyDescent="0.3"/>
  <cols>
    <col min="1" max="3" width="11.44140625" customWidth="1"/>
    <col min="8" max="8" width="11.44140625" customWidth="1"/>
  </cols>
  <sheetData>
    <row r="1" spans="1:8" x14ac:dyDescent="0.3">
      <c r="A1" s="4" t="s">
        <v>2938</v>
      </c>
      <c r="E1" s="8"/>
    </row>
    <row r="2" spans="1:8" x14ac:dyDescent="0.3">
      <c r="A2" s="2" t="s">
        <v>1564</v>
      </c>
      <c r="B2" s="2" t="s">
        <v>1565</v>
      </c>
      <c r="C2" s="33" t="s">
        <v>2934</v>
      </c>
      <c r="D2" s="41" t="s">
        <v>0</v>
      </c>
      <c r="E2" s="33" t="s">
        <v>1</v>
      </c>
      <c r="F2" s="42" t="s">
        <v>6</v>
      </c>
      <c r="G2" s="42" t="s">
        <v>1572</v>
      </c>
      <c r="H2" s="42" t="s">
        <v>1574</v>
      </c>
    </row>
    <row r="3" spans="1:8" x14ac:dyDescent="0.3">
      <c r="A3">
        <v>1</v>
      </c>
      <c r="B3">
        <v>1</v>
      </c>
      <c r="C3" s="91" t="s">
        <v>2949</v>
      </c>
      <c r="D3" s="43" t="s">
        <v>2315</v>
      </c>
      <c r="E3" s="43" t="s">
        <v>2314</v>
      </c>
      <c r="F3" s="43">
        <v>2017</v>
      </c>
      <c r="G3" s="43" t="s">
        <v>2631</v>
      </c>
      <c r="H3" s="44"/>
    </row>
    <row r="4" spans="1:8" ht="15" customHeight="1" x14ac:dyDescent="0.3">
      <c r="A4">
        <v>2</v>
      </c>
      <c r="B4">
        <v>2</v>
      </c>
      <c r="C4" s="92" t="s">
        <v>63</v>
      </c>
      <c r="D4" s="45" t="s">
        <v>2313</v>
      </c>
      <c r="E4" s="45" t="s">
        <v>2312</v>
      </c>
      <c r="F4" s="45">
        <v>2016</v>
      </c>
      <c r="G4" s="45" t="s">
        <v>2648</v>
      </c>
      <c r="H4" s="46"/>
    </row>
    <row r="5" spans="1:8" x14ac:dyDescent="0.3">
      <c r="A5">
        <v>3</v>
      </c>
      <c r="B5">
        <v>1</v>
      </c>
      <c r="C5" s="47" t="s">
        <v>2950</v>
      </c>
      <c r="D5" s="48" t="s">
        <v>2505</v>
      </c>
      <c r="E5" s="48" t="s">
        <v>2504</v>
      </c>
      <c r="F5" s="48">
        <v>2019</v>
      </c>
      <c r="G5" s="48"/>
      <c r="H5" s="49" t="s">
        <v>2652</v>
      </c>
    </row>
    <row r="6" spans="1:8" x14ac:dyDescent="0.3">
      <c r="A6">
        <v>4</v>
      </c>
      <c r="B6">
        <v>1</v>
      </c>
      <c r="C6" s="91" t="s">
        <v>2951</v>
      </c>
      <c r="D6" s="43" t="s">
        <v>2280</v>
      </c>
      <c r="E6" s="43" t="s">
        <v>2279</v>
      </c>
      <c r="F6" s="43">
        <v>2016</v>
      </c>
      <c r="G6" s="43" t="s">
        <v>2633</v>
      </c>
      <c r="H6" s="44"/>
    </row>
    <row r="7" spans="1:8" x14ac:dyDescent="0.3">
      <c r="A7">
        <v>5</v>
      </c>
      <c r="B7">
        <v>2</v>
      </c>
      <c r="C7" s="93"/>
      <c r="D7" t="s">
        <v>2193</v>
      </c>
      <c r="E7" t="s">
        <v>2291</v>
      </c>
      <c r="F7">
        <v>2016</v>
      </c>
      <c r="G7" t="s">
        <v>2635</v>
      </c>
      <c r="H7" s="19"/>
    </row>
    <row r="8" spans="1:8" x14ac:dyDescent="0.3">
      <c r="A8">
        <v>6</v>
      </c>
      <c r="B8">
        <v>3</v>
      </c>
      <c r="C8" s="93"/>
      <c r="D8" t="s">
        <v>2259</v>
      </c>
      <c r="E8" t="s">
        <v>2258</v>
      </c>
      <c r="F8">
        <v>2018</v>
      </c>
      <c r="H8" s="19" t="s">
        <v>2638</v>
      </c>
    </row>
    <row r="9" spans="1:8" x14ac:dyDescent="0.3">
      <c r="A9">
        <v>7</v>
      </c>
      <c r="B9">
        <v>4</v>
      </c>
      <c r="C9" s="93"/>
      <c r="D9" t="s">
        <v>2293</v>
      </c>
      <c r="E9" t="s">
        <v>2292</v>
      </c>
      <c r="F9">
        <v>2017</v>
      </c>
      <c r="H9" s="19" t="s">
        <v>2640</v>
      </c>
    </row>
    <row r="10" spans="1:8" ht="15" customHeight="1" x14ac:dyDescent="0.3">
      <c r="A10">
        <v>8</v>
      </c>
      <c r="B10">
        <v>5</v>
      </c>
      <c r="C10" s="92"/>
      <c r="D10" s="45" t="s">
        <v>2277</v>
      </c>
      <c r="E10" s="45" t="s">
        <v>43</v>
      </c>
      <c r="F10" s="45">
        <v>2019</v>
      </c>
      <c r="G10" s="45"/>
      <c r="H10" s="46" t="s">
        <v>2647</v>
      </c>
    </row>
    <row r="11" spans="1:8" ht="15" customHeight="1" x14ac:dyDescent="0.3">
      <c r="A11">
        <v>9</v>
      </c>
      <c r="B11">
        <v>1</v>
      </c>
      <c r="C11" s="94" t="s">
        <v>2952</v>
      </c>
      <c r="D11" s="43" t="s">
        <v>2311</v>
      </c>
      <c r="E11" s="43" t="s">
        <v>763</v>
      </c>
      <c r="F11" s="43">
        <v>2015</v>
      </c>
      <c r="G11" s="43"/>
      <c r="H11" s="44" t="s">
        <v>2636</v>
      </c>
    </row>
    <row r="12" spans="1:8" ht="15" customHeight="1" x14ac:dyDescent="0.3">
      <c r="A12">
        <v>10</v>
      </c>
      <c r="B12">
        <v>2</v>
      </c>
      <c r="C12" s="95"/>
      <c r="D12" t="s">
        <v>2493</v>
      </c>
      <c r="E12" t="s">
        <v>2195</v>
      </c>
      <c r="F12">
        <v>2017</v>
      </c>
      <c r="H12" s="19" t="s">
        <v>2637</v>
      </c>
    </row>
    <row r="13" spans="1:8" ht="15" customHeight="1" x14ac:dyDescent="0.3">
      <c r="A13">
        <v>11</v>
      </c>
      <c r="B13">
        <v>3</v>
      </c>
      <c r="C13" s="95"/>
      <c r="D13" t="s">
        <v>2193</v>
      </c>
      <c r="E13" t="s">
        <v>2285</v>
      </c>
      <c r="F13">
        <v>2016</v>
      </c>
      <c r="H13" s="19" t="s">
        <v>2639</v>
      </c>
    </row>
    <row r="14" spans="1:8" ht="15" customHeight="1" x14ac:dyDescent="0.3">
      <c r="A14">
        <v>12</v>
      </c>
      <c r="B14">
        <v>4</v>
      </c>
      <c r="C14" s="96"/>
      <c r="D14" s="45" t="s">
        <v>2297</v>
      </c>
      <c r="E14" s="45" t="s">
        <v>1761</v>
      </c>
      <c r="F14" s="45">
        <v>2017</v>
      </c>
      <c r="G14" s="45"/>
      <c r="H14" s="46" t="s">
        <v>1763</v>
      </c>
    </row>
    <row r="15" spans="1:8" x14ac:dyDescent="0.3">
      <c r="A15">
        <v>13</v>
      </c>
      <c r="B15">
        <v>1</v>
      </c>
      <c r="C15" s="85" t="s">
        <v>2953</v>
      </c>
      <c r="D15" s="43" t="s">
        <v>2577</v>
      </c>
      <c r="E15" s="43" t="s">
        <v>2576</v>
      </c>
      <c r="F15" s="43">
        <v>2015</v>
      </c>
      <c r="G15" s="43"/>
      <c r="H15" s="44" t="s">
        <v>2644</v>
      </c>
    </row>
    <row r="16" spans="1:8" ht="15" customHeight="1" x14ac:dyDescent="0.3">
      <c r="A16">
        <v>14</v>
      </c>
      <c r="B16">
        <v>2</v>
      </c>
      <c r="C16" s="87" t="s">
        <v>1768</v>
      </c>
      <c r="D16" s="45" t="s">
        <v>2505</v>
      </c>
      <c r="E16" s="45" t="s">
        <v>2606</v>
      </c>
      <c r="F16" s="45">
        <v>2022</v>
      </c>
      <c r="G16" s="45"/>
      <c r="H16" s="46" t="s">
        <v>2645</v>
      </c>
    </row>
    <row r="17" spans="1:8" x14ac:dyDescent="0.3">
      <c r="A17">
        <v>15</v>
      </c>
      <c r="B17">
        <v>1</v>
      </c>
      <c r="C17" s="94" t="s">
        <v>2954</v>
      </c>
      <c r="D17" s="43" t="s">
        <v>2350</v>
      </c>
      <c r="E17" s="43" t="s">
        <v>2349</v>
      </c>
      <c r="F17" s="43">
        <v>2019</v>
      </c>
      <c r="G17" s="43"/>
      <c r="H17" s="44" t="s">
        <v>2632</v>
      </c>
    </row>
    <row r="18" spans="1:8" ht="15" customHeight="1" x14ac:dyDescent="0.3">
      <c r="A18">
        <v>16</v>
      </c>
      <c r="B18">
        <v>2</v>
      </c>
      <c r="C18" s="95" t="s">
        <v>508</v>
      </c>
      <c r="D18" t="s">
        <v>2381</v>
      </c>
      <c r="E18" t="s">
        <v>535</v>
      </c>
      <c r="F18">
        <v>2023</v>
      </c>
      <c r="H18" s="19" t="s">
        <v>2634</v>
      </c>
    </row>
    <row r="19" spans="1:8" ht="15" customHeight="1" x14ac:dyDescent="0.3">
      <c r="A19">
        <v>17</v>
      </c>
      <c r="B19">
        <v>3</v>
      </c>
      <c r="C19" s="96" t="s">
        <v>508</v>
      </c>
      <c r="D19" s="45" t="s">
        <v>2383</v>
      </c>
      <c r="E19" s="45" t="s">
        <v>742</v>
      </c>
      <c r="F19" s="45">
        <v>2018</v>
      </c>
      <c r="G19" s="45"/>
      <c r="H19" s="46" t="s">
        <v>2649</v>
      </c>
    </row>
    <row r="20" spans="1:8" ht="15" customHeight="1" x14ac:dyDescent="0.3">
      <c r="A20">
        <v>18</v>
      </c>
      <c r="B20">
        <v>1</v>
      </c>
      <c r="C20" s="91" t="s">
        <v>2955</v>
      </c>
      <c r="D20" s="43" t="s">
        <v>2436</v>
      </c>
      <c r="E20" s="43" t="s">
        <v>2435</v>
      </c>
      <c r="F20" s="43">
        <v>2016</v>
      </c>
      <c r="G20" s="43"/>
      <c r="H20" s="44" t="s">
        <v>2641</v>
      </c>
    </row>
    <row r="21" spans="1:8" ht="15" customHeight="1" x14ac:dyDescent="0.3">
      <c r="A21">
        <v>19</v>
      </c>
      <c r="B21">
        <v>2</v>
      </c>
      <c r="C21" s="93"/>
      <c r="D21" t="s">
        <v>2453</v>
      </c>
      <c r="E21" t="s">
        <v>2452</v>
      </c>
      <c r="F21">
        <v>2016</v>
      </c>
      <c r="H21" s="19" t="s">
        <v>2642</v>
      </c>
    </row>
    <row r="22" spans="1:8" ht="15" customHeight="1" x14ac:dyDescent="0.3">
      <c r="A22">
        <v>20</v>
      </c>
      <c r="B22">
        <v>3</v>
      </c>
      <c r="C22" s="93"/>
      <c r="D22" t="s">
        <v>2459</v>
      </c>
      <c r="E22" t="s">
        <v>2458</v>
      </c>
      <c r="F22">
        <v>2015</v>
      </c>
      <c r="H22" s="19" t="s">
        <v>2643</v>
      </c>
    </row>
    <row r="23" spans="1:8" x14ac:dyDescent="0.3">
      <c r="A23">
        <v>21</v>
      </c>
      <c r="B23">
        <v>4</v>
      </c>
      <c r="C23" s="93"/>
      <c r="D23" t="s">
        <v>2462</v>
      </c>
      <c r="E23" t="s">
        <v>2461</v>
      </c>
      <c r="F23">
        <v>2021</v>
      </c>
      <c r="H23" s="19" t="s">
        <v>2650</v>
      </c>
    </row>
    <row r="24" spans="1:8" x14ac:dyDescent="0.3">
      <c r="A24">
        <v>22</v>
      </c>
      <c r="B24">
        <v>5</v>
      </c>
      <c r="C24" s="92"/>
      <c r="D24" s="45" t="s">
        <v>2475</v>
      </c>
      <c r="E24" s="45" t="s">
        <v>23</v>
      </c>
      <c r="F24" s="45">
        <v>2022</v>
      </c>
      <c r="G24" s="45"/>
      <c r="H24" s="46" t="s">
        <v>2651</v>
      </c>
    </row>
    <row r="25" spans="1:8" x14ac:dyDescent="0.3">
      <c r="A25">
        <v>23</v>
      </c>
      <c r="B25">
        <v>1</v>
      </c>
      <c r="C25" s="94" t="s">
        <v>2958</v>
      </c>
      <c r="D25" s="43" t="s">
        <v>2148</v>
      </c>
      <c r="E25" s="43" t="s">
        <v>2147</v>
      </c>
      <c r="F25" s="43">
        <v>2021</v>
      </c>
      <c r="G25" s="43" t="s">
        <v>2149</v>
      </c>
      <c r="H25" s="44"/>
    </row>
    <row r="26" spans="1:8" ht="15" customHeight="1" x14ac:dyDescent="0.3">
      <c r="A26">
        <v>24</v>
      </c>
      <c r="B26">
        <v>2</v>
      </c>
      <c r="C26" s="95" t="s">
        <v>611</v>
      </c>
      <c r="D26" t="s">
        <v>2189</v>
      </c>
      <c r="E26" t="s">
        <v>2188</v>
      </c>
      <c r="F26">
        <v>2015</v>
      </c>
      <c r="H26" s="19" t="s">
        <v>1806</v>
      </c>
    </row>
    <row r="27" spans="1:8" ht="15" customHeight="1" x14ac:dyDescent="0.3">
      <c r="A27">
        <v>25</v>
      </c>
      <c r="B27">
        <v>3</v>
      </c>
      <c r="C27" s="95" t="s">
        <v>611</v>
      </c>
      <c r="D27" t="s">
        <v>2158</v>
      </c>
      <c r="E27" t="s">
        <v>58</v>
      </c>
      <c r="F27">
        <v>2020</v>
      </c>
      <c r="H27" s="19" t="s">
        <v>2159</v>
      </c>
    </row>
    <row r="28" spans="1:8" ht="15" customHeight="1" x14ac:dyDescent="0.3">
      <c r="A28">
        <v>26</v>
      </c>
      <c r="B28">
        <v>4</v>
      </c>
      <c r="C28" s="96" t="s">
        <v>611</v>
      </c>
      <c r="D28" s="45" t="s">
        <v>2184</v>
      </c>
      <c r="E28" s="45" t="s">
        <v>2183</v>
      </c>
      <c r="F28" s="45">
        <v>2020</v>
      </c>
      <c r="G28" s="45"/>
      <c r="H28" s="46" t="s">
        <v>2646</v>
      </c>
    </row>
  </sheetData>
  <sheetProtection sheet="1" objects="1" scenarios="1"/>
  <sortState xmlns:xlrd2="http://schemas.microsoft.com/office/spreadsheetml/2017/richdata2" ref="C3:H28">
    <sortCondition ref="C3:C28"/>
  </sortState>
  <mergeCells count="7">
    <mergeCell ref="C15:C16"/>
    <mergeCell ref="C3:C4"/>
    <mergeCell ref="C20:C24"/>
    <mergeCell ref="C25:C28"/>
    <mergeCell ref="C11:C14"/>
    <mergeCell ref="C17:C19"/>
    <mergeCell ref="C6:C10"/>
  </mergeCells>
  <conditionalFormatting sqref="E11:E13">
    <cfRule type="duplicateValues" dxfId="2" priority="6"/>
  </conditionalFormatting>
  <conditionalFormatting sqref="E14:E28 E3:E10">
    <cfRule type="duplicateValues" dxfId="1" priority="5"/>
  </conditionalFormatting>
  <hyperlinks>
    <hyperlink ref="G25" r:id="rId1" xr:uid="{03F6044C-B95B-4B85-AE9B-B1DA709FD72A}"/>
    <hyperlink ref="G3" r:id="rId2" xr:uid="{0FA2F5F6-72B6-454F-81F4-D6B2C020C057}"/>
    <hyperlink ref="H17" r:id="rId3" xr:uid="{D83F62EB-5EB8-44AB-84E3-9A69F914A82B}"/>
    <hyperlink ref="G4" r:id="rId4" xr:uid="{F0818DDD-E734-41EE-9AB3-724B8C460BC5}"/>
    <hyperlink ref="G7" r:id="rId5" xr:uid="{D1AA95C8-5864-413E-A448-F3D529B6C296}"/>
    <hyperlink ref="G6" r:id="rId6" xr:uid="{ED524F7F-7E73-48A9-97DD-11B16C025838}"/>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3CB3-C8EE-4A48-9226-F2D2BF8F0A4B}">
  <dimension ref="A1:G4"/>
  <sheetViews>
    <sheetView workbookViewId="0">
      <selection activeCell="B3" sqref="B3"/>
    </sheetView>
  </sheetViews>
  <sheetFormatPr baseColWidth="10" defaultColWidth="11.44140625" defaultRowHeight="14.4" x14ac:dyDescent="0.3"/>
  <cols>
    <col min="1" max="2" width="11.44140625" customWidth="1"/>
    <col min="7" max="7" width="11.44140625" customWidth="1"/>
  </cols>
  <sheetData>
    <row r="1" spans="1:7" x14ac:dyDescent="0.3">
      <c r="A1" s="4" t="s">
        <v>2943</v>
      </c>
      <c r="D1" s="8"/>
    </row>
    <row r="2" spans="1:7" x14ac:dyDescent="0.3">
      <c r="A2" s="37" t="s">
        <v>2944</v>
      </c>
      <c r="B2" s="33" t="s">
        <v>2934</v>
      </c>
      <c r="C2" s="1" t="s">
        <v>0</v>
      </c>
      <c r="D2" s="2" t="s">
        <v>1</v>
      </c>
      <c r="E2" s="30" t="s">
        <v>6</v>
      </c>
      <c r="F2" s="30" t="s">
        <v>1572</v>
      </c>
      <c r="G2" s="30" t="s">
        <v>1574</v>
      </c>
    </row>
    <row r="3" spans="1:7" x14ac:dyDescent="0.3">
      <c r="A3" s="34">
        <v>13</v>
      </c>
      <c r="B3" s="40" t="s">
        <v>2951</v>
      </c>
      <c r="C3" t="s">
        <v>2280</v>
      </c>
      <c r="D3" t="s">
        <v>2279</v>
      </c>
      <c r="E3">
        <v>2016</v>
      </c>
      <c r="F3" t="s">
        <v>2633</v>
      </c>
    </row>
    <row r="4" spans="1:7" ht="27.75" customHeight="1" x14ac:dyDescent="0.3">
      <c r="A4" s="36">
        <v>14</v>
      </c>
      <c r="B4" s="40" t="s">
        <v>2954</v>
      </c>
      <c r="C4" t="s">
        <v>2381</v>
      </c>
      <c r="D4" t="s">
        <v>535</v>
      </c>
      <c r="E4">
        <v>2023</v>
      </c>
      <c r="G4" t="s">
        <v>2634</v>
      </c>
    </row>
  </sheetData>
  <sheetProtection sheet="1" objects="1" scenarios="1"/>
  <conditionalFormatting sqref="D3:D4">
    <cfRule type="duplicateValues" dxfId="0" priority="88"/>
  </conditionalFormatting>
  <hyperlinks>
    <hyperlink ref="F3" r:id="rId1" xr:uid="{CB248CB0-3B06-4A60-9050-B6227C9DE34B}"/>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0FA64-1301-4F09-9953-3424C705FFCB}">
  <dimension ref="A1:K569"/>
  <sheetViews>
    <sheetView zoomScale="85" zoomScaleNormal="85" workbookViewId="0">
      <selection activeCell="K470" sqref="K470"/>
    </sheetView>
  </sheetViews>
  <sheetFormatPr baseColWidth="10" defaultColWidth="11.44140625" defaultRowHeight="14.4" x14ac:dyDescent="0.3"/>
  <cols>
    <col min="1" max="1" width="8.88671875" customWidth="1"/>
    <col min="2" max="2" width="10.5546875" customWidth="1"/>
    <col min="3" max="3" width="23.33203125" customWidth="1"/>
    <col min="4" max="4" width="28.88671875" customWidth="1"/>
    <col min="5" max="5" width="16.44140625" customWidth="1"/>
    <col min="10" max="10" width="18.44140625" customWidth="1"/>
    <col min="11" max="11" width="15.88671875" customWidth="1"/>
  </cols>
  <sheetData>
    <row r="1" spans="1:11" x14ac:dyDescent="0.3">
      <c r="A1" s="4" t="s">
        <v>1569</v>
      </c>
    </row>
    <row r="2" spans="1:11" x14ac:dyDescent="0.3">
      <c r="A2" t="s">
        <v>1564</v>
      </c>
      <c r="B2" t="s">
        <v>1565</v>
      </c>
      <c r="C2" t="s">
        <v>0</v>
      </c>
      <c r="D2" t="s">
        <v>1</v>
      </c>
      <c r="E2" t="s">
        <v>2</v>
      </c>
      <c r="F2" t="s">
        <v>3</v>
      </c>
      <c r="G2" t="s">
        <v>4</v>
      </c>
      <c r="H2" t="s">
        <v>5</v>
      </c>
      <c r="I2" t="s">
        <v>6</v>
      </c>
      <c r="J2" t="s">
        <v>7</v>
      </c>
      <c r="K2" t="s">
        <v>1566</v>
      </c>
    </row>
    <row r="3" spans="1:11" x14ac:dyDescent="0.3">
      <c r="A3">
        <v>1</v>
      </c>
      <c r="B3">
        <v>1</v>
      </c>
      <c r="C3" t="s">
        <v>8</v>
      </c>
      <c r="D3" t="s">
        <v>9</v>
      </c>
      <c r="E3" t="s">
        <v>10</v>
      </c>
      <c r="F3">
        <v>8</v>
      </c>
      <c r="G3" t="s">
        <v>11</v>
      </c>
      <c r="H3" t="s">
        <v>12</v>
      </c>
      <c r="I3">
        <v>2023</v>
      </c>
      <c r="J3" t="s">
        <v>13</v>
      </c>
      <c r="K3" t="s">
        <v>14</v>
      </c>
    </row>
    <row r="4" spans="1:11" x14ac:dyDescent="0.3">
      <c r="A4">
        <v>2</v>
      </c>
      <c r="B4">
        <v>2</v>
      </c>
      <c r="C4" t="s">
        <v>15</v>
      </c>
      <c r="D4" t="s">
        <v>16</v>
      </c>
      <c r="E4" t="s">
        <v>17</v>
      </c>
      <c r="F4">
        <v>5</v>
      </c>
      <c r="G4" t="s">
        <v>18</v>
      </c>
      <c r="H4" t="s">
        <v>19</v>
      </c>
      <c r="I4">
        <v>2021</v>
      </c>
      <c r="J4" t="s">
        <v>20</v>
      </c>
      <c r="K4" t="s">
        <v>21</v>
      </c>
    </row>
    <row r="5" spans="1:11" x14ac:dyDescent="0.3">
      <c r="A5">
        <v>3</v>
      </c>
      <c r="B5">
        <v>3</v>
      </c>
      <c r="C5" t="s">
        <v>22</v>
      </c>
      <c r="D5" t="s">
        <v>23</v>
      </c>
      <c r="E5" t="s">
        <v>24</v>
      </c>
      <c r="F5">
        <v>142</v>
      </c>
      <c r="G5" t="s">
        <v>18</v>
      </c>
      <c r="H5" t="s">
        <v>25</v>
      </c>
      <c r="I5">
        <v>2022</v>
      </c>
      <c r="J5" t="s">
        <v>20</v>
      </c>
      <c r="K5" t="s">
        <v>21</v>
      </c>
    </row>
    <row r="6" spans="1:11" x14ac:dyDescent="0.3">
      <c r="A6">
        <v>4</v>
      </c>
      <c r="B6">
        <v>4</v>
      </c>
      <c r="C6" t="s">
        <v>26</v>
      </c>
      <c r="D6" t="s">
        <v>27</v>
      </c>
      <c r="E6" t="s">
        <v>28</v>
      </c>
      <c r="F6">
        <v>91</v>
      </c>
      <c r="G6" t="s">
        <v>18</v>
      </c>
      <c r="H6" t="s">
        <v>29</v>
      </c>
      <c r="I6">
        <v>2018</v>
      </c>
      <c r="J6" t="s">
        <v>20</v>
      </c>
      <c r="K6" t="s">
        <v>21</v>
      </c>
    </row>
    <row r="7" spans="1:11" x14ac:dyDescent="0.3">
      <c r="A7">
        <v>5</v>
      </c>
      <c r="B7">
        <v>5</v>
      </c>
      <c r="C7" t="s">
        <v>30</v>
      </c>
      <c r="D7" t="s">
        <v>31</v>
      </c>
      <c r="E7" t="s">
        <v>28</v>
      </c>
      <c r="F7">
        <v>120</v>
      </c>
      <c r="G7" t="s">
        <v>18</v>
      </c>
      <c r="H7" t="s">
        <v>32</v>
      </c>
      <c r="I7">
        <v>2020</v>
      </c>
      <c r="J7" t="s">
        <v>20</v>
      </c>
      <c r="K7" t="s">
        <v>21</v>
      </c>
    </row>
    <row r="8" spans="1:11" x14ac:dyDescent="0.3">
      <c r="A8">
        <v>6</v>
      </c>
      <c r="B8">
        <v>6</v>
      </c>
      <c r="C8" t="s">
        <v>33</v>
      </c>
      <c r="D8" t="s">
        <v>34</v>
      </c>
      <c r="E8" t="s">
        <v>35</v>
      </c>
      <c r="F8">
        <v>213</v>
      </c>
      <c r="G8" t="s">
        <v>18</v>
      </c>
      <c r="H8" t="s">
        <v>36</v>
      </c>
      <c r="I8">
        <v>2022</v>
      </c>
      <c r="J8" t="s">
        <v>20</v>
      </c>
      <c r="K8" t="s">
        <v>21</v>
      </c>
    </row>
    <row r="9" spans="1:11" x14ac:dyDescent="0.3">
      <c r="A9">
        <v>7</v>
      </c>
      <c r="B9">
        <v>7</v>
      </c>
      <c r="C9" t="s">
        <v>37</v>
      </c>
      <c r="D9" t="s">
        <v>38</v>
      </c>
      <c r="E9" t="s">
        <v>39</v>
      </c>
      <c r="F9">
        <v>21</v>
      </c>
      <c r="G9" t="s">
        <v>40</v>
      </c>
      <c r="H9" t="s">
        <v>41</v>
      </c>
      <c r="I9">
        <v>2016</v>
      </c>
      <c r="J9" t="s">
        <v>18</v>
      </c>
      <c r="K9" t="s">
        <v>21</v>
      </c>
    </row>
    <row r="10" spans="1:11" x14ac:dyDescent="0.3">
      <c r="A10">
        <v>8</v>
      </c>
      <c r="B10">
        <v>8</v>
      </c>
      <c r="C10" t="s">
        <v>42</v>
      </c>
      <c r="D10" t="s">
        <v>43</v>
      </c>
      <c r="E10" t="s">
        <v>44</v>
      </c>
      <c r="F10">
        <v>40</v>
      </c>
      <c r="G10" t="s">
        <v>18</v>
      </c>
      <c r="H10" t="s">
        <v>45</v>
      </c>
      <c r="I10">
        <v>2019</v>
      </c>
      <c r="J10" t="s">
        <v>20</v>
      </c>
      <c r="K10" t="s">
        <v>21</v>
      </c>
    </row>
    <row r="11" spans="1:11" x14ac:dyDescent="0.3">
      <c r="A11">
        <v>9</v>
      </c>
      <c r="B11">
        <v>9</v>
      </c>
      <c r="C11" t="s">
        <v>46</v>
      </c>
      <c r="D11" t="s">
        <v>47</v>
      </c>
      <c r="E11" t="s">
        <v>48</v>
      </c>
      <c r="F11">
        <v>129</v>
      </c>
      <c r="G11" t="s">
        <v>18</v>
      </c>
      <c r="H11" t="s">
        <v>49</v>
      </c>
      <c r="I11">
        <v>2021</v>
      </c>
      <c r="J11" t="s">
        <v>20</v>
      </c>
      <c r="K11" t="s">
        <v>21</v>
      </c>
    </row>
    <row r="12" spans="1:11" x14ac:dyDescent="0.3">
      <c r="A12">
        <v>10</v>
      </c>
      <c r="B12">
        <v>10</v>
      </c>
      <c r="C12" t="s">
        <v>50</v>
      </c>
      <c r="D12" t="s">
        <v>51</v>
      </c>
      <c r="E12" t="s">
        <v>44</v>
      </c>
      <c r="F12">
        <v>59</v>
      </c>
      <c r="G12" t="s">
        <v>18</v>
      </c>
      <c r="H12" t="s">
        <v>52</v>
      </c>
      <c r="I12">
        <v>2024</v>
      </c>
      <c r="J12" t="s">
        <v>20</v>
      </c>
      <c r="K12" t="s">
        <v>21</v>
      </c>
    </row>
    <row r="13" spans="1:11" x14ac:dyDescent="0.3">
      <c r="A13">
        <v>11</v>
      </c>
      <c r="B13">
        <v>11</v>
      </c>
      <c r="C13" t="s">
        <v>53</v>
      </c>
      <c r="D13" t="s">
        <v>54</v>
      </c>
      <c r="E13" t="s">
        <v>55</v>
      </c>
      <c r="F13">
        <v>9</v>
      </c>
      <c r="G13" t="s">
        <v>18</v>
      </c>
      <c r="H13" t="s">
        <v>56</v>
      </c>
      <c r="I13">
        <v>2021</v>
      </c>
      <c r="J13" t="s">
        <v>57</v>
      </c>
      <c r="K13" t="s">
        <v>21</v>
      </c>
    </row>
    <row r="14" spans="1:11" x14ac:dyDescent="0.3">
      <c r="A14">
        <v>12</v>
      </c>
      <c r="B14">
        <v>12</v>
      </c>
      <c r="C14" t="s">
        <v>26</v>
      </c>
      <c r="D14" t="s">
        <v>58</v>
      </c>
      <c r="E14" t="s">
        <v>59</v>
      </c>
      <c r="F14">
        <v>34</v>
      </c>
      <c r="G14" t="s">
        <v>11</v>
      </c>
      <c r="H14" t="s">
        <v>60</v>
      </c>
      <c r="I14">
        <v>2020</v>
      </c>
      <c r="J14" t="s">
        <v>61</v>
      </c>
      <c r="K14" t="s">
        <v>21</v>
      </c>
    </row>
    <row r="15" spans="1:11" x14ac:dyDescent="0.3">
      <c r="A15">
        <v>13</v>
      </c>
      <c r="B15">
        <v>13</v>
      </c>
      <c r="C15" t="s">
        <v>62</v>
      </c>
      <c r="D15" t="s">
        <v>63</v>
      </c>
      <c r="E15" t="s">
        <v>64</v>
      </c>
      <c r="F15">
        <v>10</v>
      </c>
      <c r="G15" t="s">
        <v>65</v>
      </c>
      <c r="H15" t="s">
        <v>66</v>
      </c>
      <c r="I15">
        <v>2020</v>
      </c>
      <c r="J15" t="s">
        <v>67</v>
      </c>
      <c r="K15" t="s">
        <v>21</v>
      </c>
    </row>
    <row r="16" spans="1:11" x14ac:dyDescent="0.3">
      <c r="A16">
        <v>14</v>
      </c>
      <c r="B16">
        <v>14</v>
      </c>
      <c r="C16" t="s">
        <v>68</v>
      </c>
      <c r="D16" t="s">
        <v>69</v>
      </c>
      <c r="E16" t="s">
        <v>70</v>
      </c>
      <c r="F16">
        <v>6</v>
      </c>
      <c r="G16" t="s">
        <v>71</v>
      </c>
      <c r="H16" t="s">
        <v>72</v>
      </c>
      <c r="I16">
        <v>2019</v>
      </c>
      <c r="J16" t="s">
        <v>73</v>
      </c>
      <c r="K16" t="s">
        <v>21</v>
      </c>
    </row>
    <row r="17" spans="1:11" x14ac:dyDescent="0.3">
      <c r="A17">
        <v>15</v>
      </c>
      <c r="B17">
        <v>15</v>
      </c>
      <c r="C17" t="s">
        <v>74</v>
      </c>
      <c r="D17" t="s">
        <v>75</v>
      </c>
      <c r="E17" t="s">
        <v>44</v>
      </c>
      <c r="F17">
        <v>58</v>
      </c>
      <c r="G17" t="s">
        <v>18</v>
      </c>
      <c r="H17" t="s">
        <v>76</v>
      </c>
      <c r="I17">
        <v>2023</v>
      </c>
      <c r="J17" t="s">
        <v>20</v>
      </c>
      <c r="K17" t="s">
        <v>21</v>
      </c>
    </row>
    <row r="18" spans="1:11" x14ac:dyDescent="0.3">
      <c r="A18">
        <v>16</v>
      </c>
      <c r="B18">
        <v>16</v>
      </c>
      <c r="C18" t="s">
        <v>77</v>
      </c>
      <c r="D18" t="s">
        <v>78</v>
      </c>
      <c r="E18" t="s">
        <v>79</v>
      </c>
      <c r="G18" t="s">
        <v>18</v>
      </c>
      <c r="H18" t="s">
        <v>80</v>
      </c>
      <c r="I18">
        <v>2017</v>
      </c>
      <c r="J18" t="s">
        <v>57</v>
      </c>
      <c r="K18" t="s">
        <v>21</v>
      </c>
    </row>
    <row r="19" spans="1:11" x14ac:dyDescent="0.3">
      <c r="A19">
        <v>17</v>
      </c>
      <c r="B19">
        <v>17</v>
      </c>
      <c r="C19" t="s">
        <v>81</v>
      </c>
      <c r="D19" t="s">
        <v>82</v>
      </c>
      <c r="E19" t="s">
        <v>28</v>
      </c>
      <c r="F19">
        <v>146</v>
      </c>
      <c r="G19" t="s">
        <v>18</v>
      </c>
      <c r="H19" t="s">
        <v>83</v>
      </c>
      <c r="I19">
        <v>2023</v>
      </c>
      <c r="J19" t="s">
        <v>20</v>
      </c>
      <c r="K19" t="s">
        <v>21</v>
      </c>
    </row>
    <row r="20" spans="1:11" x14ac:dyDescent="0.3">
      <c r="A20">
        <v>18</v>
      </c>
      <c r="B20">
        <v>18</v>
      </c>
      <c r="C20" t="s">
        <v>84</v>
      </c>
      <c r="D20" t="s">
        <v>85</v>
      </c>
      <c r="E20" t="s">
        <v>44</v>
      </c>
      <c r="F20">
        <v>48</v>
      </c>
      <c r="G20" t="s">
        <v>18</v>
      </c>
      <c r="H20" t="s">
        <v>86</v>
      </c>
      <c r="I20">
        <v>2021</v>
      </c>
      <c r="J20" t="s">
        <v>20</v>
      </c>
      <c r="K20" t="s">
        <v>21</v>
      </c>
    </row>
    <row r="21" spans="1:11" x14ac:dyDescent="0.3">
      <c r="A21">
        <v>19</v>
      </c>
      <c r="B21">
        <v>19</v>
      </c>
      <c r="C21" t="s">
        <v>87</v>
      </c>
      <c r="D21" t="s">
        <v>88</v>
      </c>
      <c r="E21" t="s">
        <v>89</v>
      </c>
      <c r="F21">
        <v>21</v>
      </c>
      <c r="G21" t="s">
        <v>90</v>
      </c>
      <c r="H21" t="s">
        <v>91</v>
      </c>
      <c r="I21">
        <v>2016</v>
      </c>
      <c r="J21" t="s">
        <v>18</v>
      </c>
      <c r="K21" t="s">
        <v>21</v>
      </c>
    </row>
    <row r="22" spans="1:11" x14ac:dyDescent="0.3">
      <c r="A22">
        <v>20</v>
      </c>
      <c r="B22">
        <v>20</v>
      </c>
      <c r="C22" t="s">
        <v>92</v>
      </c>
      <c r="D22" t="s">
        <v>93</v>
      </c>
      <c r="E22" t="s">
        <v>94</v>
      </c>
      <c r="F22">
        <v>35</v>
      </c>
      <c r="G22" t="s">
        <v>11</v>
      </c>
      <c r="H22" t="s">
        <v>95</v>
      </c>
      <c r="I22">
        <v>2019</v>
      </c>
      <c r="J22" t="s">
        <v>61</v>
      </c>
      <c r="K22" t="s">
        <v>21</v>
      </c>
    </row>
    <row r="23" spans="1:11" x14ac:dyDescent="0.3">
      <c r="A23">
        <v>21</v>
      </c>
      <c r="B23">
        <v>21</v>
      </c>
      <c r="C23" t="s">
        <v>96</v>
      </c>
      <c r="D23" t="s">
        <v>97</v>
      </c>
      <c r="E23" t="s">
        <v>48</v>
      </c>
      <c r="F23">
        <v>117</v>
      </c>
      <c r="G23" t="s">
        <v>18</v>
      </c>
      <c r="H23" t="s">
        <v>98</v>
      </c>
      <c r="I23">
        <v>2020</v>
      </c>
      <c r="J23" t="s">
        <v>20</v>
      </c>
      <c r="K23" t="s">
        <v>21</v>
      </c>
    </row>
    <row r="24" spans="1:11" x14ac:dyDescent="0.3">
      <c r="A24">
        <v>22</v>
      </c>
      <c r="B24">
        <v>22</v>
      </c>
      <c r="C24" t="s">
        <v>99</v>
      </c>
      <c r="D24" t="s">
        <v>100</v>
      </c>
      <c r="E24" t="s">
        <v>101</v>
      </c>
      <c r="F24">
        <v>5</v>
      </c>
      <c r="G24" t="s">
        <v>18</v>
      </c>
      <c r="H24" t="s">
        <v>102</v>
      </c>
      <c r="I24">
        <v>2017</v>
      </c>
      <c r="J24" t="s">
        <v>13</v>
      </c>
      <c r="K24" t="s">
        <v>21</v>
      </c>
    </row>
    <row r="25" spans="1:11" x14ac:dyDescent="0.3">
      <c r="A25">
        <v>23</v>
      </c>
      <c r="B25">
        <v>23</v>
      </c>
      <c r="C25" t="s">
        <v>103</v>
      </c>
      <c r="D25" t="s">
        <v>104</v>
      </c>
      <c r="E25" t="s">
        <v>64</v>
      </c>
      <c r="F25">
        <v>13</v>
      </c>
      <c r="G25" t="s">
        <v>11</v>
      </c>
      <c r="H25" t="s">
        <v>105</v>
      </c>
      <c r="I25">
        <v>2023</v>
      </c>
      <c r="J25" t="s">
        <v>67</v>
      </c>
      <c r="K25" t="s">
        <v>21</v>
      </c>
    </row>
    <row r="26" spans="1:11" x14ac:dyDescent="0.3">
      <c r="A26">
        <v>24</v>
      </c>
      <c r="B26">
        <v>24</v>
      </c>
      <c r="C26" t="s">
        <v>106</v>
      </c>
      <c r="D26" t="s">
        <v>107</v>
      </c>
      <c r="E26" t="s">
        <v>108</v>
      </c>
      <c r="F26">
        <v>121</v>
      </c>
      <c r="G26" t="s">
        <v>18</v>
      </c>
      <c r="H26" t="s">
        <v>109</v>
      </c>
      <c r="I26">
        <v>2022</v>
      </c>
      <c r="J26" t="s">
        <v>20</v>
      </c>
      <c r="K26" t="s">
        <v>21</v>
      </c>
    </row>
    <row r="27" spans="1:11" x14ac:dyDescent="0.3">
      <c r="A27">
        <v>25</v>
      </c>
      <c r="B27">
        <v>25</v>
      </c>
      <c r="C27" t="s">
        <v>110</v>
      </c>
      <c r="D27" t="s">
        <v>111</v>
      </c>
      <c r="E27" t="s">
        <v>89</v>
      </c>
      <c r="F27">
        <v>27</v>
      </c>
      <c r="G27" t="s">
        <v>18</v>
      </c>
      <c r="H27" t="s">
        <v>112</v>
      </c>
      <c r="I27">
        <v>2022</v>
      </c>
      <c r="J27" t="s">
        <v>18</v>
      </c>
      <c r="K27" t="s">
        <v>21</v>
      </c>
    </row>
    <row r="28" spans="1:11" x14ac:dyDescent="0.3">
      <c r="A28">
        <v>26</v>
      </c>
      <c r="B28">
        <v>26</v>
      </c>
      <c r="C28" t="s">
        <v>113</v>
      </c>
      <c r="D28" t="s">
        <v>114</v>
      </c>
      <c r="E28" t="s">
        <v>28</v>
      </c>
      <c r="F28">
        <v>165</v>
      </c>
      <c r="G28" t="s">
        <v>18</v>
      </c>
      <c r="H28" t="s">
        <v>115</v>
      </c>
      <c r="I28">
        <v>2024</v>
      </c>
      <c r="J28" t="s">
        <v>20</v>
      </c>
      <c r="K28" t="s">
        <v>21</v>
      </c>
    </row>
    <row r="29" spans="1:11" x14ac:dyDescent="0.3">
      <c r="A29">
        <v>27</v>
      </c>
      <c r="B29">
        <v>27</v>
      </c>
      <c r="C29" t="s">
        <v>116</v>
      </c>
      <c r="D29" t="s">
        <v>117</v>
      </c>
      <c r="E29" t="s">
        <v>94</v>
      </c>
      <c r="F29">
        <v>39</v>
      </c>
      <c r="G29" t="s">
        <v>11</v>
      </c>
      <c r="H29" t="s">
        <v>118</v>
      </c>
      <c r="I29">
        <v>2023</v>
      </c>
      <c r="J29" t="s">
        <v>61</v>
      </c>
      <c r="K29" t="s">
        <v>21</v>
      </c>
    </row>
    <row r="30" spans="1:11" x14ac:dyDescent="0.3">
      <c r="A30">
        <v>28</v>
      </c>
      <c r="B30">
        <v>28</v>
      </c>
      <c r="C30" t="s">
        <v>119</v>
      </c>
      <c r="D30" t="s">
        <v>120</v>
      </c>
      <c r="E30" t="s">
        <v>121</v>
      </c>
      <c r="F30">
        <v>26</v>
      </c>
      <c r="G30" t="s">
        <v>18</v>
      </c>
      <c r="H30" t="s">
        <v>18</v>
      </c>
      <c r="I30">
        <v>2021</v>
      </c>
      <c r="J30" t="s">
        <v>18</v>
      </c>
      <c r="K30" t="s">
        <v>21</v>
      </c>
    </row>
    <row r="31" spans="1:11" x14ac:dyDescent="0.3">
      <c r="A31">
        <v>29</v>
      </c>
      <c r="B31">
        <v>29</v>
      </c>
      <c r="C31" t="s">
        <v>122</v>
      </c>
      <c r="D31" t="s">
        <v>123</v>
      </c>
      <c r="E31" t="s">
        <v>64</v>
      </c>
      <c r="F31">
        <v>11</v>
      </c>
      <c r="G31" t="s">
        <v>124</v>
      </c>
      <c r="H31" t="s">
        <v>125</v>
      </c>
      <c r="I31">
        <v>2021</v>
      </c>
      <c r="J31" t="s">
        <v>67</v>
      </c>
      <c r="K31" t="s">
        <v>21</v>
      </c>
    </row>
    <row r="32" spans="1:11" x14ac:dyDescent="0.3">
      <c r="A32">
        <v>30</v>
      </c>
      <c r="B32">
        <v>30</v>
      </c>
      <c r="C32" t="s">
        <v>126</v>
      </c>
      <c r="D32" t="s">
        <v>127</v>
      </c>
      <c r="E32" t="s">
        <v>128</v>
      </c>
      <c r="F32">
        <v>47</v>
      </c>
      <c r="G32" t="s">
        <v>71</v>
      </c>
      <c r="H32" t="s">
        <v>129</v>
      </c>
      <c r="I32">
        <v>2020</v>
      </c>
      <c r="J32" t="s">
        <v>130</v>
      </c>
      <c r="K32" t="s">
        <v>21</v>
      </c>
    </row>
    <row r="33" spans="1:11" x14ac:dyDescent="0.3">
      <c r="A33">
        <v>31</v>
      </c>
      <c r="B33">
        <v>31</v>
      </c>
      <c r="C33" t="s">
        <v>131</v>
      </c>
      <c r="D33" t="s">
        <v>132</v>
      </c>
      <c r="E33" t="s">
        <v>18</v>
      </c>
      <c r="G33" t="s">
        <v>18</v>
      </c>
      <c r="H33" t="s">
        <v>18</v>
      </c>
      <c r="I33">
        <v>2020</v>
      </c>
      <c r="J33" t="s">
        <v>133</v>
      </c>
      <c r="K33" t="s">
        <v>21</v>
      </c>
    </row>
    <row r="34" spans="1:11" x14ac:dyDescent="0.3">
      <c r="A34">
        <v>32</v>
      </c>
      <c r="B34">
        <v>32</v>
      </c>
      <c r="C34" t="s">
        <v>134</v>
      </c>
      <c r="D34" t="s">
        <v>135</v>
      </c>
      <c r="E34" t="s">
        <v>59</v>
      </c>
      <c r="F34">
        <v>37</v>
      </c>
      <c r="G34" t="s">
        <v>136</v>
      </c>
      <c r="H34" t="s">
        <v>137</v>
      </c>
      <c r="I34">
        <v>2023</v>
      </c>
      <c r="J34" t="s">
        <v>61</v>
      </c>
      <c r="K34" t="s">
        <v>21</v>
      </c>
    </row>
    <row r="35" spans="1:11" x14ac:dyDescent="0.3">
      <c r="A35">
        <v>33</v>
      </c>
      <c r="B35">
        <v>33</v>
      </c>
      <c r="C35" t="s">
        <v>138</v>
      </c>
      <c r="D35" t="s">
        <v>139</v>
      </c>
      <c r="E35" t="s">
        <v>140</v>
      </c>
      <c r="G35" t="s">
        <v>18</v>
      </c>
      <c r="H35" t="s">
        <v>141</v>
      </c>
      <c r="I35">
        <v>2018</v>
      </c>
      <c r="J35" t="s">
        <v>13</v>
      </c>
      <c r="K35" t="s">
        <v>21</v>
      </c>
    </row>
    <row r="36" spans="1:11" x14ac:dyDescent="0.3">
      <c r="A36">
        <v>34</v>
      </c>
      <c r="B36">
        <v>34</v>
      </c>
      <c r="C36" t="s">
        <v>142</v>
      </c>
      <c r="D36" t="s">
        <v>143</v>
      </c>
      <c r="E36" t="s">
        <v>144</v>
      </c>
      <c r="F36">
        <v>176</v>
      </c>
      <c r="G36" t="s">
        <v>145</v>
      </c>
      <c r="H36" t="s">
        <v>146</v>
      </c>
      <c r="I36">
        <v>2023</v>
      </c>
      <c r="J36" t="s">
        <v>147</v>
      </c>
      <c r="K36" t="s">
        <v>21</v>
      </c>
    </row>
    <row r="37" spans="1:11" x14ac:dyDescent="0.3">
      <c r="A37">
        <v>35</v>
      </c>
      <c r="B37">
        <v>35</v>
      </c>
      <c r="C37" t="s">
        <v>148</v>
      </c>
      <c r="D37" t="s">
        <v>149</v>
      </c>
      <c r="E37" t="s">
        <v>59</v>
      </c>
      <c r="F37">
        <v>36</v>
      </c>
      <c r="G37" t="s">
        <v>150</v>
      </c>
      <c r="H37" t="s">
        <v>151</v>
      </c>
      <c r="I37">
        <v>2022</v>
      </c>
      <c r="J37" t="s">
        <v>61</v>
      </c>
      <c r="K37" t="s">
        <v>21</v>
      </c>
    </row>
    <row r="38" spans="1:11" x14ac:dyDescent="0.3">
      <c r="A38">
        <v>36</v>
      </c>
      <c r="B38">
        <v>36</v>
      </c>
      <c r="C38" t="s">
        <v>152</v>
      </c>
      <c r="D38" t="s">
        <v>153</v>
      </c>
      <c r="E38" t="s">
        <v>64</v>
      </c>
      <c r="F38">
        <v>13</v>
      </c>
      <c r="G38" t="s">
        <v>11</v>
      </c>
      <c r="H38" t="s">
        <v>154</v>
      </c>
      <c r="I38">
        <v>2023</v>
      </c>
      <c r="J38" t="s">
        <v>67</v>
      </c>
      <c r="K38" t="s">
        <v>21</v>
      </c>
    </row>
    <row r="39" spans="1:11" x14ac:dyDescent="0.3">
      <c r="A39">
        <v>37</v>
      </c>
      <c r="B39">
        <v>37</v>
      </c>
      <c r="C39" t="s">
        <v>155</v>
      </c>
      <c r="D39" t="s">
        <v>156</v>
      </c>
      <c r="E39" t="s">
        <v>157</v>
      </c>
      <c r="F39">
        <v>58</v>
      </c>
      <c r="G39" t="s">
        <v>11</v>
      </c>
      <c r="H39" t="s">
        <v>158</v>
      </c>
      <c r="I39">
        <v>2022</v>
      </c>
      <c r="J39" t="s">
        <v>13</v>
      </c>
      <c r="K39" t="s">
        <v>21</v>
      </c>
    </row>
    <row r="40" spans="1:11" x14ac:dyDescent="0.3">
      <c r="A40">
        <v>38</v>
      </c>
      <c r="B40">
        <v>38</v>
      </c>
      <c r="C40" t="s">
        <v>159</v>
      </c>
      <c r="D40" t="s">
        <v>160</v>
      </c>
      <c r="E40" t="s">
        <v>28</v>
      </c>
      <c r="F40">
        <v>105</v>
      </c>
      <c r="G40" t="s">
        <v>18</v>
      </c>
      <c r="H40" t="s">
        <v>161</v>
      </c>
      <c r="I40">
        <v>2019</v>
      </c>
      <c r="J40" t="s">
        <v>20</v>
      </c>
      <c r="K40" t="s">
        <v>21</v>
      </c>
    </row>
    <row r="41" spans="1:11" x14ac:dyDescent="0.3">
      <c r="A41">
        <v>39</v>
      </c>
      <c r="B41">
        <v>39</v>
      </c>
      <c r="C41" t="s">
        <v>162</v>
      </c>
      <c r="D41" t="s">
        <v>163</v>
      </c>
      <c r="E41" t="s">
        <v>164</v>
      </c>
      <c r="F41">
        <v>16</v>
      </c>
      <c r="G41" t="s">
        <v>18</v>
      </c>
      <c r="H41" t="s">
        <v>165</v>
      </c>
      <c r="I41">
        <v>2022</v>
      </c>
      <c r="J41" t="s">
        <v>20</v>
      </c>
      <c r="K41" t="s">
        <v>21</v>
      </c>
    </row>
    <row r="42" spans="1:11" x14ac:dyDescent="0.3">
      <c r="A42">
        <v>40</v>
      </c>
      <c r="B42">
        <v>40</v>
      </c>
      <c r="C42" t="s">
        <v>138</v>
      </c>
      <c r="D42" t="s">
        <v>166</v>
      </c>
      <c r="E42" t="s">
        <v>167</v>
      </c>
      <c r="G42" t="s">
        <v>18</v>
      </c>
      <c r="H42" t="s">
        <v>168</v>
      </c>
      <c r="I42">
        <v>2017</v>
      </c>
      <c r="J42" t="s">
        <v>18</v>
      </c>
      <c r="K42" t="s">
        <v>21</v>
      </c>
    </row>
    <row r="43" spans="1:11" x14ac:dyDescent="0.3">
      <c r="A43">
        <v>41</v>
      </c>
      <c r="B43">
        <v>41</v>
      </c>
      <c r="C43" t="s">
        <v>169</v>
      </c>
      <c r="D43" t="s">
        <v>170</v>
      </c>
      <c r="E43" t="s">
        <v>171</v>
      </c>
      <c r="G43" t="s">
        <v>18</v>
      </c>
      <c r="H43" t="s">
        <v>172</v>
      </c>
      <c r="I43">
        <v>2018</v>
      </c>
      <c r="J43" t="s">
        <v>13</v>
      </c>
      <c r="K43" t="s">
        <v>21</v>
      </c>
    </row>
    <row r="44" spans="1:11" x14ac:dyDescent="0.3">
      <c r="A44">
        <v>42</v>
      </c>
      <c r="B44">
        <v>42</v>
      </c>
      <c r="C44" t="s">
        <v>173</v>
      </c>
      <c r="D44" t="s">
        <v>174</v>
      </c>
      <c r="E44" t="s">
        <v>18</v>
      </c>
      <c r="G44" t="s">
        <v>18</v>
      </c>
      <c r="H44" t="s">
        <v>18</v>
      </c>
      <c r="I44">
        <v>2019</v>
      </c>
      <c r="J44" t="s">
        <v>18</v>
      </c>
      <c r="K44" t="s">
        <v>21</v>
      </c>
    </row>
    <row r="45" spans="1:11" x14ac:dyDescent="0.3">
      <c r="A45">
        <v>43</v>
      </c>
      <c r="B45">
        <v>43</v>
      </c>
      <c r="C45" t="s">
        <v>175</v>
      </c>
      <c r="D45" t="s">
        <v>176</v>
      </c>
      <c r="E45" t="s">
        <v>177</v>
      </c>
      <c r="F45">
        <v>148</v>
      </c>
      <c r="G45" t="s">
        <v>178</v>
      </c>
      <c r="H45" t="s">
        <v>179</v>
      </c>
      <c r="I45">
        <v>2022</v>
      </c>
      <c r="J45" t="s">
        <v>61</v>
      </c>
      <c r="K45" t="s">
        <v>21</v>
      </c>
    </row>
    <row r="46" spans="1:11" x14ac:dyDescent="0.3">
      <c r="A46">
        <v>44</v>
      </c>
      <c r="B46">
        <v>44</v>
      </c>
      <c r="C46" t="s">
        <v>180</v>
      </c>
      <c r="D46" t="s">
        <v>181</v>
      </c>
      <c r="E46" t="s">
        <v>182</v>
      </c>
      <c r="G46" t="s">
        <v>18</v>
      </c>
      <c r="H46" t="s">
        <v>18</v>
      </c>
      <c r="I46">
        <v>2016</v>
      </c>
      <c r="J46" t="s">
        <v>18</v>
      </c>
      <c r="K46" t="s">
        <v>21</v>
      </c>
    </row>
    <row r="47" spans="1:11" x14ac:dyDescent="0.3">
      <c r="A47">
        <v>45</v>
      </c>
      <c r="B47">
        <v>45</v>
      </c>
      <c r="C47" t="s">
        <v>84</v>
      </c>
      <c r="D47" t="s">
        <v>183</v>
      </c>
      <c r="E47" t="s">
        <v>59</v>
      </c>
      <c r="F47">
        <v>36</v>
      </c>
      <c r="G47" t="s">
        <v>184</v>
      </c>
      <c r="H47" t="s">
        <v>185</v>
      </c>
      <c r="I47">
        <v>2022</v>
      </c>
      <c r="J47" t="s">
        <v>61</v>
      </c>
      <c r="K47" t="s">
        <v>21</v>
      </c>
    </row>
    <row r="48" spans="1:11" x14ac:dyDescent="0.3">
      <c r="A48">
        <v>46</v>
      </c>
      <c r="B48">
        <v>46</v>
      </c>
      <c r="C48" t="s">
        <v>186</v>
      </c>
      <c r="D48" t="s">
        <v>187</v>
      </c>
      <c r="E48" t="s">
        <v>188</v>
      </c>
      <c r="F48">
        <v>26</v>
      </c>
      <c r="G48" t="s">
        <v>145</v>
      </c>
      <c r="H48" t="s">
        <v>189</v>
      </c>
      <c r="I48">
        <v>2020</v>
      </c>
      <c r="J48" t="s">
        <v>18</v>
      </c>
      <c r="K48" t="s">
        <v>21</v>
      </c>
    </row>
    <row r="49" spans="1:11" x14ac:dyDescent="0.3">
      <c r="A49">
        <v>47</v>
      </c>
      <c r="B49">
        <v>47</v>
      </c>
      <c r="C49" t="s">
        <v>190</v>
      </c>
      <c r="D49" t="s">
        <v>191</v>
      </c>
      <c r="E49" t="s">
        <v>192</v>
      </c>
      <c r="G49" t="s">
        <v>18</v>
      </c>
      <c r="H49" t="s">
        <v>18</v>
      </c>
      <c r="I49">
        <v>2022</v>
      </c>
      <c r="J49" t="s">
        <v>18</v>
      </c>
      <c r="K49" t="s">
        <v>21</v>
      </c>
    </row>
    <row r="50" spans="1:11" x14ac:dyDescent="0.3">
      <c r="A50">
        <v>48</v>
      </c>
      <c r="B50">
        <v>48</v>
      </c>
      <c r="C50" t="s">
        <v>30</v>
      </c>
      <c r="D50" t="s">
        <v>193</v>
      </c>
      <c r="E50" t="s">
        <v>194</v>
      </c>
      <c r="F50">
        <v>36</v>
      </c>
      <c r="G50" t="s">
        <v>18</v>
      </c>
      <c r="H50" t="s">
        <v>195</v>
      </c>
      <c r="I50">
        <v>2019</v>
      </c>
      <c r="J50" t="s">
        <v>196</v>
      </c>
      <c r="K50" t="s">
        <v>21</v>
      </c>
    </row>
    <row r="51" spans="1:11" x14ac:dyDescent="0.3">
      <c r="A51">
        <v>49</v>
      </c>
      <c r="B51">
        <v>49</v>
      </c>
      <c r="C51" t="s">
        <v>197</v>
      </c>
      <c r="D51" t="s">
        <v>198</v>
      </c>
      <c r="E51" t="s">
        <v>199</v>
      </c>
      <c r="F51">
        <v>1</v>
      </c>
      <c r="G51" t="s">
        <v>18</v>
      </c>
      <c r="H51" t="s">
        <v>200</v>
      </c>
      <c r="I51">
        <v>2019</v>
      </c>
      <c r="J51" t="s">
        <v>201</v>
      </c>
      <c r="K51" t="s">
        <v>21</v>
      </c>
    </row>
    <row r="52" spans="1:11" x14ac:dyDescent="0.3">
      <c r="A52">
        <v>50</v>
      </c>
      <c r="B52">
        <v>50</v>
      </c>
      <c r="C52" t="s">
        <v>202</v>
      </c>
      <c r="D52" t="s">
        <v>203</v>
      </c>
      <c r="E52" t="s">
        <v>204</v>
      </c>
      <c r="G52" t="s">
        <v>18</v>
      </c>
      <c r="H52" t="s">
        <v>205</v>
      </c>
      <c r="I52">
        <v>2023</v>
      </c>
      <c r="J52" t="s">
        <v>206</v>
      </c>
      <c r="K52" t="s">
        <v>21</v>
      </c>
    </row>
    <row r="53" spans="1:11" x14ac:dyDescent="0.3">
      <c r="A53">
        <v>51</v>
      </c>
      <c r="B53">
        <v>51</v>
      </c>
      <c r="C53" t="s">
        <v>207</v>
      </c>
      <c r="D53" t="s">
        <v>208</v>
      </c>
      <c r="E53" t="s">
        <v>121</v>
      </c>
      <c r="F53">
        <v>26</v>
      </c>
      <c r="G53" t="s">
        <v>18</v>
      </c>
      <c r="H53" t="s">
        <v>209</v>
      </c>
      <c r="I53">
        <v>2021</v>
      </c>
      <c r="J53" t="s">
        <v>210</v>
      </c>
      <c r="K53" t="s">
        <v>21</v>
      </c>
    </row>
    <row r="54" spans="1:11" x14ac:dyDescent="0.3">
      <c r="A54">
        <v>52</v>
      </c>
      <c r="B54">
        <v>52</v>
      </c>
      <c r="C54" t="s">
        <v>84</v>
      </c>
      <c r="D54" t="s">
        <v>211</v>
      </c>
      <c r="E54" t="s">
        <v>212</v>
      </c>
      <c r="G54" t="s">
        <v>18</v>
      </c>
      <c r="H54" t="s">
        <v>213</v>
      </c>
      <c r="I54">
        <v>2018</v>
      </c>
      <c r="J54" t="s">
        <v>18</v>
      </c>
      <c r="K54" t="s">
        <v>21</v>
      </c>
    </row>
    <row r="55" spans="1:11" x14ac:dyDescent="0.3">
      <c r="A55">
        <v>53</v>
      </c>
      <c r="B55">
        <v>53</v>
      </c>
      <c r="C55" t="s">
        <v>214</v>
      </c>
      <c r="D55" t="s">
        <v>215</v>
      </c>
      <c r="E55" t="s">
        <v>64</v>
      </c>
      <c r="F55">
        <v>13</v>
      </c>
      <c r="G55" t="s">
        <v>184</v>
      </c>
      <c r="H55" t="s">
        <v>216</v>
      </c>
      <c r="I55">
        <v>2023</v>
      </c>
      <c r="J55" t="s">
        <v>67</v>
      </c>
      <c r="K55" t="s">
        <v>21</v>
      </c>
    </row>
    <row r="56" spans="1:11" x14ac:dyDescent="0.3">
      <c r="A56">
        <v>54</v>
      </c>
      <c r="B56">
        <v>54</v>
      </c>
      <c r="C56" t="s">
        <v>217</v>
      </c>
      <c r="D56" t="s">
        <v>218</v>
      </c>
      <c r="E56" t="s">
        <v>219</v>
      </c>
      <c r="F56">
        <v>14</v>
      </c>
      <c r="G56" t="s">
        <v>220</v>
      </c>
      <c r="H56" t="s">
        <v>221</v>
      </c>
      <c r="I56">
        <v>2025</v>
      </c>
      <c r="J56" t="s">
        <v>67</v>
      </c>
      <c r="K56" t="s">
        <v>21</v>
      </c>
    </row>
    <row r="57" spans="1:11" x14ac:dyDescent="0.3">
      <c r="A57">
        <v>55</v>
      </c>
      <c r="B57">
        <v>55</v>
      </c>
      <c r="C57" t="s">
        <v>222</v>
      </c>
      <c r="D57" t="s">
        <v>223</v>
      </c>
      <c r="E57" t="s">
        <v>224</v>
      </c>
      <c r="G57" t="s">
        <v>18</v>
      </c>
      <c r="H57" t="s">
        <v>225</v>
      </c>
      <c r="I57">
        <v>2024</v>
      </c>
      <c r="J57" t="s">
        <v>13</v>
      </c>
      <c r="K57" t="s">
        <v>21</v>
      </c>
    </row>
    <row r="58" spans="1:11" x14ac:dyDescent="0.3">
      <c r="A58">
        <v>56</v>
      </c>
      <c r="B58">
        <v>56</v>
      </c>
      <c r="C58" t="s">
        <v>226</v>
      </c>
      <c r="D58" t="s">
        <v>227</v>
      </c>
      <c r="E58" t="s">
        <v>228</v>
      </c>
      <c r="G58" t="s">
        <v>18</v>
      </c>
      <c r="H58" t="s">
        <v>229</v>
      </c>
      <c r="I58">
        <v>2024</v>
      </c>
      <c r="J58" t="s">
        <v>230</v>
      </c>
      <c r="K58" t="s">
        <v>21</v>
      </c>
    </row>
    <row r="59" spans="1:11" x14ac:dyDescent="0.3">
      <c r="A59">
        <v>57</v>
      </c>
      <c r="B59">
        <v>57</v>
      </c>
      <c r="C59" t="s">
        <v>231</v>
      </c>
      <c r="D59" t="s">
        <v>232</v>
      </c>
      <c r="E59" t="s">
        <v>18</v>
      </c>
      <c r="G59" t="s">
        <v>18</v>
      </c>
      <c r="H59" t="s">
        <v>18</v>
      </c>
      <c r="I59">
        <v>2018</v>
      </c>
      <c r="J59" t="s">
        <v>233</v>
      </c>
      <c r="K59" t="s">
        <v>21</v>
      </c>
    </row>
    <row r="60" spans="1:11" x14ac:dyDescent="0.3">
      <c r="A60">
        <v>58</v>
      </c>
      <c r="B60">
        <v>58</v>
      </c>
      <c r="C60" t="s">
        <v>234</v>
      </c>
      <c r="D60" t="s">
        <v>235</v>
      </c>
      <c r="E60" t="s">
        <v>236</v>
      </c>
      <c r="F60">
        <v>177</v>
      </c>
      <c r="G60" t="s">
        <v>237</v>
      </c>
      <c r="H60" t="s">
        <v>238</v>
      </c>
      <c r="I60">
        <v>2023</v>
      </c>
      <c r="J60" t="s">
        <v>147</v>
      </c>
      <c r="K60" t="s">
        <v>21</v>
      </c>
    </row>
    <row r="61" spans="1:11" x14ac:dyDescent="0.3">
      <c r="A61">
        <v>59</v>
      </c>
      <c r="B61">
        <v>59</v>
      </c>
      <c r="C61" t="s">
        <v>239</v>
      </c>
      <c r="D61" t="s">
        <v>240</v>
      </c>
      <c r="E61" t="s">
        <v>241</v>
      </c>
      <c r="G61" t="s">
        <v>18</v>
      </c>
      <c r="H61" t="s">
        <v>18</v>
      </c>
      <c r="I61">
        <v>2024</v>
      </c>
      <c r="J61" t="s">
        <v>18</v>
      </c>
      <c r="K61" t="s">
        <v>21</v>
      </c>
    </row>
    <row r="62" spans="1:11" x14ac:dyDescent="0.3">
      <c r="A62">
        <v>60</v>
      </c>
      <c r="B62">
        <v>60</v>
      </c>
      <c r="C62" t="s">
        <v>242</v>
      </c>
      <c r="D62" t="s">
        <v>243</v>
      </c>
      <c r="E62" t="s">
        <v>244</v>
      </c>
      <c r="G62" t="s">
        <v>18</v>
      </c>
      <c r="H62" t="s">
        <v>18</v>
      </c>
      <c r="I62">
        <v>2015</v>
      </c>
      <c r="J62" t="s">
        <v>18</v>
      </c>
      <c r="K62" t="s">
        <v>21</v>
      </c>
    </row>
    <row r="63" spans="1:11" x14ac:dyDescent="0.3">
      <c r="A63">
        <v>61</v>
      </c>
      <c r="B63">
        <v>61</v>
      </c>
      <c r="C63" t="s">
        <v>245</v>
      </c>
      <c r="D63" t="s">
        <v>246</v>
      </c>
      <c r="E63" t="s">
        <v>247</v>
      </c>
      <c r="G63" t="s">
        <v>18</v>
      </c>
      <c r="H63" t="s">
        <v>248</v>
      </c>
      <c r="I63">
        <v>2021</v>
      </c>
      <c r="J63" t="s">
        <v>13</v>
      </c>
      <c r="K63" t="s">
        <v>21</v>
      </c>
    </row>
    <row r="64" spans="1:11" x14ac:dyDescent="0.3">
      <c r="A64">
        <v>62</v>
      </c>
      <c r="B64">
        <v>62</v>
      </c>
      <c r="C64" t="s">
        <v>68</v>
      </c>
      <c r="D64" t="s">
        <v>249</v>
      </c>
      <c r="E64" t="s">
        <v>250</v>
      </c>
      <c r="F64">
        <v>1</v>
      </c>
      <c r="G64" t="s">
        <v>18</v>
      </c>
      <c r="H64" t="s">
        <v>18</v>
      </c>
      <c r="I64">
        <v>2017</v>
      </c>
      <c r="J64" t="s">
        <v>18</v>
      </c>
      <c r="K64" t="s">
        <v>21</v>
      </c>
    </row>
    <row r="65" spans="1:11" x14ac:dyDescent="0.3">
      <c r="A65">
        <v>63</v>
      </c>
      <c r="B65">
        <v>63</v>
      </c>
      <c r="C65" t="s">
        <v>138</v>
      </c>
      <c r="D65" t="s">
        <v>251</v>
      </c>
      <c r="E65" t="s">
        <v>252</v>
      </c>
      <c r="G65" t="s">
        <v>18</v>
      </c>
      <c r="H65" t="s">
        <v>18</v>
      </c>
      <c r="I65">
        <v>2016</v>
      </c>
      <c r="J65" t="s">
        <v>18</v>
      </c>
      <c r="K65" t="s">
        <v>21</v>
      </c>
    </row>
    <row r="66" spans="1:11" x14ac:dyDescent="0.3">
      <c r="A66">
        <v>64</v>
      </c>
      <c r="B66">
        <v>64</v>
      </c>
      <c r="C66" t="s">
        <v>253</v>
      </c>
      <c r="D66" t="s">
        <v>254</v>
      </c>
      <c r="E66" t="s">
        <v>255</v>
      </c>
      <c r="F66">
        <v>2019</v>
      </c>
      <c r="G66" t="s">
        <v>150</v>
      </c>
      <c r="H66" t="s">
        <v>18</v>
      </c>
      <c r="I66">
        <v>2019</v>
      </c>
      <c r="J66" t="s">
        <v>256</v>
      </c>
      <c r="K66" t="s">
        <v>21</v>
      </c>
    </row>
    <row r="67" spans="1:11" x14ac:dyDescent="0.3">
      <c r="A67">
        <v>65</v>
      </c>
      <c r="B67">
        <v>65</v>
      </c>
      <c r="C67" t="s">
        <v>257</v>
      </c>
      <c r="D67" t="s">
        <v>258</v>
      </c>
      <c r="E67" t="s">
        <v>259</v>
      </c>
      <c r="G67" t="s">
        <v>18</v>
      </c>
      <c r="H67" t="s">
        <v>260</v>
      </c>
      <c r="I67">
        <v>2019</v>
      </c>
      <c r="J67" t="s">
        <v>18</v>
      </c>
      <c r="K67" t="s">
        <v>21</v>
      </c>
    </row>
    <row r="68" spans="1:11" x14ac:dyDescent="0.3">
      <c r="A68">
        <v>66</v>
      </c>
      <c r="B68">
        <v>66</v>
      </c>
      <c r="C68" t="s">
        <v>261</v>
      </c>
      <c r="D68" t="s">
        <v>262</v>
      </c>
      <c r="E68" t="s">
        <v>194</v>
      </c>
      <c r="F68">
        <v>34</v>
      </c>
      <c r="G68" t="s">
        <v>18</v>
      </c>
      <c r="H68" t="s">
        <v>18</v>
      </c>
      <c r="I68">
        <v>2017</v>
      </c>
      <c r="J68" t="s">
        <v>196</v>
      </c>
      <c r="K68" t="s">
        <v>21</v>
      </c>
    </row>
    <row r="69" spans="1:11" x14ac:dyDescent="0.3">
      <c r="A69">
        <v>67</v>
      </c>
      <c r="B69">
        <v>67</v>
      </c>
      <c r="C69" t="s">
        <v>263</v>
      </c>
      <c r="D69" t="s">
        <v>264</v>
      </c>
      <c r="E69" t="s">
        <v>265</v>
      </c>
      <c r="F69">
        <v>40</v>
      </c>
      <c r="G69" t="s">
        <v>65</v>
      </c>
      <c r="H69" t="s">
        <v>266</v>
      </c>
      <c r="I69">
        <v>2023</v>
      </c>
      <c r="J69" t="s">
        <v>267</v>
      </c>
      <c r="K69" t="s">
        <v>21</v>
      </c>
    </row>
    <row r="70" spans="1:11" x14ac:dyDescent="0.3">
      <c r="A70">
        <v>68</v>
      </c>
      <c r="B70">
        <v>68</v>
      </c>
      <c r="C70" t="s">
        <v>268</v>
      </c>
      <c r="D70" t="s">
        <v>269</v>
      </c>
      <c r="E70" t="s">
        <v>270</v>
      </c>
      <c r="G70" t="s">
        <v>18</v>
      </c>
      <c r="H70" t="s">
        <v>18</v>
      </c>
      <c r="I70">
        <v>2024</v>
      </c>
      <c r="J70" t="s">
        <v>18</v>
      </c>
      <c r="K70" t="s">
        <v>21</v>
      </c>
    </row>
    <row r="71" spans="1:11" x14ac:dyDescent="0.3">
      <c r="A71">
        <v>69</v>
      </c>
      <c r="B71">
        <v>69</v>
      </c>
      <c r="C71" t="s">
        <v>271</v>
      </c>
      <c r="D71" t="s">
        <v>272</v>
      </c>
      <c r="E71" t="s">
        <v>18</v>
      </c>
      <c r="G71" t="s">
        <v>18</v>
      </c>
      <c r="H71" t="s">
        <v>18</v>
      </c>
      <c r="I71">
        <v>2021</v>
      </c>
      <c r="J71" t="s">
        <v>18</v>
      </c>
      <c r="K71" t="s">
        <v>21</v>
      </c>
    </row>
    <row r="72" spans="1:11" x14ac:dyDescent="0.3">
      <c r="A72">
        <v>70</v>
      </c>
      <c r="B72">
        <v>70</v>
      </c>
      <c r="C72" t="s">
        <v>273</v>
      </c>
      <c r="D72" t="s">
        <v>274</v>
      </c>
      <c r="E72" t="s">
        <v>275</v>
      </c>
      <c r="G72" t="s">
        <v>18</v>
      </c>
      <c r="H72" t="s">
        <v>276</v>
      </c>
      <c r="I72">
        <v>2021</v>
      </c>
      <c r="J72" t="s">
        <v>13</v>
      </c>
      <c r="K72" t="s">
        <v>21</v>
      </c>
    </row>
    <row r="73" spans="1:11" x14ac:dyDescent="0.3">
      <c r="A73">
        <v>71</v>
      </c>
      <c r="B73">
        <v>71</v>
      </c>
      <c r="C73" t="s">
        <v>277</v>
      </c>
      <c r="D73" t="s">
        <v>278</v>
      </c>
      <c r="E73" t="s">
        <v>279</v>
      </c>
      <c r="F73">
        <v>28</v>
      </c>
      <c r="G73" t="s">
        <v>150</v>
      </c>
      <c r="H73" t="s">
        <v>280</v>
      </c>
      <c r="I73">
        <v>2021</v>
      </c>
      <c r="J73" t="s">
        <v>18</v>
      </c>
      <c r="K73" t="s">
        <v>21</v>
      </c>
    </row>
    <row r="74" spans="1:11" x14ac:dyDescent="0.3">
      <c r="A74">
        <v>72</v>
      </c>
      <c r="B74">
        <v>72</v>
      </c>
      <c r="C74" t="s">
        <v>281</v>
      </c>
      <c r="D74" t="s">
        <v>282</v>
      </c>
      <c r="E74" t="s">
        <v>204</v>
      </c>
      <c r="G74" t="s">
        <v>18</v>
      </c>
      <c r="H74" t="s">
        <v>283</v>
      </c>
      <c r="I74">
        <v>2023</v>
      </c>
      <c r="J74" t="s">
        <v>206</v>
      </c>
      <c r="K74" t="s">
        <v>21</v>
      </c>
    </row>
    <row r="75" spans="1:11" x14ac:dyDescent="0.3">
      <c r="A75">
        <v>73</v>
      </c>
      <c r="B75">
        <v>73</v>
      </c>
      <c r="C75" t="s">
        <v>284</v>
      </c>
      <c r="D75" t="s">
        <v>285</v>
      </c>
      <c r="E75" t="s">
        <v>286</v>
      </c>
      <c r="G75" t="s">
        <v>18</v>
      </c>
      <c r="H75" t="s">
        <v>18</v>
      </c>
      <c r="I75">
        <v>2023</v>
      </c>
      <c r="J75" t="s">
        <v>18</v>
      </c>
      <c r="K75" t="s">
        <v>21</v>
      </c>
    </row>
    <row r="76" spans="1:11" x14ac:dyDescent="0.3">
      <c r="A76">
        <v>74</v>
      </c>
      <c r="B76">
        <v>74</v>
      </c>
      <c r="C76" t="s">
        <v>287</v>
      </c>
      <c r="D76" t="s">
        <v>288</v>
      </c>
      <c r="E76" t="s">
        <v>289</v>
      </c>
      <c r="G76" t="s">
        <v>18</v>
      </c>
      <c r="H76" t="s">
        <v>290</v>
      </c>
      <c r="I76">
        <v>2020</v>
      </c>
      <c r="J76" t="s">
        <v>291</v>
      </c>
      <c r="K76" t="s">
        <v>21</v>
      </c>
    </row>
    <row r="77" spans="1:11" x14ac:dyDescent="0.3">
      <c r="A77">
        <v>75</v>
      </c>
      <c r="B77">
        <v>75</v>
      </c>
      <c r="C77" t="s">
        <v>292</v>
      </c>
      <c r="D77" t="s">
        <v>293</v>
      </c>
      <c r="E77" t="s">
        <v>194</v>
      </c>
      <c r="F77">
        <v>40</v>
      </c>
      <c r="G77" t="s">
        <v>18</v>
      </c>
      <c r="H77" t="s">
        <v>294</v>
      </c>
      <c r="I77">
        <v>2023</v>
      </c>
      <c r="J77" t="s">
        <v>196</v>
      </c>
      <c r="K77" t="s">
        <v>21</v>
      </c>
    </row>
    <row r="78" spans="1:11" x14ac:dyDescent="0.3">
      <c r="A78">
        <v>76</v>
      </c>
      <c r="B78">
        <v>76</v>
      </c>
      <c r="C78" t="s">
        <v>295</v>
      </c>
      <c r="D78" t="s">
        <v>296</v>
      </c>
      <c r="E78" t="s">
        <v>297</v>
      </c>
      <c r="G78" t="s">
        <v>18</v>
      </c>
      <c r="H78" t="s">
        <v>18</v>
      </c>
      <c r="I78">
        <v>2022</v>
      </c>
      <c r="J78" t="s">
        <v>18</v>
      </c>
      <c r="K78" t="s">
        <v>21</v>
      </c>
    </row>
    <row r="79" spans="1:11" x14ac:dyDescent="0.3">
      <c r="A79">
        <v>77</v>
      </c>
      <c r="B79">
        <v>77</v>
      </c>
      <c r="C79" t="s">
        <v>298</v>
      </c>
      <c r="D79" t="s">
        <v>299</v>
      </c>
      <c r="E79" t="s">
        <v>300</v>
      </c>
      <c r="G79" t="s">
        <v>18</v>
      </c>
      <c r="H79" t="s">
        <v>301</v>
      </c>
      <c r="I79">
        <v>2020</v>
      </c>
      <c r="J79" t="s">
        <v>18</v>
      </c>
      <c r="K79" t="s">
        <v>21</v>
      </c>
    </row>
    <row r="80" spans="1:11" x14ac:dyDescent="0.3">
      <c r="A80">
        <v>78</v>
      </c>
      <c r="B80">
        <v>78</v>
      </c>
      <c r="C80" t="s">
        <v>302</v>
      </c>
      <c r="D80" t="s">
        <v>303</v>
      </c>
      <c r="E80" t="s">
        <v>18</v>
      </c>
      <c r="G80" t="s">
        <v>18</v>
      </c>
      <c r="H80" t="s">
        <v>18</v>
      </c>
      <c r="I80">
        <v>2018</v>
      </c>
      <c r="J80" t="s">
        <v>18</v>
      </c>
      <c r="K80" t="s">
        <v>21</v>
      </c>
    </row>
    <row r="81" spans="1:11" x14ac:dyDescent="0.3">
      <c r="A81">
        <v>79</v>
      </c>
      <c r="B81">
        <v>79</v>
      </c>
      <c r="C81" t="s">
        <v>304</v>
      </c>
      <c r="D81" t="s">
        <v>305</v>
      </c>
      <c r="E81" t="s">
        <v>18</v>
      </c>
      <c r="G81" t="s">
        <v>18</v>
      </c>
      <c r="H81" t="s">
        <v>18</v>
      </c>
      <c r="I81">
        <v>2021</v>
      </c>
      <c r="J81" t="s">
        <v>133</v>
      </c>
      <c r="K81" t="s">
        <v>21</v>
      </c>
    </row>
    <row r="82" spans="1:11" x14ac:dyDescent="0.3">
      <c r="A82">
        <v>80</v>
      </c>
      <c r="B82">
        <v>80</v>
      </c>
      <c r="C82" t="s">
        <v>306</v>
      </c>
      <c r="D82" t="s">
        <v>307</v>
      </c>
      <c r="E82" t="s">
        <v>18</v>
      </c>
      <c r="G82" t="s">
        <v>18</v>
      </c>
      <c r="H82" t="s">
        <v>18</v>
      </c>
      <c r="I82">
        <v>2021</v>
      </c>
      <c r="J82" t="s">
        <v>18</v>
      </c>
      <c r="K82" t="s">
        <v>21</v>
      </c>
    </row>
    <row r="83" spans="1:11" x14ac:dyDescent="0.3">
      <c r="A83">
        <v>81</v>
      </c>
      <c r="B83">
        <v>81</v>
      </c>
      <c r="C83" t="s">
        <v>308</v>
      </c>
      <c r="D83" t="s">
        <v>309</v>
      </c>
      <c r="E83" t="s">
        <v>310</v>
      </c>
      <c r="F83">
        <v>75</v>
      </c>
      <c r="G83" t="s">
        <v>71</v>
      </c>
      <c r="H83" t="s">
        <v>311</v>
      </c>
      <c r="I83">
        <v>2023</v>
      </c>
      <c r="J83" t="s">
        <v>312</v>
      </c>
      <c r="K83" t="s">
        <v>21</v>
      </c>
    </row>
    <row r="84" spans="1:11" x14ac:dyDescent="0.3">
      <c r="A84">
        <v>82</v>
      </c>
      <c r="B84">
        <v>82</v>
      </c>
      <c r="C84" t="s">
        <v>313</v>
      </c>
      <c r="D84" t="s">
        <v>314</v>
      </c>
      <c r="E84" t="s">
        <v>18</v>
      </c>
      <c r="G84" t="s">
        <v>18</v>
      </c>
      <c r="H84" t="s">
        <v>18</v>
      </c>
      <c r="I84">
        <v>2024</v>
      </c>
      <c r="J84" t="s">
        <v>18</v>
      </c>
      <c r="K84" t="s">
        <v>21</v>
      </c>
    </row>
    <row r="85" spans="1:11" x14ac:dyDescent="0.3">
      <c r="A85">
        <v>83</v>
      </c>
      <c r="B85">
        <v>83</v>
      </c>
      <c r="C85" t="s">
        <v>315</v>
      </c>
      <c r="D85" t="s">
        <v>316</v>
      </c>
      <c r="E85" t="s">
        <v>317</v>
      </c>
      <c r="F85">
        <v>14</v>
      </c>
      <c r="G85" t="s">
        <v>40</v>
      </c>
      <c r="H85" t="s">
        <v>318</v>
      </c>
      <c r="I85">
        <v>2018</v>
      </c>
      <c r="J85" t="s">
        <v>18</v>
      </c>
      <c r="K85" t="s">
        <v>21</v>
      </c>
    </row>
    <row r="86" spans="1:11" x14ac:dyDescent="0.3">
      <c r="A86">
        <v>84</v>
      </c>
      <c r="B86">
        <v>84</v>
      </c>
      <c r="C86" t="s">
        <v>319</v>
      </c>
      <c r="D86" t="s">
        <v>320</v>
      </c>
      <c r="E86" t="s">
        <v>18</v>
      </c>
      <c r="G86" t="s">
        <v>18</v>
      </c>
      <c r="H86" t="s">
        <v>18</v>
      </c>
      <c r="I86">
        <v>2022</v>
      </c>
      <c r="J86" t="s">
        <v>18</v>
      </c>
      <c r="K86" t="s">
        <v>21</v>
      </c>
    </row>
    <row r="87" spans="1:11" x14ac:dyDescent="0.3">
      <c r="A87">
        <v>85</v>
      </c>
      <c r="B87">
        <v>85</v>
      </c>
      <c r="C87" t="s">
        <v>321</v>
      </c>
      <c r="D87" t="s">
        <v>322</v>
      </c>
      <c r="E87" t="s">
        <v>323</v>
      </c>
      <c r="G87" t="s">
        <v>18</v>
      </c>
      <c r="H87" t="s">
        <v>324</v>
      </c>
      <c r="I87">
        <v>2024</v>
      </c>
      <c r="J87" t="s">
        <v>18</v>
      </c>
      <c r="K87" t="s">
        <v>21</v>
      </c>
    </row>
    <row r="88" spans="1:11" x14ac:dyDescent="0.3">
      <c r="A88">
        <v>86</v>
      </c>
      <c r="B88">
        <v>86</v>
      </c>
      <c r="C88" t="s">
        <v>325</v>
      </c>
      <c r="D88" t="s">
        <v>326</v>
      </c>
      <c r="E88" t="s">
        <v>18</v>
      </c>
      <c r="G88" t="s">
        <v>18</v>
      </c>
      <c r="H88" t="s">
        <v>18</v>
      </c>
      <c r="I88">
        <v>2023</v>
      </c>
      <c r="J88" t="s">
        <v>327</v>
      </c>
      <c r="K88" t="s">
        <v>21</v>
      </c>
    </row>
    <row r="89" spans="1:11" x14ac:dyDescent="0.3">
      <c r="A89">
        <v>87</v>
      </c>
      <c r="B89">
        <v>87</v>
      </c>
      <c r="C89" t="s">
        <v>328</v>
      </c>
      <c r="D89" t="s">
        <v>329</v>
      </c>
      <c r="E89" t="s">
        <v>18</v>
      </c>
      <c r="G89" t="s">
        <v>18</v>
      </c>
      <c r="H89" t="s">
        <v>18</v>
      </c>
      <c r="I89">
        <v>2021</v>
      </c>
      <c r="J89" t="s">
        <v>18</v>
      </c>
      <c r="K89" t="s">
        <v>21</v>
      </c>
    </row>
    <row r="90" spans="1:11" x14ac:dyDescent="0.3">
      <c r="A90">
        <v>88</v>
      </c>
      <c r="B90">
        <v>88</v>
      </c>
      <c r="C90" t="s">
        <v>330</v>
      </c>
      <c r="D90" t="s">
        <v>331</v>
      </c>
      <c r="E90" t="s">
        <v>18</v>
      </c>
      <c r="G90" t="s">
        <v>18</v>
      </c>
      <c r="H90" t="s">
        <v>18</v>
      </c>
      <c r="I90">
        <v>2018</v>
      </c>
      <c r="J90" t="s">
        <v>18</v>
      </c>
      <c r="K90" t="s">
        <v>21</v>
      </c>
    </row>
    <row r="91" spans="1:11" x14ac:dyDescent="0.3">
      <c r="A91">
        <v>89</v>
      </c>
      <c r="B91">
        <v>89</v>
      </c>
      <c r="C91" t="s">
        <v>332</v>
      </c>
      <c r="D91" t="s">
        <v>333</v>
      </c>
      <c r="E91" t="s">
        <v>204</v>
      </c>
      <c r="G91" t="s">
        <v>18</v>
      </c>
      <c r="H91" t="s">
        <v>334</v>
      </c>
      <c r="I91">
        <v>2023</v>
      </c>
      <c r="J91" t="s">
        <v>206</v>
      </c>
      <c r="K91" t="s">
        <v>21</v>
      </c>
    </row>
    <row r="92" spans="1:11" x14ac:dyDescent="0.3">
      <c r="A92">
        <v>90</v>
      </c>
      <c r="B92">
        <v>90</v>
      </c>
      <c r="C92" t="s">
        <v>335</v>
      </c>
      <c r="D92" t="s">
        <v>336</v>
      </c>
      <c r="E92" t="s">
        <v>337</v>
      </c>
      <c r="G92" t="s">
        <v>18</v>
      </c>
      <c r="H92" t="s">
        <v>338</v>
      </c>
      <c r="I92">
        <v>2019</v>
      </c>
      <c r="J92" t="s">
        <v>13</v>
      </c>
      <c r="K92" t="s">
        <v>21</v>
      </c>
    </row>
    <row r="93" spans="1:11" x14ac:dyDescent="0.3">
      <c r="A93">
        <v>91</v>
      </c>
      <c r="B93">
        <v>91</v>
      </c>
      <c r="C93" t="s">
        <v>152</v>
      </c>
      <c r="D93" t="s">
        <v>339</v>
      </c>
      <c r="E93" t="s">
        <v>340</v>
      </c>
      <c r="G93" t="s">
        <v>18</v>
      </c>
      <c r="H93" t="s">
        <v>341</v>
      </c>
      <c r="I93">
        <v>2023</v>
      </c>
      <c r="J93" t="s">
        <v>13</v>
      </c>
      <c r="K93" t="s">
        <v>21</v>
      </c>
    </row>
    <row r="94" spans="1:11" x14ac:dyDescent="0.3">
      <c r="A94">
        <v>92</v>
      </c>
      <c r="B94">
        <v>92</v>
      </c>
      <c r="C94" t="s">
        <v>342</v>
      </c>
      <c r="D94" t="s">
        <v>343</v>
      </c>
      <c r="E94" t="s">
        <v>344</v>
      </c>
      <c r="F94">
        <v>1056</v>
      </c>
      <c r="G94" t="s">
        <v>150</v>
      </c>
      <c r="H94" t="s">
        <v>345</v>
      </c>
      <c r="I94">
        <v>2022</v>
      </c>
      <c r="J94" t="s">
        <v>346</v>
      </c>
      <c r="K94" t="s">
        <v>21</v>
      </c>
    </row>
    <row r="95" spans="1:11" x14ac:dyDescent="0.3">
      <c r="A95">
        <v>93</v>
      </c>
      <c r="B95">
        <v>93</v>
      </c>
      <c r="C95" t="s">
        <v>347</v>
      </c>
      <c r="D95" t="s">
        <v>348</v>
      </c>
      <c r="E95" t="s">
        <v>349</v>
      </c>
      <c r="G95" t="s">
        <v>18</v>
      </c>
      <c r="H95" t="s">
        <v>350</v>
      </c>
      <c r="I95">
        <v>2021</v>
      </c>
      <c r="J95" t="s">
        <v>18</v>
      </c>
      <c r="K95" t="s">
        <v>21</v>
      </c>
    </row>
    <row r="96" spans="1:11" x14ac:dyDescent="0.3">
      <c r="A96">
        <v>94</v>
      </c>
      <c r="B96">
        <v>94</v>
      </c>
      <c r="C96" t="s">
        <v>351</v>
      </c>
      <c r="D96" t="s">
        <v>352</v>
      </c>
      <c r="E96" t="s">
        <v>18</v>
      </c>
      <c r="G96" t="s">
        <v>18</v>
      </c>
      <c r="H96" t="s">
        <v>18</v>
      </c>
      <c r="I96">
        <v>2022</v>
      </c>
      <c r="J96" t="s">
        <v>353</v>
      </c>
      <c r="K96" t="s">
        <v>21</v>
      </c>
    </row>
    <row r="97" spans="1:11" x14ac:dyDescent="0.3">
      <c r="A97">
        <v>95</v>
      </c>
      <c r="B97">
        <v>95</v>
      </c>
      <c r="C97" t="s">
        <v>354</v>
      </c>
      <c r="D97" t="s">
        <v>355</v>
      </c>
      <c r="E97" t="s">
        <v>18</v>
      </c>
      <c r="G97" t="s">
        <v>18</v>
      </c>
      <c r="H97" t="s">
        <v>18</v>
      </c>
      <c r="I97">
        <v>2016</v>
      </c>
      <c r="J97" t="s">
        <v>356</v>
      </c>
      <c r="K97" t="s">
        <v>21</v>
      </c>
    </row>
    <row r="98" spans="1:11" x14ac:dyDescent="0.3">
      <c r="A98">
        <v>96</v>
      </c>
      <c r="B98">
        <v>96</v>
      </c>
      <c r="C98" t="s">
        <v>357</v>
      </c>
      <c r="D98" t="s">
        <v>358</v>
      </c>
      <c r="E98" t="s">
        <v>359</v>
      </c>
      <c r="F98">
        <v>18</v>
      </c>
      <c r="G98" t="s">
        <v>18</v>
      </c>
      <c r="H98" t="s">
        <v>360</v>
      </c>
      <c r="I98">
        <v>2024</v>
      </c>
      <c r="J98" t="s">
        <v>361</v>
      </c>
      <c r="K98" t="s">
        <v>21</v>
      </c>
    </row>
    <row r="99" spans="1:11" x14ac:dyDescent="0.3">
      <c r="A99">
        <v>97</v>
      </c>
      <c r="B99">
        <v>97</v>
      </c>
      <c r="C99" t="s">
        <v>362</v>
      </c>
      <c r="D99" t="s">
        <v>363</v>
      </c>
      <c r="E99" t="s">
        <v>364</v>
      </c>
      <c r="G99" t="s">
        <v>18</v>
      </c>
      <c r="H99" t="s">
        <v>365</v>
      </c>
      <c r="I99">
        <v>2023</v>
      </c>
      <c r="J99" t="s">
        <v>18</v>
      </c>
      <c r="K99" t="s">
        <v>21</v>
      </c>
    </row>
    <row r="100" spans="1:11" x14ac:dyDescent="0.3">
      <c r="A100">
        <v>98</v>
      </c>
      <c r="B100">
        <v>98</v>
      </c>
      <c r="C100" t="s">
        <v>366</v>
      </c>
      <c r="D100" t="s">
        <v>367</v>
      </c>
      <c r="E100" t="s">
        <v>18</v>
      </c>
      <c r="G100" t="s">
        <v>18</v>
      </c>
      <c r="H100" t="s">
        <v>18</v>
      </c>
      <c r="J100" t="s">
        <v>18</v>
      </c>
      <c r="K100" t="s">
        <v>21</v>
      </c>
    </row>
    <row r="101" spans="1:11" x14ac:dyDescent="0.3">
      <c r="A101">
        <v>99</v>
      </c>
      <c r="B101">
        <v>99</v>
      </c>
      <c r="C101" t="s">
        <v>368</v>
      </c>
      <c r="D101" t="s">
        <v>369</v>
      </c>
      <c r="E101" t="s">
        <v>18</v>
      </c>
      <c r="G101" t="s">
        <v>18</v>
      </c>
      <c r="H101" t="s">
        <v>18</v>
      </c>
      <c r="I101">
        <v>2019</v>
      </c>
      <c r="J101" t="s">
        <v>18</v>
      </c>
      <c r="K101" t="s">
        <v>21</v>
      </c>
    </row>
    <row r="102" spans="1:11" x14ac:dyDescent="0.3">
      <c r="A102">
        <v>100</v>
      </c>
      <c r="B102">
        <v>100</v>
      </c>
      <c r="C102" t="s">
        <v>370</v>
      </c>
      <c r="D102" t="s">
        <v>371</v>
      </c>
      <c r="E102" t="s">
        <v>18</v>
      </c>
      <c r="G102" t="s">
        <v>18</v>
      </c>
      <c r="H102" t="s">
        <v>18</v>
      </c>
      <c r="J102" t="s">
        <v>18</v>
      </c>
      <c r="K102" t="s">
        <v>21</v>
      </c>
    </row>
    <row r="103" spans="1:11" x14ac:dyDescent="0.3">
      <c r="A103">
        <v>101</v>
      </c>
      <c r="B103">
        <v>101</v>
      </c>
      <c r="C103" t="s">
        <v>372</v>
      </c>
      <c r="D103" t="s">
        <v>373</v>
      </c>
      <c r="E103" t="s">
        <v>18</v>
      </c>
      <c r="G103" t="s">
        <v>18</v>
      </c>
      <c r="H103" t="s">
        <v>18</v>
      </c>
      <c r="I103">
        <v>2022</v>
      </c>
      <c r="J103" t="s">
        <v>18</v>
      </c>
      <c r="K103" t="s">
        <v>21</v>
      </c>
    </row>
    <row r="104" spans="1:11" x14ac:dyDescent="0.3">
      <c r="A104">
        <v>102</v>
      </c>
      <c r="B104">
        <v>102</v>
      </c>
      <c r="C104" t="s">
        <v>374</v>
      </c>
      <c r="D104" t="s">
        <v>375</v>
      </c>
      <c r="E104" t="s">
        <v>18</v>
      </c>
      <c r="G104" t="s">
        <v>18</v>
      </c>
      <c r="H104" t="s">
        <v>18</v>
      </c>
      <c r="J104" t="s">
        <v>376</v>
      </c>
      <c r="K104" t="s">
        <v>21</v>
      </c>
    </row>
    <row r="105" spans="1:11" x14ac:dyDescent="0.3">
      <c r="A105">
        <v>103</v>
      </c>
      <c r="B105">
        <v>103</v>
      </c>
      <c r="C105" t="s">
        <v>377</v>
      </c>
      <c r="D105" t="s">
        <v>378</v>
      </c>
      <c r="E105" t="s">
        <v>18</v>
      </c>
      <c r="G105" t="s">
        <v>18</v>
      </c>
      <c r="H105" t="s">
        <v>18</v>
      </c>
      <c r="I105">
        <v>2021</v>
      </c>
      <c r="J105" t="s">
        <v>379</v>
      </c>
      <c r="K105" t="s">
        <v>21</v>
      </c>
    </row>
    <row r="106" spans="1:11" x14ac:dyDescent="0.3">
      <c r="A106">
        <v>104</v>
      </c>
      <c r="B106">
        <v>104</v>
      </c>
      <c r="C106" t="s">
        <v>380</v>
      </c>
      <c r="D106" t="s">
        <v>381</v>
      </c>
      <c r="E106" t="s">
        <v>18</v>
      </c>
      <c r="G106" t="s">
        <v>18</v>
      </c>
      <c r="H106" t="s">
        <v>18</v>
      </c>
      <c r="I106">
        <v>2021</v>
      </c>
      <c r="J106" t="s">
        <v>18</v>
      </c>
      <c r="K106" t="s">
        <v>21</v>
      </c>
    </row>
    <row r="107" spans="1:11" x14ac:dyDescent="0.3">
      <c r="A107">
        <v>105</v>
      </c>
      <c r="B107">
        <v>105</v>
      </c>
      <c r="C107" t="s">
        <v>382</v>
      </c>
      <c r="D107" t="s">
        <v>383</v>
      </c>
      <c r="E107" t="s">
        <v>18</v>
      </c>
      <c r="G107" t="s">
        <v>18</v>
      </c>
      <c r="H107" t="s">
        <v>18</v>
      </c>
      <c r="I107">
        <v>2023</v>
      </c>
      <c r="J107" t="s">
        <v>384</v>
      </c>
      <c r="K107" t="s">
        <v>21</v>
      </c>
    </row>
    <row r="108" spans="1:11" x14ac:dyDescent="0.3">
      <c r="A108">
        <v>106</v>
      </c>
      <c r="B108">
        <v>106</v>
      </c>
      <c r="C108" t="s">
        <v>385</v>
      </c>
      <c r="D108" t="s">
        <v>386</v>
      </c>
      <c r="E108" t="s">
        <v>387</v>
      </c>
      <c r="G108" t="s">
        <v>18</v>
      </c>
      <c r="H108" t="s">
        <v>388</v>
      </c>
      <c r="J108" t="s">
        <v>18</v>
      </c>
      <c r="K108" t="s">
        <v>21</v>
      </c>
    </row>
    <row r="109" spans="1:11" x14ac:dyDescent="0.3">
      <c r="A109">
        <v>107</v>
      </c>
      <c r="B109">
        <v>107</v>
      </c>
      <c r="C109" t="s">
        <v>389</v>
      </c>
      <c r="D109" t="s">
        <v>390</v>
      </c>
      <c r="E109" t="s">
        <v>18</v>
      </c>
      <c r="G109" t="s">
        <v>18</v>
      </c>
      <c r="H109" t="s">
        <v>18</v>
      </c>
      <c r="I109">
        <v>2020</v>
      </c>
      <c r="J109" t="s">
        <v>391</v>
      </c>
      <c r="K109" t="s">
        <v>21</v>
      </c>
    </row>
    <row r="110" spans="1:11" x14ac:dyDescent="0.3">
      <c r="A110">
        <v>108</v>
      </c>
      <c r="B110">
        <v>108</v>
      </c>
      <c r="C110" t="s">
        <v>392</v>
      </c>
      <c r="D110" t="s">
        <v>393</v>
      </c>
      <c r="E110" t="s">
        <v>18</v>
      </c>
      <c r="G110" t="s">
        <v>18</v>
      </c>
      <c r="H110" t="s">
        <v>18</v>
      </c>
      <c r="I110">
        <v>2020</v>
      </c>
      <c r="J110" t="s">
        <v>18</v>
      </c>
      <c r="K110" t="s">
        <v>21</v>
      </c>
    </row>
    <row r="111" spans="1:11" x14ac:dyDescent="0.3">
      <c r="A111">
        <v>109</v>
      </c>
      <c r="B111">
        <v>109</v>
      </c>
      <c r="C111" t="s">
        <v>394</v>
      </c>
      <c r="D111" t="s">
        <v>395</v>
      </c>
      <c r="E111" t="s">
        <v>396</v>
      </c>
      <c r="G111" t="s">
        <v>18</v>
      </c>
      <c r="H111" t="s">
        <v>18</v>
      </c>
      <c r="I111">
        <v>2017</v>
      </c>
      <c r="J111" t="s">
        <v>18</v>
      </c>
      <c r="K111" t="s">
        <v>21</v>
      </c>
    </row>
    <row r="112" spans="1:11" x14ac:dyDescent="0.3">
      <c r="A112">
        <v>110</v>
      </c>
      <c r="B112">
        <v>110</v>
      </c>
      <c r="C112" t="s">
        <v>397</v>
      </c>
      <c r="D112" t="s">
        <v>398</v>
      </c>
      <c r="E112" t="s">
        <v>18</v>
      </c>
      <c r="G112" t="s">
        <v>18</v>
      </c>
      <c r="H112" t="s">
        <v>18</v>
      </c>
      <c r="I112">
        <v>2020</v>
      </c>
      <c r="J112" t="s">
        <v>399</v>
      </c>
      <c r="K112" t="s">
        <v>21</v>
      </c>
    </row>
    <row r="113" spans="1:11" x14ac:dyDescent="0.3">
      <c r="A113">
        <v>111</v>
      </c>
      <c r="B113">
        <v>111</v>
      </c>
      <c r="C113" t="s">
        <v>335</v>
      </c>
      <c r="D113" t="s">
        <v>400</v>
      </c>
      <c r="E113" t="s">
        <v>337</v>
      </c>
      <c r="G113" t="s">
        <v>18</v>
      </c>
      <c r="H113" t="s">
        <v>401</v>
      </c>
      <c r="I113">
        <v>2019</v>
      </c>
      <c r="J113" t="s">
        <v>402</v>
      </c>
      <c r="K113" t="s">
        <v>21</v>
      </c>
    </row>
    <row r="114" spans="1:11" x14ac:dyDescent="0.3">
      <c r="A114">
        <v>112</v>
      </c>
      <c r="B114">
        <v>112</v>
      </c>
      <c r="C114" t="s">
        <v>403</v>
      </c>
      <c r="D114" t="s">
        <v>404</v>
      </c>
      <c r="E114" t="s">
        <v>18</v>
      </c>
      <c r="G114" t="s">
        <v>18</v>
      </c>
      <c r="H114" t="s">
        <v>18</v>
      </c>
      <c r="I114">
        <v>2019</v>
      </c>
      <c r="J114" t="s">
        <v>391</v>
      </c>
      <c r="K114" t="s">
        <v>21</v>
      </c>
    </row>
    <row r="115" spans="1:11" x14ac:dyDescent="0.3">
      <c r="A115">
        <v>113</v>
      </c>
      <c r="B115">
        <v>113</v>
      </c>
      <c r="C115" t="s">
        <v>405</v>
      </c>
      <c r="D115" t="s">
        <v>406</v>
      </c>
      <c r="E115" t="s">
        <v>18</v>
      </c>
      <c r="G115" t="s">
        <v>18</v>
      </c>
      <c r="H115" t="s">
        <v>18</v>
      </c>
      <c r="J115" t="s">
        <v>18</v>
      </c>
      <c r="K115" t="s">
        <v>21</v>
      </c>
    </row>
    <row r="116" spans="1:11" x14ac:dyDescent="0.3">
      <c r="A116">
        <v>114</v>
      </c>
      <c r="B116">
        <v>114</v>
      </c>
      <c r="C116" t="s">
        <v>407</v>
      </c>
      <c r="D116" t="s">
        <v>408</v>
      </c>
      <c r="E116" t="s">
        <v>18</v>
      </c>
      <c r="G116" t="s">
        <v>18</v>
      </c>
      <c r="H116" t="s">
        <v>18</v>
      </c>
      <c r="I116">
        <v>2021</v>
      </c>
      <c r="J116" t="s">
        <v>18</v>
      </c>
      <c r="K116" t="s">
        <v>21</v>
      </c>
    </row>
    <row r="117" spans="1:11" x14ac:dyDescent="0.3">
      <c r="A117">
        <v>115</v>
      </c>
      <c r="B117">
        <v>1</v>
      </c>
      <c r="C117" t="s">
        <v>217</v>
      </c>
      <c r="D117" t="s">
        <v>218</v>
      </c>
      <c r="E117" t="s">
        <v>219</v>
      </c>
      <c r="F117">
        <v>14</v>
      </c>
      <c r="G117">
        <v>11</v>
      </c>
      <c r="H117" t="s">
        <v>221</v>
      </c>
      <c r="I117">
        <v>2025</v>
      </c>
      <c r="J117" t="s">
        <v>67</v>
      </c>
      <c r="K117" t="s">
        <v>409</v>
      </c>
    </row>
    <row r="118" spans="1:11" x14ac:dyDescent="0.3">
      <c r="A118">
        <v>116</v>
      </c>
      <c r="B118">
        <v>2</v>
      </c>
      <c r="C118" t="s">
        <v>268</v>
      </c>
      <c r="D118" t="s">
        <v>269</v>
      </c>
      <c r="E118" t="s">
        <v>270</v>
      </c>
      <c r="H118" t="s">
        <v>18</v>
      </c>
      <c r="I118">
        <v>2024</v>
      </c>
      <c r="J118" t="s">
        <v>18</v>
      </c>
      <c r="K118" t="s">
        <v>410</v>
      </c>
    </row>
    <row r="119" spans="1:11" x14ac:dyDescent="0.3">
      <c r="A119">
        <v>117</v>
      </c>
      <c r="B119">
        <v>3</v>
      </c>
      <c r="C119" t="s">
        <v>411</v>
      </c>
      <c r="D119" t="s">
        <v>412</v>
      </c>
      <c r="E119" t="s">
        <v>39</v>
      </c>
      <c r="F119">
        <v>30</v>
      </c>
      <c r="G119">
        <v>2</v>
      </c>
      <c r="H119" t="s">
        <v>413</v>
      </c>
      <c r="I119">
        <v>2025</v>
      </c>
      <c r="J119" t="s">
        <v>18</v>
      </c>
      <c r="K119" t="s">
        <v>410</v>
      </c>
    </row>
    <row r="120" spans="1:11" x14ac:dyDescent="0.3">
      <c r="A120">
        <v>118</v>
      </c>
      <c r="B120">
        <v>4</v>
      </c>
      <c r="C120" t="s">
        <v>414</v>
      </c>
      <c r="D120" t="s">
        <v>415</v>
      </c>
      <c r="E120" t="s">
        <v>28</v>
      </c>
      <c r="F120">
        <v>173</v>
      </c>
      <c r="H120" t="s">
        <v>416</v>
      </c>
      <c r="I120">
        <v>2025</v>
      </c>
      <c r="J120" t="s">
        <v>20</v>
      </c>
      <c r="K120" t="s">
        <v>410</v>
      </c>
    </row>
    <row r="121" spans="1:11" x14ac:dyDescent="0.3">
      <c r="A121">
        <v>119</v>
      </c>
      <c r="B121">
        <v>5</v>
      </c>
      <c r="C121" t="s">
        <v>417</v>
      </c>
      <c r="D121" t="s">
        <v>418</v>
      </c>
      <c r="E121" t="s">
        <v>419</v>
      </c>
      <c r="F121">
        <v>15</v>
      </c>
      <c r="G121">
        <v>1</v>
      </c>
      <c r="H121" t="s">
        <v>420</v>
      </c>
      <c r="I121">
        <v>2024</v>
      </c>
      <c r="J121" t="s">
        <v>67</v>
      </c>
      <c r="K121" t="s">
        <v>410</v>
      </c>
    </row>
    <row r="122" spans="1:11" x14ac:dyDescent="0.3">
      <c r="A122">
        <v>120</v>
      </c>
      <c r="B122">
        <v>6</v>
      </c>
      <c r="C122" t="s">
        <v>421</v>
      </c>
      <c r="D122" t="s">
        <v>422</v>
      </c>
      <c r="E122" t="s">
        <v>228</v>
      </c>
      <c r="H122" t="s">
        <v>423</v>
      </c>
      <c r="I122">
        <v>2024</v>
      </c>
      <c r="J122" t="s">
        <v>230</v>
      </c>
      <c r="K122" t="s">
        <v>410</v>
      </c>
    </row>
    <row r="123" spans="1:11" x14ac:dyDescent="0.3">
      <c r="A123">
        <v>121</v>
      </c>
      <c r="B123">
        <v>7</v>
      </c>
      <c r="C123" t="s">
        <v>424</v>
      </c>
      <c r="D123" t="s">
        <v>425</v>
      </c>
      <c r="E123" t="s">
        <v>426</v>
      </c>
      <c r="F123">
        <v>40</v>
      </c>
      <c r="G123">
        <v>1</v>
      </c>
      <c r="H123" t="s">
        <v>427</v>
      </c>
      <c r="I123">
        <v>2025</v>
      </c>
      <c r="J123" t="s">
        <v>428</v>
      </c>
      <c r="K123" t="s">
        <v>410</v>
      </c>
    </row>
    <row r="124" spans="1:11" x14ac:dyDescent="0.3">
      <c r="A124">
        <v>122</v>
      </c>
      <c r="B124">
        <v>8</v>
      </c>
      <c r="C124" t="s">
        <v>429</v>
      </c>
      <c r="D124" t="s">
        <v>430</v>
      </c>
      <c r="E124" t="s">
        <v>431</v>
      </c>
      <c r="H124" t="s">
        <v>18</v>
      </c>
      <c r="I124">
        <v>2024</v>
      </c>
      <c r="J124" t="s">
        <v>18</v>
      </c>
      <c r="K124" t="s">
        <v>410</v>
      </c>
    </row>
    <row r="125" spans="1:11" x14ac:dyDescent="0.3">
      <c r="A125">
        <v>123</v>
      </c>
      <c r="B125">
        <v>1</v>
      </c>
      <c r="C125" t="s">
        <v>432</v>
      </c>
      <c r="D125" t="s">
        <v>433</v>
      </c>
      <c r="E125" t="s">
        <v>434</v>
      </c>
      <c r="F125" t="s">
        <v>178</v>
      </c>
      <c r="G125" t="s">
        <v>150</v>
      </c>
      <c r="I125">
        <v>2025</v>
      </c>
      <c r="K125" t="s">
        <v>435</v>
      </c>
    </row>
    <row r="126" spans="1:11" x14ac:dyDescent="0.3">
      <c r="A126">
        <v>124</v>
      </c>
      <c r="B126">
        <v>2</v>
      </c>
      <c r="C126" t="s">
        <v>436</v>
      </c>
      <c r="D126" t="s">
        <v>437</v>
      </c>
      <c r="E126" t="s">
        <v>438</v>
      </c>
      <c r="F126" t="s">
        <v>439</v>
      </c>
      <c r="G126" t="s">
        <v>150</v>
      </c>
      <c r="I126">
        <v>2025</v>
      </c>
      <c r="K126" t="s">
        <v>440</v>
      </c>
    </row>
    <row r="127" spans="1:11" x14ac:dyDescent="0.3">
      <c r="A127">
        <v>125</v>
      </c>
      <c r="B127">
        <v>3</v>
      </c>
      <c r="C127" t="s">
        <v>441</v>
      </c>
      <c r="D127" t="s">
        <v>442</v>
      </c>
      <c r="E127" t="s">
        <v>443</v>
      </c>
      <c r="F127" t="s">
        <v>444</v>
      </c>
      <c r="G127" t="s">
        <v>136</v>
      </c>
      <c r="I127">
        <v>2020</v>
      </c>
      <c r="K127" t="s">
        <v>440</v>
      </c>
    </row>
    <row r="128" spans="1:11" x14ac:dyDescent="0.3">
      <c r="A128">
        <v>126</v>
      </c>
      <c r="B128">
        <v>4</v>
      </c>
      <c r="C128" t="s">
        <v>445</v>
      </c>
      <c r="D128" t="s">
        <v>446</v>
      </c>
      <c r="E128" t="s">
        <v>44</v>
      </c>
      <c r="F128" t="s">
        <v>447</v>
      </c>
      <c r="G128" t="s">
        <v>18</v>
      </c>
      <c r="I128">
        <v>2023</v>
      </c>
      <c r="K128" t="s">
        <v>440</v>
      </c>
    </row>
    <row r="129" spans="1:11" x14ac:dyDescent="0.3">
      <c r="A129">
        <v>127</v>
      </c>
      <c r="B129">
        <v>5</v>
      </c>
      <c r="C129" t="s">
        <v>448</v>
      </c>
      <c r="D129" t="s">
        <v>449</v>
      </c>
      <c r="E129" t="s">
        <v>450</v>
      </c>
      <c r="F129" t="s">
        <v>145</v>
      </c>
      <c r="G129" t="s">
        <v>71</v>
      </c>
      <c r="I129">
        <v>2023</v>
      </c>
      <c r="K129" t="s">
        <v>440</v>
      </c>
    </row>
    <row r="130" spans="1:11" x14ac:dyDescent="0.3">
      <c r="A130">
        <v>128</v>
      </c>
      <c r="B130">
        <v>6</v>
      </c>
      <c r="C130" t="s">
        <v>451</v>
      </c>
      <c r="D130" t="s">
        <v>452</v>
      </c>
      <c r="E130" t="s">
        <v>108</v>
      </c>
      <c r="F130" t="s">
        <v>453</v>
      </c>
      <c r="G130" t="s">
        <v>18</v>
      </c>
      <c r="I130">
        <v>2021</v>
      </c>
      <c r="K130" t="s">
        <v>440</v>
      </c>
    </row>
    <row r="131" spans="1:11" x14ac:dyDescent="0.3">
      <c r="A131">
        <v>129</v>
      </c>
      <c r="B131">
        <v>7</v>
      </c>
      <c r="C131" t="s">
        <v>454</v>
      </c>
      <c r="D131" t="s">
        <v>455</v>
      </c>
      <c r="E131" t="s">
        <v>456</v>
      </c>
      <c r="F131" t="s">
        <v>237</v>
      </c>
      <c r="G131" t="s">
        <v>184</v>
      </c>
      <c r="I131">
        <v>2024</v>
      </c>
      <c r="K131" t="s">
        <v>440</v>
      </c>
    </row>
    <row r="132" spans="1:11" x14ac:dyDescent="0.3">
      <c r="A132">
        <v>130</v>
      </c>
      <c r="B132">
        <v>8</v>
      </c>
      <c r="C132" t="s">
        <v>457</v>
      </c>
      <c r="D132" t="s">
        <v>458</v>
      </c>
      <c r="E132" t="s">
        <v>459</v>
      </c>
      <c r="F132" t="s">
        <v>18</v>
      </c>
      <c r="G132" t="s">
        <v>18</v>
      </c>
      <c r="I132">
        <v>2022</v>
      </c>
      <c r="K132" t="s">
        <v>440</v>
      </c>
    </row>
    <row r="133" spans="1:11" x14ac:dyDescent="0.3">
      <c r="A133">
        <v>131</v>
      </c>
      <c r="B133">
        <v>9</v>
      </c>
      <c r="C133" t="s">
        <v>460</v>
      </c>
      <c r="D133" t="s">
        <v>461</v>
      </c>
      <c r="E133" t="s">
        <v>44</v>
      </c>
      <c r="F133" t="s">
        <v>462</v>
      </c>
      <c r="G133" t="s">
        <v>18</v>
      </c>
      <c r="I133">
        <v>2024</v>
      </c>
      <c r="K133" t="s">
        <v>440</v>
      </c>
    </row>
    <row r="134" spans="1:11" x14ac:dyDescent="0.3">
      <c r="A134">
        <v>132</v>
      </c>
      <c r="B134">
        <v>10</v>
      </c>
      <c r="C134" t="s">
        <v>463</v>
      </c>
      <c r="D134" t="s">
        <v>464</v>
      </c>
      <c r="E134" t="s">
        <v>64</v>
      </c>
      <c r="F134" t="s">
        <v>178</v>
      </c>
      <c r="G134" t="s">
        <v>11</v>
      </c>
      <c r="I134">
        <v>2022</v>
      </c>
      <c r="K134" t="s">
        <v>440</v>
      </c>
    </row>
    <row r="135" spans="1:11" x14ac:dyDescent="0.3">
      <c r="A135">
        <v>133</v>
      </c>
      <c r="B135">
        <v>11</v>
      </c>
      <c r="C135" t="s">
        <v>465</v>
      </c>
      <c r="D135" t="s">
        <v>466</v>
      </c>
      <c r="E135" t="s">
        <v>64</v>
      </c>
      <c r="F135" t="s">
        <v>178</v>
      </c>
      <c r="G135" t="s">
        <v>65</v>
      </c>
      <c r="I135">
        <v>2022</v>
      </c>
      <c r="K135" t="s">
        <v>440</v>
      </c>
    </row>
    <row r="136" spans="1:11" x14ac:dyDescent="0.3">
      <c r="A136">
        <v>134</v>
      </c>
      <c r="B136">
        <v>12</v>
      </c>
      <c r="C136" t="s">
        <v>467</v>
      </c>
      <c r="D136" t="s">
        <v>468</v>
      </c>
      <c r="E136" t="s">
        <v>44</v>
      </c>
      <c r="F136" t="s">
        <v>469</v>
      </c>
      <c r="G136" t="s">
        <v>18</v>
      </c>
      <c r="I136">
        <v>2024</v>
      </c>
      <c r="K136" t="s">
        <v>440</v>
      </c>
    </row>
    <row r="137" spans="1:11" x14ac:dyDescent="0.3">
      <c r="A137">
        <v>135</v>
      </c>
      <c r="B137">
        <v>13</v>
      </c>
      <c r="C137" t="s">
        <v>470</v>
      </c>
      <c r="D137" t="s">
        <v>9</v>
      </c>
      <c r="E137" t="s">
        <v>10</v>
      </c>
      <c r="F137" t="s">
        <v>471</v>
      </c>
      <c r="G137" t="s">
        <v>11</v>
      </c>
      <c r="I137">
        <v>2023</v>
      </c>
      <c r="K137" t="s">
        <v>440</v>
      </c>
    </row>
    <row r="138" spans="1:11" x14ac:dyDescent="0.3">
      <c r="A138">
        <v>136</v>
      </c>
      <c r="B138">
        <v>14</v>
      </c>
      <c r="C138" t="s">
        <v>472</v>
      </c>
      <c r="D138" t="s">
        <v>473</v>
      </c>
      <c r="E138" t="s">
        <v>474</v>
      </c>
      <c r="F138" t="s">
        <v>475</v>
      </c>
      <c r="G138" t="s">
        <v>18</v>
      </c>
      <c r="I138">
        <v>2024</v>
      </c>
      <c r="K138" t="s">
        <v>440</v>
      </c>
    </row>
    <row r="139" spans="1:11" x14ac:dyDescent="0.3">
      <c r="A139">
        <v>137</v>
      </c>
      <c r="B139">
        <v>15</v>
      </c>
      <c r="C139" t="s">
        <v>476</v>
      </c>
      <c r="D139" t="s">
        <v>477</v>
      </c>
      <c r="E139" t="s">
        <v>94</v>
      </c>
      <c r="F139" t="s">
        <v>444</v>
      </c>
      <c r="G139" t="s">
        <v>136</v>
      </c>
      <c r="I139">
        <v>2025</v>
      </c>
      <c r="K139" t="s">
        <v>440</v>
      </c>
    </row>
    <row r="140" spans="1:11" x14ac:dyDescent="0.3">
      <c r="A140">
        <v>138</v>
      </c>
      <c r="B140">
        <v>16</v>
      </c>
      <c r="C140" t="s">
        <v>478</v>
      </c>
      <c r="D140" t="s">
        <v>479</v>
      </c>
      <c r="E140" t="s">
        <v>480</v>
      </c>
      <c r="F140" t="s">
        <v>18</v>
      </c>
      <c r="G140" t="s">
        <v>18</v>
      </c>
      <c r="I140">
        <v>2021</v>
      </c>
      <c r="K140" t="s">
        <v>440</v>
      </c>
    </row>
    <row r="141" spans="1:11" x14ac:dyDescent="0.3">
      <c r="A141">
        <v>139</v>
      </c>
      <c r="B141">
        <v>17</v>
      </c>
      <c r="C141" t="s">
        <v>481</v>
      </c>
      <c r="D141" t="s">
        <v>482</v>
      </c>
      <c r="E141" t="s">
        <v>483</v>
      </c>
      <c r="F141" t="s">
        <v>484</v>
      </c>
      <c r="G141" t="s">
        <v>18</v>
      </c>
      <c r="I141">
        <v>2024</v>
      </c>
      <c r="K141" t="s">
        <v>440</v>
      </c>
    </row>
    <row r="142" spans="1:11" x14ac:dyDescent="0.3">
      <c r="A142">
        <v>140</v>
      </c>
      <c r="B142">
        <v>18</v>
      </c>
      <c r="C142" t="s">
        <v>485</v>
      </c>
      <c r="D142" t="s">
        <v>104</v>
      </c>
      <c r="E142" t="s">
        <v>64</v>
      </c>
      <c r="F142" t="s">
        <v>486</v>
      </c>
      <c r="G142" t="s">
        <v>11</v>
      </c>
      <c r="I142">
        <v>2023</v>
      </c>
      <c r="K142" t="s">
        <v>440</v>
      </c>
    </row>
    <row r="143" spans="1:11" x14ac:dyDescent="0.3">
      <c r="A143">
        <v>141</v>
      </c>
      <c r="B143">
        <v>19</v>
      </c>
      <c r="C143" t="s">
        <v>487</v>
      </c>
      <c r="D143" t="s">
        <v>488</v>
      </c>
      <c r="E143" t="s">
        <v>489</v>
      </c>
      <c r="F143" t="s">
        <v>18</v>
      </c>
      <c r="G143" t="s">
        <v>18</v>
      </c>
      <c r="I143">
        <v>2023</v>
      </c>
      <c r="K143" t="s">
        <v>440</v>
      </c>
    </row>
    <row r="144" spans="1:11" x14ac:dyDescent="0.3">
      <c r="A144">
        <v>142</v>
      </c>
      <c r="B144">
        <v>20</v>
      </c>
      <c r="C144" t="s">
        <v>490</v>
      </c>
      <c r="D144" t="s">
        <v>491</v>
      </c>
      <c r="E144" t="s">
        <v>177</v>
      </c>
      <c r="F144" t="s">
        <v>492</v>
      </c>
      <c r="G144" t="s">
        <v>150</v>
      </c>
      <c r="I144">
        <v>2021</v>
      </c>
      <c r="K144" t="s">
        <v>440</v>
      </c>
    </row>
    <row r="145" spans="1:11" x14ac:dyDescent="0.3">
      <c r="A145">
        <v>143</v>
      </c>
      <c r="B145">
        <v>21</v>
      </c>
      <c r="C145" t="s">
        <v>493</v>
      </c>
      <c r="D145" t="s">
        <v>494</v>
      </c>
      <c r="E145" t="s">
        <v>495</v>
      </c>
      <c r="F145" t="s">
        <v>496</v>
      </c>
      <c r="G145" t="s">
        <v>124</v>
      </c>
      <c r="I145">
        <v>2024</v>
      </c>
      <c r="K145" t="s">
        <v>440</v>
      </c>
    </row>
    <row r="146" spans="1:11" x14ac:dyDescent="0.3">
      <c r="A146">
        <v>144</v>
      </c>
      <c r="B146">
        <v>22</v>
      </c>
      <c r="C146" t="s">
        <v>497</v>
      </c>
      <c r="D146" t="s">
        <v>498</v>
      </c>
      <c r="E146" t="s">
        <v>499</v>
      </c>
      <c r="F146" t="s">
        <v>500</v>
      </c>
      <c r="G146" t="s">
        <v>18</v>
      </c>
      <c r="I146">
        <v>2024</v>
      </c>
      <c r="K146" t="s">
        <v>440</v>
      </c>
    </row>
    <row r="147" spans="1:11" x14ac:dyDescent="0.3">
      <c r="A147">
        <v>145</v>
      </c>
      <c r="B147">
        <v>23</v>
      </c>
      <c r="C147" t="s">
        <v>501</v>
      </c>
      <c r="D147" t="s">
        <v>502</v>
      </c>
      <c r="E147" t="s">
        <v>177</v>
      </c>
      <c r="F147" t="s">
        <v>503</v>
      </c>
      <c r="G147" t="s">
        <v>178</v>
      </c>
      <c r="I147">
        <v>2022</v>
      </c>
      <c r="K147" t="s">
        <v>440</v>
      </c>
    </row>
    <row r="148" spans="1:11" x14ac:dyDescent="0.3">
      <c r="A148">
        <v>146</v>
      </c>
      <c r="B148">
        <v>24</v>
      </c>
      <c r="C148" t="s">
        <v>504</v>
      </c>
      <c r="D148" t="s">
        <v>505</v>
      </c>
      <c r="E148" t="s">
        <v>28</v>
      </c>
      <c r="F148" t="s">
        <v>506</v>
      </c>
      <c r="G148" t="s">
        <v>18</v>
      </c>
      <c r="I148">
        <v>2023</v>
      </c>
      <c r="K148" t="s">
        <v>440</v>
      </c>
    </row>
    <row r="149" spans="1:11" x14ac:dyDescent="0.3">
      <c r="A149">
        <v>147</v>
      </c>
      <c r="B149">
        <v>25</v>
      </c>
      <c r="C149" t="s">
        <v>507</v>
      </c>
      <c r="D149" t="s">
        <v>508</v>
      </c>
      <c r="E149" t="s">
        <v>44</v>
      </c>
      <c r="F149" t="s">
        <v>462</v>
      </c>
      <c r="G149" t="s">
        <v>18</v>
      </c>
      <c r="I149">
        <v>2024</v>
      </c>
      <c r="K149" t="s">
        <v>440</v>
      </c>
    </row>
    <row r="150" spans="1:11" x14ac:dyDescent="0.3">
      <c r="A150">
        <v>148</v>
      </c>
      <c r="B150">
        <v>26</v>
      </c>
      <c r="C150" t="s">
        <v>509</v>
      </c>
      <c r="D150" t="s">
        <v>510</v>
      </c>
      <c r="E150" t="s">
        <v>64</v>
      </c>
      <c r="F150" t="s">
        <v>486</v>
      </c>
      <c r="G150" t="s">
        <v>124</v>
      </c>
      <c r="I150">
        <v>2023</v>
      </c>
      <c r="K150" t="s">
        <v>440</v>
      </c>
    </row>
    <row r="151" spans="1:11" x14ac:dyDescent="0.3">
      <c r="A151">
        <v>149</v>
      </c>
      <c r="B151">
        <v>27</v>
      </c>
      <c r="C151" t="s">
        <v>511</v>
      </c>
      <c r="D151" t="s">
        <v>512</v>
      </c>
      <c r="E151" t="s">
        <v>513</v>
      </c>
      <c r="F151" t="s">
        <v>65</v>
      </c>
      <c r="G151" t="s">
        <v>178</v>
      </c>
      <c r="I151">
        <v>2022</v>
      </c>
      <c r="K151" t="s">
        <v>440</v>
      </c>
    </row>
    <row r="152" spans="1:11" x14ac:dyDescent="0.3">
      <c r="A152">
        <v>150</v>
      </c>
      <c r="B152">
        <v>28</v>
      </c>
      <c r="C152" t="s">
        <v>514</v>
      </c>
      <c r="D152" t="s">
        <v>515</v>
      </c>
      <c r="E152" t="s">
        <v>516</v>
      </c>
      <c r="F152" t="s">
        <v>517</v>
      </c>
      <c r="G152" t="s">
        <v>18</v>
      </c>
      <c r="I152">
        <v>2024</v>
      </c>
      <c r="K152" t="s">
        <v>440</v>
      </c>
    </row>
    <row r="153" spans="1:11" x14ac:dyDescent="0.3">
      <c r="A153">
        <v>151</v>
      </c>
      <c r="B153">
        <v>29</v>
      </c>
      <c r="C153" t="s">
        <v>518</v>
      </c>
      <c r="D153" t="s">
        <v>519</v>
      </c>
      <c r="E153" t="s">
        <v>28</v>
      </c>
      <c r="F153" t="s">
        <v>66</v>
      </c>
      <c r="G153" t="s">
        <v>18</v>
      </c>
      <c r="I153">
        <v>2021</v>
      </c>
      <c r="K153" t="s">
        <v>440</v>
      </c>
    </row>
    <row r="154" spans="1:11" x14ac:dyDescent="0.3">
      <c r="A154">
        <v>152</v>
      </c>
      <c r="B154">
        <v>30</v>
      </c>
      <c r="C154" t="s">
        <v>520</v>
      </c>
      <c r="D154" t="s">
        <v>521</v>
      </c>
      <c r="E154" t="s">
        <v>359</v>
      </c>
      <c r="F154" t="s">
        <v>522</v>
      </c>
      <c r="G154" t="s">
        <v>18</v>
      </c>
      <c r="I154">
        <v>2023</v>
      </c>
      <c r="K154" t="s">
        <v>440</v>
      </c>
    </row>
    <row r="155" spans="1:11" x14ac:dyDescent="0.3">
      <c r="A155">
        <v>153</v>
      </c>
      <c r="B155">
        <v>31</v>
      </c>
      <c r="C155" t="s">
        <v>523</v>
      </c>
      <c r="D155" t="s">
        <v>524</v>
      </c>
      <c r="E155" t="s">
        <v>359</v>
      </c>
      <c r="F155" t="s">
        <v>525</v>
      </c>
      <c r="G155" t="s">
        <v>18</v>
      </c>
      <c r="I155">
        <v>2024</v>
      </c>
      <c r="K155" t="s">
        <v>440</v>
      </c>
    </row>
    <row r="156" spans="1:11" x14ac:dyDescent="0.3">
      <c r="A156">
        <v>154</v>
      </c>
      <c r="B156">
        <v>32</v>
      </c>
      <c r="C156" t="s">
        <v>526</v>
      </c>
      <c r="D156" t="s">
        <v>527</v>
      </c>
      <c r="E156" t="s">
        <v>528</v>
      </c>
      <c r="F156" t="s">
        <v>522</v>
      </c>
      <c r="G156" t="s">
        <v>529</v>
      </c>
      <c r="I156">
        <v>2023</v>
      </c>
      <c r="K156" t="s">
        <v>440</v>
      </c>
    </row>
    <row r="157" spans="1:11" x14ac:dyDescent="0.3">
      <c r="A157">
        <v>155</v>
      </c>
      <c r="B157">
        <v>33</v>
      </c>
      <c r="C157" t="s">
        <v>530</v>
      </c>
      <c r="D157" t="s">
        <v>34</v>
      </c>
      <c r="E157" t="s">
        <v>35</v>
      </c>
      <c r="F157" t="s">
        <v>531</v>
      </c>
      <c r="G157" t="s">
        <v>18</v>
      </c>
      <c r="I157">
        <v>2022</v>
      </c>
      <c r="K157" t="s">
        <v>440</v>
      </c>
    </row>
    <row r="158" spans="1:11" x14ac:dyDescent="0.3">
      <c r="A158">
        <v>156</v>
      </c>
      <c r="B158">
        <v>34</v>
      </c>
      <c r="C158" t="s">
        <v>478</v>
      </c>
      <c r="D158" t="s">
        <v>532</v>
      </c>
      <c r="E158" t="s">
        <v>59</v>
      </c>
      <c r="F158" t="s">
        <v>533</v>
      </c>
      <c r="G158" t="s">
        <v>184</v>
      </c>
      <c r="I158">
        <v>2023</v>
      </c>
      <c r="K158" t="s">
        <v>440</v>
      </c>
    </row>
    <row r="159" spans="1:11" x14ac:dyDescent="0.3">
      <c r="A159">
        <v>157</v>
      </c>
      <c r="B159">
        <v>35</v>
      </c>
      <c r="C159" t="s">
        <v>534</v>
      </c>
      <c r="D159" t="s">
        <v>535</v>
      </c>
      <c r="E159" t="s">
        <v>536</v>
      </c>
      <c r="F159" t="s">
        <v>486</v>
      </c>
      <c r="G159" t="s">
        <v>150</v>
      </c>
      <c r="I159">
        <v>2023</v>
      </c>
      <c r="K159" t="s">
        <v>440</v>
      </c>
    </row>
    <row r="160" spans="1:11" x14ac:dyDescent="0.3">
      <c r="A160">
        <v>158</v>
      </c>
      <c r="B160">
        <v>36</v>
      </c>
      <c r="C160" t="s">
        <v>537</v>
      </c>
      <c r="D160" t="s">
        <v>538</v>
      </c>
      <c r="E160" t="s">
        <v>59</v>
      </c>
      <c r="F160" t="s">
        <v>539</v>
      </c>
      <c r="G160" t="s">
        <v>150</v>
      </c>
      <c r="I160">
        <v>2022</v>
      </c>
      <c r="K160" t="s">
        <v>440</v>
      </c>
    </row>
    <row r="161" spans="1:11" x14ac:dyDescent="0.3">
      <c r="A161">
        <v>159</v>
      </c>
      <c r="B161">
        <v>37</v>
      </c>
      <c r="C161" t="s">
        <v>540</v>
      </c>
      <c r="D161" t="s">
        <v>541</v>
      </c>
      <c r="E161" t="s">
        <v>542</v>
      </c>
      <c r="F161" t="s">
        <v>543</v>
      </c>
      <c r="G161" t="s">
        <v>178</v>
      </c>
      <c r="I161">
        <v>2024</v>
      </c>
      <c r="K161" t="s">
        <v>440</v>
      </c>
    </row>
    <row r="162" spans="1:11" x14ac:dyDescent="0.3">
      <c r="A162">
        <v>160</v>
      </c>
      <c r="B162">
        <v>38</v>
      </c>
      <c r="C162" t="s">
        <v>544</v>
      </c>
      <c r="D162" t="s">
        <v>545</v>
      </c>
      <c r="E162" t="s">
        <v>546</v>
      </c>
      <c r="F162" t="s">
        <v>547</v>
      </c>
      <c r="G162" t="s">
        <v>18</v>
      </c>
      <c r="I162">
        <v>2024</v>
      </c>
      <c r="K162" t="s">
        <v>440</v>
      </c>
    </row>
    <row r="163" spans="1:11" x14ac:dyDescent="0.3">
      <c r="A163">
        <v>161</v>
      </c>
      <c r="B163">
        <v>39</v>
      </c>
      <c r="C163" t="s">
        <v>548</v>
      </c>
      <c r="D163" t="s">
        <v>549</v>
      </c>
      <c r="E163" t="s">
        <v>528</v>
      </c>
      <c r="F163" t="s">
        <v>522</v>
      </c>
      <c r="G163" t="s">
        <v>525</v>
      </c>
      <c r="I163">
        <v>2023</v>
      </c>
      <c r="K163" t="s">
        <v>440</v>
      </c>
    </row>
    <row r="164" spans="1:11" x14ac:dyDescent="0.3">
      <c r="A164">
        <v>162</v>
      </c>
      <c r="B164">
        <v>40</v>
      </c>
      <c r="C164" t="s">
        <v>550</v>
      </c>
      <c r="D164" t="s">
        <v>551</v>
      </c>
      <c r="E164" t="s">
        <v>44</v>
      </c>
      <c r="F164" t="s">
        <v>552</v>
      </c>
      <c r="G164" t="s">
        <v>18</v>
      </c>
      <c r="I164">
        <v>2022</v>
      </c>
      <c r="K164" t="s">
        <v>440</v>
      </c>
    </row>
    <row r="165" spans="1:11" x14ac:dyDescent="0.3">
      <c r="A165">
        <v>163</v>
      </c>
      <c r="B165">
        <v>41</v>
      </c>
      <c r="C165" t="s">
        <v>553</v>
      </c>
      <c r="D165" t="s">
        <v>418</v>
      </c>
      <c r="E165" t="s">
        <v>554</v>
      </c>
      <c r="F165" t="s">
        <v>522</v>
      </c>
      <c r="G165" t="s">
        <v>150</v>
      </c>
      <c r="I165">
        <v>2025</v>
      </c>
      <c r="K165" t="s">
        <v>440</v>
      </c>
    </row>
    <row r="166" spans="1:11" x14ac:dyDescent="0.3">
      <c r="A166">
        <v>164</v>
      </c>
      <c r="B166">
        <v>42</v>
      </c>
      <c r="C166" t="s">
        <v>555</v>
      </c>
      <c r="D166" t="s">
        <v>556</v>
      </c>
      <c r="E166" t="s">
        <v>557</v>
      </c>
      <c r="F166" t="s">
        <v>18</v>
      </c>
      <c r="G166" t="s">
        <v>18</v>
      </c>
      <c r="I166">
        <v>2023</v>
      </c>
      <c r="K166" t="s">
        <v>440</v>
      </c>
    </row>
    <row r="167" spans="1:11" x14ac:dyDescent="0.3">
      <c r="A167">
        <v>165</v>
      </c>
      <c r="B167">
        <v>43</v>
      </c>
      <c r="C167" t="s">
        <v>558</v>
      </c>
      <c r="D167" t="s">
        <v>559</v>
      </c>
      <c r="E167" t="s">
        <v>44</v>
      </c>
      <c r="F167" t="s">
        <v>469</v>
      </c>
      <c r="G167" t="s">
        <v>18</v>
      </c>
      <c r="I167">
        <v>2024</v>
      </c>
      <c r="K167" t="s">
        <v>440</v>
      </c>
    </row>
    <row r="168" spans="1:11" x14ac:dyDescent="0.3">
      <c r="A168">
        <v>166</v>
      </c>
      <c r="B168">
        <v>44</v>
      </c>
      <c r="C168" t="s">
        <v>560</v>
      </c>
      <c r="D168" t="s">
        <v>561</v>
      </c>
      <c r="E168" t="s">
        <v>562</v>
      </c>
      <c r="F168" t="s">
        <v>563</v>
      </c>
      <c r="G168" t="s">
        <v>18</v>
      </c>
      <c r="I168">
        <v>2022</v>
      </c>
      <c r="K168" t="s">
        <v>440</v>
      </c>
    </row>
    <row r="169" spans="1:11" x14ac:dyDescent="0.3">
      <c r="A169">
        <v>167</v>
      </c>
      <c r="B169">
        <v>45</v>
      </c>
      <c r="C169" t="s">
        <v>564</v>
      </c>
      <c r="D169" t="s">
        <v>565</v>
      </c>
      <c r="E169" t="s">
        <v>177</v>
      </c>
      <c r="F169" t="s">
        <v>503</v>
      </c>
      <c r="G169" t="s">
        <v>150</v>
      </c>
      <c r="I169">
        <v>2022</v>
      </c>
      <c r="K169" t="s">
        <v>440</v>
      </c>
    </row>
    <row r="170" spans="1:11" x14ac:dyDescent="0.3">
      <c r="A170">
        <v>168</v>
      </c>
      <c r="B170">
        <v>46</v>
      </c>
      <c r="C170" t="s">
        <v>566</v>
      </c>
      <c r="D170" t="s">
        <v>567</v>
      </c>
      <c r="E170" t="s">
        <v>568</v>
      </c>
      <c r="F170" t="s">
        <v>569</v>
      </c>
      <c r="G170" t="s">
        <v>65</v>
      </c>
      <c r="I170">
        <v>2022</v>
      </c>
      <c r="K170" t="s">
        <v>440</v>
      </c>
    </row>
    <row r="171" spans="1:11" x14ac:dyDescent="0.3">
      <c r="A171">
        <v>169</v>
      </c>
      <c r="B171">
        <v>47</v>
      </c>
      <c r="C171" t="s">
        <v>570</v>
      </c>
      <c r="D171" t="s">
        <v>63</v>
      </c>
      <c r="E171" t="s">
        <v>64</v>
      </c>
      <c r="F171" t="s">
        <v>124</v>
      </c>
      <c r="G171" t="s">
        <v>65</v>
      </c>
      <c r="I171">
        <v>2020</v>
      </c>
      <c r="K171" t="s">
        <v>440</v>
      </c>
    </row>
    <row r="172" spans="1:11" x14ac:dyDescent="0.3">
      <c r="A172">
        <v>170</v>
      </c>
      <c r="B172">
        <v>48</v>
      </c>
      <c r="C172" t="s">
        <v>571</v>
      </c>
      <c r="D172" t="s">
        <v>572</v>
      </c>
      <c r="E172" t="s">
        <v>573</v>
      </c>
      <c r="F172" t="s">
        <v>574</v>
      </c>
      <c r="G172" t="s">
        <v>150</v>
      </c>
      <c r="I172">
        <v>2021</v>
      </c>
      <c r="K172" t="s">
        <v>440</v>
      </c>
    </row>
    <row r="173" spans="1:11" x14ac:dyDescent="0.3">
      <c r="A173">
        <v>171</v>
      </c>
      <c r="B173">
        <v>49</v>
      </c>
      <c r="C173" t="s">
        <v>575</v>
      </c>
      <c r="D173" t="s">
        <v>576</v>
      </c>
      <c r="E173" t="s">
        <v>577</v>
      </c>
      <c r="F173" t="s">
        <v>578</v>
      </c>
      <c r="G173" t="s">
        <v>486</v>
      </c>
      <c r="I173">
        <v>2023</v>
      </c>
      <c r="K173" t="s">
        <v>440</v>
      </c>
    </row>
    <row r="174" spans="1:11" x14ac:dyDescent="0.3">
      <c r="A174">
        <v>172</v>
      </c>
      <c r="B174">
        <v>50</v>
      </c>
      <c r="C174" t="s">
        <v>579</v>
      </c>
      <c r="D174" t="s">
        <v>580</v>
      </c>
      <c r="E174" t="s">
        <v>581</v>
      </c>
      <c r="F174" t="s">
        <v>582</v>
      </c>
      <c r="G174" t="s">
        <v>18</v>
      </c>
      <c r="I174">
        <v>2023</v>
      </c>
      <c r="K174" t="s">
        <v>440</v>
      </c>
    </row>
    <row r="175" spans="1:11" x14ac:dyDescent="0.3">
      <c r="A175">
        <v>173</v>
      </c>
      <c r="B175">
        <v>51</v>
      </c>
      <c r="C175" t="s">
        <v>583</v>
      </c>
      <c r="D175" t="s">
        <v>584</v>
      </c>
      <c r="E175" t="s">
        <v>585</v>
      </c>
      <c r="F175" t="s">
        <v>586</v>
      </c>
      <c r="G175" t="s">
        <v>124</v>
      </c>
      <c r="I175">
        <v>2020</v>
      </c>
      <c r="K175" t="s">
        <v>440</v>
      </c>
    </row>
    <row r="176" spans="1:11" x14ac:dyDescent="0.3">
      <c r="A176">
        <v>174</v>
      </c>
      <c r="B176">
        <v>52</v>
      </c>
      <c r="C176" t="s">
        <v>587</v>
      </c>
      <c r="D176" t="s">
        <v>163</v>
      </c>
      <c r="E176" t="s">
        <v>164</v>
      </c>
      <c r="F176" t="s">
        <v>588</v>
      </c>
      <c r="G176" t="s">
        <v>18</v>
      </c>
      <c r="I176">
        <v>2022</v>
      </c>
      <c r="K176" t="s">
        <v>440</v>
      </c>
    </row>
    <row r="177" spans="1:11" x14ac:dyDescent="0.3">
      <c r="A177">
        <v>175</v>
      </c>
      <c r="B177">
        <v>53</v>
      </c>
      <c r="C177" t="s">
        <v>589</v>
      </c>
      <c r="D177" t="s">
        <v>590</v>
      </c>
      <c r="E177" t="s">
        <v>64</v>
      </c>
      <c r="F177" t="s">
        <v>486</v>
      </c>
      <c r="G177" t="s">
        <v>11</v>
      </c>
      <c r="I177">
        <v>2023</v>
      </c>
      <c r="K177" t="s">
        <v>440</v>
      </c>
    </row>
    <row r="178" spans="1:11" x14ac:dyDescent="0.3">
      <c r="A178">
        <v>176</v>
      </c>
      <c r="B178">
        <v>54</v>
      </c>
      <c r="C178" t="s">
        <v>591</v>
      </c>
      <c r="D178" t="s">
        <v>592</v>
      </c>
      <c r="E178" t="s">
        <v>546</v>
      </c>
      <c r="F178" t="s">
        <v>547</v>
      </c>
      <c r="G178" t="s">
        <v>18</v>
      </c>
      <c r="I178">
        <v>2024</v>
      </c>
      <c r="K178" t="s">
        <v>440</v>
      </c>
    </row>
    <row r="179" spans="1:11" x14ac:dyDescent="0.3">
      <c r="A179">
        <v>177</v>
      </c>
      <c r="B179">
        <v>55</v>
      </c>
      <c r="C179" t="s">
        <v>593</v>
      </c>
      <c r="D179" t="s">
        <v>594</v>
      </c>
      <c r="E179" t="s">
        <v>595</v>
      </c>
      <c r="F179" t="s">
        <v>525</v>
      </c>
      <c r="G179" t="s">
        <v>11</v>
      </c>
      <c r="I179">
        <v>2023</v>
      </c>
      <c r="K179" t="s">
        <v>440</v>
      </c>
    </row>
    <row r="180" spans="1:11" x14ac:dyDescent="0.3">
      <c r="A180">
        <v>178</v>
      </c>
      <c r="B180">
        <v>56</v>
      </c>
      <c r="C180" t="s">
        <v>596</v>
      </c>
      <c r="D180" t="s">
        <v>597</v>
      </c>
      <c r="E180" t="s">
        <v>157</v>
      </c>
      <c r="F180" t="s">
        <v>598</v>
      </c>
      <c r="G180" t="s">
        <v>11</v>
      </c>
      <c r="I180">
        <v>2022</v>
      </c>
      <c r="K180" t="s">
        <v>440</v>
      </c>
    </row>
    <row r="181" spans="1:11" x14ac:dyDescent="0.3">
      <c r="A181">
        <v>179</v>
      </c>
      <c r="B181">
        <v>57</v>
      </c>
      <c r="C181" t="s">
        <v>599</v>
      </c>
      <c r="D181" t="s">
        <v>600</v>
      </c>
      <c r="E181" t="s">
        <v>64</v>
      </c>
      <c r="F181" t="s">
        <v>178</v>
      </c>
      <c r="G181" t="s">
        <v>150</v>
      </c>
      <c r="I181">
        <v>2022</v>
      </c>
      <c r="K181" t="s">
        <v>440</v>
      </c>
    </row>
    <row r="182" spans="1:11" x14ac:dyDescent="0.3">
      <c r="A182">
        <v>180</v>
      </c>
      <c r="B182">
        <v>58</v>
      </c>
      <c r="C182" t="s">
        <v>601</v>
      </c>
      <c r="D182" t="s">
        <v>602</v>
      </c>
      <c r="E182" t="s">
        <v>603</v>
      </c>
      <c r="F182" t="s">
        <v>533</v>
      </c>
      <c r="G182" t="s">
        <v>604</v>
      </c>
      <c r="I182">
        <v>2022</v>
      </c>
      <c r="K182" t="s">
        <v>440</v>
      </c>
    </row>
    <row r="183" spans="1:11" x14ac:dyDescent="0.3">
      <c r="A183">
        <v>181</v>
      </c>
      <c r="B183">
        <v>59</v>
      </c>
      <c r="C183" t="s">
        <v>605</v>
      </c>
      <c r="D183" t="s">
        <v>606</v>
      </c>
      <c r="E183" t="s">
        <v>499</v>
      </c>
      <c r="F183" t="s">
        <v>500</v>
      </c>
      <c r="G183" t="s">
        <v>18</v>
      </c>
      <c r="I183">
        <v>2024</v>
      </c>
      <c r="K183" t="s">
        <v>440</v>
      </c>
    </row>
    <row r="184" spans="1:11" x14ac:dyDescent="0.3">
      <c r="A184">
        <v>182</v>
      </c>
      <c r="B184">
        <v>60</v>
      </c>
      <c r="C184" t="s">
        <v>607</v>
      </c>
      <c r="D184" t="s">
        <v>608</v>
      </c>
      <c r="E184" t="s">
        <v>28</v>
      </c>
      <c r="F184" t="s">
        <v>609</v>
      </c>
      <c r="G184" t="s">
        <v>18</v>
      </c>
      <c r="I184">
        <v>2020</v>
      </c>
      <c r="K184" t="s">
        <v>440</v>
      </c>
    </row>
    <row r="185" spans="1:11" x14ac:dyDescent="0.3">
      <c r="A185">
        <v>183</v>
      </c>
      <c r="B185">
        <v>61</v>
      </c>
      <c r="C185" t="s">
        <v>610</v>
      </c>
      <c r="D185" t="s">
        <v>611</v>
      </c>
      <c r="E185" t="s">
        <v>157</v>
      </c>
      <c r="F185" t="s">
        <v>18</v>
      </c>
      <c r="G185" t="s">
        <v>18</v>
      </c>
      <c r="I185">
        <v>2024</v>
      </c>
      <c r="K185" t="s">
        <v>440</v>
      </c>
    </row>
    <row r="186" spans="1:11" x14ac:dyDescent="0.3">
      <c r="A186">
        <v>184</v>
      </c>
      <c r="B186">
        <v>62</v>
      </c>
      <c r="C186" t="s">
        <v>451</v>
      </c>
      <c r="D186" t="s">
        <v>612</v>
      </c>
      <c r="E186" t="s">
        <v>613</v>
      </c>
      <c r="F186" t="s">
        <v>471</v>
      </c>
      <c r="G186" t="s">
        <v>614</v>
      </c>
      <c r="I186">
        <v>2021</v>
      </c>
      <c r="K186" t="s">
        <v>440</v>
      </c>
    </row>
    <row r="187" spans="1:11" x14ac:dyDescent="0.3">
      <c r="A187">
        <v>185</v>
      </c>
      <c r="B187">
        <v>63</v>
      </c>
      <c r="C187" t="s">
        <v>615</v>
      </c>
      <c r="D187" t="s">
        <v>616</v>
      </c>
      <c r="E187" t="s">
        <v>617</v>
      </c>
      <c r="F187" t="s">
        <v>496</v>
      </c>
      <c r="G187" t="s">
        <v>150</v>
      </c>
      <c r="I187">
        <v>2021</v>
      </c>
      <c r="K187" t="s">
        <v>440</v>
      </c>
    </row>
    <row r="188" spans="1:11" x14ac:dyDescent="0.3">
      <c r="A188">
        <v>186</v>
      </c>
      <c r="B188">
        <v>64</v>
      </c>
      <c r="C188" t="s">
        <v>618</v>
      </c>
      <c r="D188" t="s">
        <v>619</v>
      </c>
      <c r="E188" t="s">
        <v>581</v>
      </c>
      <c r="F188" t="s">
        <v>620</v>
      </c>
      <c r="G188" t="s">
        <v>18</v>
      </c>
      <c r="I188">
        <v>2020</v>
      </c>
      <c r="K188" t="s">
        <v>440</v>
      </c>
    </row>
    <row r="189" spans="1:11" x14ac:dyDescent="0.3">
      <c r="A189">
        <v>187</v>
      </c>
      <c r="B189">
        <v>65</v>
      </c>
      <c r="C189" t="s">
        <v>621</v>
      </c>
      <c r="D189" t="s">
        <v>288</v>
      </c>
      <c r="E189" t="s">
        <v>622</v>
      </c>
      <c r="F189" t="s">
        <v>18</v>
      </c>
      <c r="G189" t="s">
        <v>18</v>
      </c>
      <c r="I189">
        <v>2020</v>
      </c>
      <c r="K189" t="s">
        <v>440</v>
      </c>
    </row>
    <row r="190" spans="1:11" x14ac:dyDescent="0.3">
      <c r="A190">
        <v>188</v>
      </c>
      <c r="B190">
        <v>66</v>
      </c>
      <c r="C190" t="s">
        <v>623</v>
      </c>
      <c r="D190" t="s">
        <v>624</v>
      </c>
      <c r="E190" t="s">
        <v>64</v>
      </c>
      <c r="F190" t="s">
        <v>529</v>
      </c>
      <c r="G190" t="s">
        <v>145</v>
      </c>
      <c r="I190">
        <v>2024</v>
      </c>
      <c r="K190" t="s">
        <v>440</v>
      </c>
    </row>
    <row r="191" spans="1:11" x14ac:dyDescent="0.3">
      <c r="A191">
        <v>189</v>
      </c>
      <c r="B191">
        <v>67</v>
      </c>
      <c r="C191" t="s">
        <v>625</v>
      </c>
      <c r="D191" t="s">
        <v>626</v>
      </c>
      <c r="E191" t="s">
        <v>627</v>
      </c>
      <c r="F191" t="s">
        <v>486</v>
      </c>
      <c r="G191" t="s">
        <v>71</v>
      </c>
      <c r="I191">
        <v>2025</v>
      </c>
      <c r="K191" t="s">
        <v>440</v>
      </c>
    </row>
    <row r="192" spans="1:11" x14ac:dyDescent="0.3">
      <c r="A192">
        <v>190</v>
      </c>
      <c r="B192">
        <v>68</v>
      </c>
      <c r="C192" t="s">
        <v>628</v>
      </c>
      <c r="D192" t="s">
        <v>629</v>
      </c>
      <c r="E192" t="s">
        <v>630</v>
      </c>
      <c r="F192" t="s">
        <v>631</v>
      </c>
      <c r="G192" t="s">
        <v>486</v>
      </c>
      <c r="I192">
        <v>2019</v>
      </c>
      <c r="K192" t="s">
        <v>440</v>
      </c>
    </row>
    <row r="193" spans="1:11" x14ac:dyDescent="0.3">
      <c r="A193">
        <v>191</v>
      </c>
      <c r="B193">
        <v>69</v>
      </c>
      <c r="C193" t="s">
        <v>632</v>
      </c>
      <c r="D193" t="s">
        <v>235</v>
      </c>
      <c r="E193" t="s">
        <v>633</v>
      </c>
      <c r="F193" t="s">
        <v>634</v>
      </c>
      <c r="G193" t="s">
        <v>237</v>
      </c>
      <c r="I193">
        <v>2023</v>
      </c>
      <c r="K193" t="s">
        <v>440</v>
      </c>
    </row>
    <row r="194" spans="1:11" x14ac:dyDescent="0.3">
      <c r="A194">
        <v>192</v>
      </c>
      <c r="B194">
        <v>70</v>
      </c>
      <c r="C194" t="s">
        <v>635</v>
      </c>
      <c r="D194" t="s">
        <v>636</v>
      </c>
      <c r="E194" t="s">
        <v>546</v>
      </c>
      <c r="F194" t="s">
        <v>547</v>
      </c>
      <c r="G194" t="s">
        <v>18</v>
      </c>
      <c r="I194">
        <v>2024</v>
      </c>
      <c r="K194" t="s">
        <v>440</v>
      </c>
    </row>
    <row r="195" spans="1:11" x14ac:dyDescent="0.3">
      <c r="A195">
        <v>193</v>
      </c>
      <c r="B195">
        <v>71</v>
      </c>
      <c r="C195" t="s">
        <v>637</v>
      </c>
      <c r="D195" t="s">
        <v>143</v>
      </c>
      <c r="E195" t="s">
        <v>638</v>
      </c>
      <c r="F195" t="s">
        <v>639</v>
      </c>
      <c r="G195" t="s">
        <v>145</v>
      </c>
      <c r="I195">
        <v>2023</v>
      </c>
      <c r="K195" t="s">
        <v>440</v>
      </c>
    </row>
    <row r="196" spans="1:11" x14ac:dyDescent="0.3">
      <c r="A196">
        <v>194</v>
      </c>
      <c r="B196">
        <v>72</v>
      </c>
      <c r="C196" t="s">
        <v>640</v>
      </c>
      <c r="D196" t="s">
        <v>641</v>
      </c>
      <c r="E196" t="s">
        <v>642</v>
      </c>
      <c r="F196" t="s">
        <v>439</v>
      </c>
      <c r="G196" t="s">
        <v>18</v>
      </c>
      <c r="I196">
        <v>2021</v>
      </c>
      <c r="K196" t="s">
        <v>440</v>
      </c>
    </row>
    <row r="197" spans="1:11" x14ac:dyDescent="0.3">
      <c r="A197">
        <v>195</v>
      </c>
      <c r="B197">
        <v>73</v>
      </c>
      <c r="C197" t="s">
        <v>643</v>
      </c>
      <c r="D197" t="s">
        <v>644</v>
      </c>
      <c r="E197" t="s">
        <v>645</v>
      </c>
      <c r="F197" t="s">
        <v>462</v>
      </c>
      <c r="G197" t="s">
        <v>71</v>
      </c>
      <c r="I197">
        <v>2025</v>
      </c>
      <c r="K197" t="s">
        <v>440</v>
      </c>
    </row>
    <row r="198" spans="1:11" x14ac:dyDescent="0.3">
      <c r="A198">
        <v>196</v>
      </c>
      <c r="B198">
        <v>74</v>
      </c>
      <c r="C198" t="s">
        <v>646</v>
      </c>
      <c r="D198" t="s">
        <v>647</v>
      </c>
      <c r="E198" t="s">
        <v>24</v>
      </c>
      <c r="F198" t="s">
        <v>648</v>
      </c>
      <c r="G198" t="s">
        <v>18</v>
      </c>
      <c r="I198">
        <v>2023</v>
      </c>
      <c r="K198" t="s">
        <v>440</v>
      </c>
    </row>
    <row r="199" spans="1:11" x14ac:dyDescent="0.3">
      <c r="A199">
        <v>197</v>
      </c>
      <c r="B199">
        <v>75</v>
      </c>
      <c r="C199" t="s">
        <v>649</v>
      </c>
      <c r="D199" t="s">
        <v>650</v>
      </c>
      <c r="E199" t="s">
        <v>651</v>
      </c>
      <c r="F199" t="s">
        <v>525</v>
      </c>
      <c r="G199" t="s">
        <v>136</v>
      </c>
      <c r="I199">
        <v>2020</v>
      </c>
      <c r="K199" t="s">
        <v>440</v>
      </c>
    </row>
    <row r="200" spans="1:11" x14ac:dyDescent="0.3">
      <c r="A200">
        <v>198</v>
      </c>
      <c r="B200">
        <v>76</v>
      </c>
      <c r="C200" t="s">
        <v>652</v>
      </c>
      <c r="D200" t="s">
        <v>653</v>
      </c>
      <c r="E200" t="s">
        <v>359</v>
      </c>
      <c r="F200" t="s">
        <v>654</v>
      </c>
      <c r="G200" t="s">
        <v>18</v>
      </c>
      <c r="I200">
        <v>2024</v>
      </c>
      <c r="K200" t="s">
        <v>440</v>
      </c>
    </row>
    <row r="201" spans="1:11" x14ac:dyDescent="0.3">
      <c r="A201">
        <v>199</v>
      </c>
      <c r="B201">
        <v>77</v>
      </c>
      <c r="C201" t="s">
        <v>655</v>
      </c>
      <c r="D201" t="s">
        <v>656</v>
      </c>
      <c r="E201" t="s">
        <v>642</v>
      </c>
      <c r="F201" t="s">
        <v>604</v>
      </c>
      <c r="G201" t="s">
        <v>18</v>
      </c>
      <c r="I201">
        <v>2022</v>
      </c>
      <c r="K201" t="s">
        <v>440</v>
      </c>
    </row>
    <row r="202" spans="1:11" x14ac:dyDescent="0.3">
      <c r="A202">
        <v>200</v>
      </c>
      <c r="B202">
        <v>78</v>
      </c>
      <c r="C202" t="s">
        <v>657</v>
      </c>
      <c r="D202" t="s">
        <v>658</v>
      </c>
      <c r="E202" t="s">
        <v>28</v>
      </c>
      <c r="F202" t="s">
        <v>659</v>
      </c>
      <c r="G202" t="s">
        <v>18</v>
      </c>
      <c r="I202">
        <v>2021</v>
      </c>
      <c r="K202" t="s">
        <v>440</v>
      </c>
    </row>
    <row r="203" spans="1:11" x14ac:dyDescent="0.3">
      <c r="A203">
        <v>201</v>
      </c>
      <c r="B203">
        <v>79</v>
      </c>
      <c r="C203" t="s">
        <v>660</v>
      </c>
      <c r="D203" t="s">
        <v>661</v>
      </c>
      <c r="E203" t="s">
        <v>662</v>
      </c>
      <c r="F203" t="s">
        <v>496</v>
      </c>
      <c r="G203" t="s">
        <v>471</v>
      </c>
      <c r="I203">
        <v>2022</v>
      </c>
      <c r="K203" t="s">
        <v>440</v>
      </c>
    </row>
    <row r="204" spans="1:11" x14ac:dyDescent="0.3">
      <c r="A204">
        <v>202</v>
      </c>
      <c r="B204">
        <v>80</v>
      </c>
      <c r="C204" t="s">
        <v>663</v>
      </c>
      <c r="D204" t="s">
        <v>664</v>
      </c>
      <c r="E204" t="s">
        <v>662</v>
      </c>
      <c r="F204" t="s">
        <v>496</v>
      </c>
      <c r="G204" t="s">
        <v>11</v>
      </c>
      <c r="I204">
        <v>2022</v>
      </c>
      <c r="K204" t="s">
        <v>440</v>
      </c>
    </row>
    <row r="205" spans="1:11" x14ac:dyDescent="0.3">
      <c r="A205">
        <v>203</v>
      </c>
      <c r="B205">
        <v>81</v>
      </c>
      <c r="C205" t="s">
        <v>665</v>
      </c>
      <c r="D205" t="s">
        <v>666</v>
      </c>
      <c r="E205" t="s">
        <v>554</v>
      </c>
      <c r="F205" t="s">
        <v>124</v>
      </c>
      <c r="G205" t="s">
        <v>525</v>
      </c>
      <c r="I205">
        <v>2020</v>
      </c>
      <c r="K205" t="s">
        <v>440</v>
      </c>
    </row>
    <row r="206" spans="1:11" x14ac:dyDescent="0.3">
      <c r="A206">
        <v>204</v>
      </c>
      <c r="B206">
        <v>82</v>
      </c>
      <c r="C206" t="s">
        <v>667</v>
      </c>
      <c r="D206" t="s">
        <v>668</v>
      </c>
      <c r="E206" t="s">
        <v>557</v>
      </c>
      <c r="F206" t="s">
        <v>18</v>
      </c>
      <c r="G206" t="s">
        <v>18</v>
      </c>
      <c r="I206">
        <v>2023</v>
      </c>
      <c r="K206" t="s">
        <v>440</v>
      </c>
    </row>
    <row r="207" spans="1:11" x14ac:dyDescent="0.3">
      <c r="A207">
        <v>205</v>
      </c>
      <c r="B207">
        <v>83</v>
      </c>
      <c r="C207" t="s">
        <v>669</v>
      </c>
      <c r="D207" t="s">
        <v>670</v>
      </c>
      <c r="E207" t="s">
        <v>44</v>
      </c>
      <c r="F207" t="s">
        <v>671</v>
      </c>
      <c r="G207" t="s">
        <v>18</v>
      </c>
      <c r="I207">
        <v>2024</v>
      </c>
      <c r="K207" t="s">
        <v>440</v>
      </c>
    </row>
    <row r="208" spans="1:11" x14ac:dyDescent="0.3">
      <c r="A208">
        <v>206</v>
      </c>
      <c r="B208">
        <v>84</v>
      </c>
      <c r="C208" t="s">
        <v>672</v>
      </c>
      <c r="D208" t="s">
        <v>673</v>
      </c>
      <c r="E208" t="s">
        <v>674</v>
      </c>
      <c r="F208" t="s">
        <v>675</v>
      </c>
      <c r="G208" t="s">
        <v>145</v>
      </c>
      <c r="I208">
        <v>2024</v>
      </c>
      <c r="K208" t="s">
        <v>440</v>
      </c>
    </row>
    <row r="209" spans="1:11" x14ac:dyDescent="0.3">
      <c r="A209">
        <v>207</v>
      </c>
      <c r="B209">
        <v>85</v>
      </c>
      <c r="C209" t="s">
        <v>676</v>
      </c>
      <c r="D209" t="s">
        <v>677</v>
      </c>
      <c r="E209" t="s">
        <v>662</v>
      </c>
      <c r="F209" t="s">
        <v>439</v>
      </c>
      <c r="G209" t="s">
        <v>471</v>
      </c>
      <c r="I209">
        <v>2020</v>
      </c>
      <c r="K209" t="s">
        <v>440</v>
      </c>
    </row>
    <row r="210" spans="1:11" x14ac:dyDescent="0.3">
      <c r="A210">
        <v>208</v>
      </c>
      <c r="B210">
        <v>86</v>
      </c>
      <c r="C210" t="s">
        <v>678</v>
      </c>
      <c r="D210" t="s">
        <v>679</v>
      </c>
      <c r="E210" t="s">
        <v>680</v>
      </c>
      <c r="F210" t="s">
        <v>552</v>
      </c>
      <c r="G210" t="s">
        <v>184</v>
      </c>
      <c r="I210">
        <v>2023</v>
      </c>
      <c r="K210" t="s">
        <v>440</v>
      </c>
    </row>
    <row r="211" spans="1:11" x14ac:dyDescent="0.3">
      <c r="A211">
        <v>209</v>
      </c>
      <c r="B211">
        <v>87</v>
      </c>
      <c r="C211" t="s">
        <v>681</v>
      </c>
      <c r="D211" t="s">
        <v>682</v>
      </c>
      <c r="E211" t="s">
        <v>683</v>
      </c>
      <c r="F211" t="s">
        <v>684</v>
      </c>
      <c r="G211" t="s">
        <v>18</v>
      </c>
      <c r="I211">
        <v>2019</v>
      </c>
      <c r="K211" t="s">
        <v>440</v>
      </c>
    </row>
    <row r="212" spans="1:11" x14ac:dyDescent="0.3">
      <c r="A212">
        <v>210</v>
      </c>
      <c r="B212">
        <v>88</v>
      </c>
      <c r="C212" t="s">
        <v>685</v>
      </c>
      <c r="D212" t="s">
        <v>686</v>
      </c>
      <c r="E212" t="s">
        <v>577</v>
      </c>
      <c r="F212" t="s">
        <v>439</v>
      </c>
      <c r="G212" t="s">
        <v>220</v>
      </c>
      <c r="I212">
        <v>2019</v>
      </c>
      <c r="K212" t="s">
        <v>440</v>
      </c>
    </row>
    <row r="213" spans="1:11" x14ac:dyDescent="0.3">
      <c r="A213">
        <v>211</v>
      </c>
      <c r="B213">
        <v>89</v>
      </c>
      <c r="C213" t="s">
        <v>687</v>
      </c>
      <c r="D213" t="s">
        <v>688</v>
      </c>
      <c r="E213" t="s">
        <v>689</v>
      </c>
      <c r="F213" t="s">
        <v>522</v>
      </c>
      <c r="G213" t="s">
        <v>136</v>
      </c>
      <c r="I213">
        <v>2024</v>
      </c>
      <c r="K213" t="s">
        <v>440</v>
      </c>
    </row>
    <row r="214" spans="1:11" x14ac:dyDescent="0.3">
      <c r="A214">
        <v>212</v>
      </c>
      <c r="B214">
        <v>90</v>
      </c>
      <c r="C214" t="s">
        <v>457</v>
      </c>
      <c r="D214" t="s">
        <v>690</v>
      </c>
      <c r="E214" t="s">
        <v>59</v>
      </c>
      <c r="F214" t="s">
        <v>691</v>
      </c>
      <c r="G214" t="s">
        <v>11</v>
      </c>
      <c r="I214">
        <v>2021</v>
      </c>
      <c r="K214" t="s">
        <v>440</v>
      </c>
    </row>
    <row r="215" spans="1:11" x14ac:dyDescent="0.3">
      <c r="A215">
        <v>213</v>
      </c>
      <c r="B215">
        <v>91</v>
      </c>
      <c r="C215" t="s">
        <v>692</v>
      </c>
      <c r="D215" t="s">
        <v>693</v>
      </c>
      <c r="E215" t="s">
        <v>64</v>
      </c>
      <c r="F215" t="s">
        <v>178</v>
      </c>
      <c r="G215" t="s">
        <v>184</v>
      </c>
      <c r="I215">
        <v>2022</v>
      </c>
      <c r="K215" t="s">
        <v>440</v>
      </c>
    </row>
    <row r="216" spans="1:11" x14ac:dyDescent="0.3">
      <c r="A216">
        <v>214</v>
      </c>
      <c r="B216">
        <v>92</v>
      </c>
      <c r="C216" t="s">
        <v>694</v>
      </c>
      <c r="D216" t="s">
        <v>695</v>
      </c>
      <c r="E216" t="s">
        <v>164</v>
      </c>
      <c r="F216" t="s">
        <v>588</v>
      </c>
      <c r="G216" t="s">
        <v>18</v>
      </c>
      <c r="I216">
        <v>2022</v>
      </c>
      <c r="K216" t="s">
        <v>440</v>
      </c>
    </row>
    <row r="217" spans="1:11" x14ac:dyDescent="0.3">
      <c r="A217">
        <v>215</v>
      </c>
      <c r="B217">
        <v>93</v>
      </c>
      <c r="C217" t="s">
        <v>451</v>
      </c>
      <c r="D217" t="s">
        <v>107</v>
      </c>
      <c r="E217" t="s">
        <v>108</v>
      </c>
      <c r="F217" t="s">
        <v>66</v>
      </c>
      <c r="G217" t="s">
        <v>18</v>
      </c>
      <c r="I217">
        <v>2022</v>
      </c>
      <c r="K217" t="s">
        <v>440</v>
      </c>
    </row>
    <row r="218" spans="1:11" x14ac:dyDescent="0.3">
      <c r="A218">
        <v>216</v>
      </c>
      <c r="B218">
        <v>94</v>
      </c>
      <c r="C218" t="s">
        <v>696</v>
      </c>
      <c r="D218" t="s">
        <v>697</v>
      </c>
      <c r="E218" t="s">
        <v>698</v>
      </c>
      <c r="F218" t="s">
        <v>150</v>
      </c>
      <c r="G218" t="s">
        <v>18</v>
      </c>
      <c r="I218">
        <v>2024</v>
      </c>
      <c r="K218" t="s">
        <v>440</v>
      </c>
    </row>
    <row r="219" spans="1:11" x14ac:dyDescent="0.3">
      <c r="A219">
        <v>217</v>
      </c>
      <c r="B219">
        <v>95</v>
      </c>
      <c r="C219" t="s">
        <v>550</v>
      </c>
      <c r="D219" t="s">
        <v>699</v>
      </c>
      <c r="E219" t="s">
        <v>28</v>
      </c>
      <c r="F219" t="s">
        <v>659</v>
      </c>
      <c r="G219" t="s">
        <v>18</v>
      </c>
      <c r="I219">
        <v>2021</v>
      </c>
      <c r="K219" t="s">
        <v>440</v>
      </c>
    </row>
    <row r="220" spans="1:11" x14ac:dyDescent="0.3">
      <c r="A220">
        <v>218</v>
      </c>
      <c r="B220">
        <v>96</v>
      </c>
      <c r="C220" t="s">
        <v>700</v>
      </c>
      <c r="D220" t="s">
        <v>701</v>
      </c>
      <c r="E220" t="s">
        <v>702</v>
      </c>
      <c r="F220" t="s">
        <v>18</v>
      </c>
      <c r="G220" t="s">
        <v>18</v>
      </c>
      <c r="I220">
        <v>2024</v>
      </c>
      <c r="K220" t="s">
        <v>440</v>
      </c>
    </row>
    <row r="221" spans="1:11" x14ac:dyDescent="0.3">
      <c r="A221">
        <v>219</v>
      </c>
      <c r="B221">
        <v>97</v>
      </c>
      <c r="C221" t="s">
        <v>703</v>
      </c>
      <c r="D221" t="s">
        <v>704</v>
      </c>
      <c r="E221" t="s">
        <v>495</v>
      </c>
      <c r="F221" t="s">
        <v>496</v>
      </c>
      <c r="G221" t="s">
        <v>150</v>
      </c>
      <c r="I221">
        <v>2024</v>
      </c>
      <c r="K221" t="s">
        <v>440</v>
      </c>
    </row>
    <row r="222" spans="1:11" x14ac:dyDescent="0.3">
      <c r="A222">
        <v>220</v>
      </c>
      <c r="B222">
        <v>98</v>
      </c>
      <c r="C222" t="s">
        <v>705</v>
      </c>
      <c r="D222" t="s">
        <v>706</v>
      </c>
      <c r="E222" t="s">
        <v>554</v>
      </c>
      <c r="F222" t="s">
        <v>529</v>
      </c>
      <c r="G222" t="s">
        <v>184</v>
      </c>
      <c r="I222">
        <v>2024</v>
      </c>
      <c r="K222" t="s">
        <v>440</v>
      </c>
    </row>
    <row r="223" spans="1:11" x14ac:dyDescent="0.3">
      <c r="A223">
        <v>221</v>
      </c>
      <c r="B223">
        <v>99</v>
      </c>
      <c r="C223" t="s">
        <v>707</v>
      </c>
      <c r="D223" t="s">
        <v>708</v>
      </c>
      <c r="E223" t="s">
        <v>709</v>
      </c>
      <c r="F223" t="s">
        <v>710</v>
      </c>
      <c r="G223" t="s">
        <v>18</v>
      </c>
      <c r="I223">
        <v>2021</v>
      </c>
      <c r="K223" t="s">
        <v>440</v>
      </c>
    </row>
    <row r="224" spans="1:11" x14ac:dyDescent="0.3">
      <c r="A224">
        <v>222</v>
      </c>
      <c r="B224">
        <v>100</v>
      </c>
      <c r="C224" t="s">
        <v>711</v>
      </c>
      <c r="D224" t="s">
        <v>712</v>
      </c>
      <c r="E224" t="s">
        <v>713</v>
      </c>
      <c r="F224" t="s">
        <v>714</v>
      </c>
      <c r="G224" t="s">
        <v>715</v>
      </c>
      <c r="I224">
        <v>2020</v>
      </c>
      <c r="K224" t="s">
        <v>440</v>
      </c>
    </row>
    <row r="225" spans="1:11" x14ac:dyDescent="0.3">
      <c r="A225">
        <v>223</v>
      </c>
      <c r="B225">
        <v>101</v>
      </c>
      <c r="C225" t="s">
        <v>716</v>
      </c>
      <c r="D225" t="s">
        <v>717</v>
      </c>
      <c r="E225" t="s">
        <v>718</v>
      </c>
      <c r="F225" t="s">
        <v>145</v>
      </c>
      <c r="G225" t="s">
        <v>18</v>
      </c>
      <c r="I225">
        <v>2019</v>
      </c>
      <c r="K225" t="s">
        <v>440</v>
      </c>
    </row>
    <row r="226" spans="1:11" x14ac:dyDescent="0.3">
      <c r="A226">
        <v>224</v>
      </c>
      <c r="B226">
        <v>102</v>
      </c>
      <c r="C226" t="s">
        <v>719</v>
      </c>
      <c r="D226" t="s">
        <v>720</v>
      </c>
      <c r="E226" t="s">
        <v>721</v>
      </c>
      <c r="F226" t="s">
        <v>65</v>
      </c>
      <c r="G226" t="s">
        <v>471</v>
      </c>
      <c r="I226">
        <v>2018</v>
      </c>
      <c r="K226" t="s">
        <v>440</v>
      </c>
    </row>
    <row r="227" spans="1:11" x14ac:dyDescent="0.3">
      <c r="A227">
        <v>225</v>
      </c>
      <c r="B227">
        <v>103</v>
      </c>
      <c r="C227" t="s">
        <v>722</v>
      </c>
      <c r="D227" t="s">
        <v>723</v>
      </c>
      <c r="E227" t="s">
        <v>724</v>
      </c>
      <c r="F227" t="s">
        <v>525</v>
      </c>
      <c r="G227" t="s">
        <v>71</v>
      </c>
      <c r="I227">
        <v>2018</v>
      </c>
      <c r="K227" t="s">
        <v>440</v>
      </c>
    </row>
    <row r="228" spans="1:11" x14ac:dyDescent="0.3">
      <c r="A228">
        <v>226</v>
      </c>
      <c r="B228">
        <v>104</v>
      </c>
      <c r="C228" t="s">
        <v>725</v>
      </c>
      <c r="D228" t="s">
        <v>726</v>
      </c>
      <c r="E228" t="s">
        <v>28</v>
      </c>
      <c r="F228" t="s">
        <v>727</v>
      </c>
      <c r="G228" t="s">
        <v>18</v>
      </c>
      <c r="I228">
        <v>2017</v>
      </c>
      <c r="K228" t="s">
        <v>440</v>
      </c>
    </row>
    <row r="229" spans="1:11" x14ac:dyDescent="0.3">
      <c r="A229">
        <v>227</v>
      </c>
      <c r="B229">
        <v>105</v>
      </c>
      <c r="C229" t="s">
        <v>728</v>
      </c>
      <c r="D229" t="s">
        <v>729</v>
      </c>
      <c r="E229" t="s">
        <v>28</v>
      </c>
      <c r="F229" t="s">
        <v>447</v>
      </c>
      <c r="G229" t="s">
        <v>18</v>
      </c>
      <c r="I229">
        <v>2015</v>
      </c>
      <c r="K229" t="s">
        <v>440</v>
      </c>
    </row>
    <row r="230" spans="1:11" x14ac:dyDescent="0.3">
      <c r="A230">
        <v>228</v>
      </c>
      <c r="B230">
        <v>106</v>
      </c>
      <c r="C230" t="s">
        <v>730</v>
      </c>
      <c r="D230" t="s">
        <v>731</v>
      </c>
      <c r="E230" t="s">
        <v>44</v>
      </c>
      <c r="F230" t="s">
        <v>533</v>
      </c>
      <c r="G230" t="s">
        <v>18</v>
      </c>
      <c r="I230">
        <v>2018</v>
      </c>
      <c r="K230" t="s">
        <v>440</v>
      </c>
    </row>
    <row r="231" spans="1:11" x14ac:dyDescent="0.3">
      <c r="A231">
        <v>229</v>
      </c>
      <c r="B231">
        <v>107</v>
      </c>
      <c r="C231" t="s">
        <v>732</v>
      </c>
      <c r="D231" t="s">
        <v>733</v>
      </c>
      <c r="E231" t="s">
        <v>734</v>
      </c>
      <c r="F231" t="s">
        <v>18</v>
      </c>
      <c r="G231" t="s">
        <v>18</v>
      </c>
      <c r="I231">
        <v>2017</v>
      </c>
      <c r="K231" t="s">
        <v>440</v>
      </c>
    </row>
    <row r="232" spans="1:11" x14ac:dyDescent="0.3">
      <c r="A232">
        <v>230</v>
      </c>
      <c r="B232">
        <v>108</v>
      </c>
      <c r="C232" t="s">
        <v>735</v>
      </c>
      <c r="D232" t="s">
        <v>736</v>
      </c>
      <c r="E232" t="s">
        <v>28</v>
      </c>
      <c r="F232" t="s">
        <v>401</v>
      </c>
      <c r="G232" t="s">
        <v>737</v>
      </c>
      <c r="I232">
        <v>2016</v>
      </c>
      <c r="K232" t="s">
        <v>440</v>
      </c>
    </row>
    <row r="233" spans="1:11" x14ac:dyDescent="0.3">
      <c r="A233">
        <v>231</v>
      </c>
      <c r="B233">
        <v>109</v>
      </c>
      <c r="C233" t="s">
        <v>738</v>
      </c>
      <c r="D233" t="s">
        <v>739</v>
      </c>
      <c r="E233" t="s">
        <v>740</v>
      </c>
      <c r="F233" t="s">
        <v>18</v>
      </c>
      <c r="G233" t="s">
        <v>18</v>
      </c>
      <c r="I233">
        <v>2016</v>
      </c>
      <c r="K233" t="s">
        <v>440</v>
      </c>
    </row>
    <row r="234" spans="1:11" x14ac:dyDescent="0.3">
      <c r="A234">
        <v>232</v>
      </c>
      <c r="B234">
        <v>110</v>
      </c>
      <c r="C234" t="s">
        <v>741</v>
      </c>
      <c r="D234" t="s">
        <v>742</v>
      </c>
      <c r="E234" t="s">
        <v>44</v>
      </c>
      <c r="F234" t="s">
        <v>743</v>
      </c>
      <c r="G234" t="s">
        <v>18</v>
      </c>
      <c r="I234">
        <v>2018</v>
      </c>
      <c r="K234" t="s">
        <v>440</v>
      </c>
    </row>
    <row r="235" spans="1:11" x14ac:dyDescent="0.3">
      <c r="A235">
        <v>233</v>
      </c>
      <c r="B235">
        <v>111</v>
      </c>
      <c r="C235" t="s">
        <v>744</v>
      </c>
      <c r="D235" t="s">
        <v>745</v>
      </c>
      <c r="E235" t="s">
        <v>702</v>
      </c>
      <c r="F235" t="s">
        <v>746</v>
      </c>
      <c r="G235" t="s">
        <v>747</v>
      </c>
      <c r="I235">
        <v>2018</v>
      </c>
      <c r="K235" t="s">
        <v>440</v>
      </c>
    </row>
    <row r="236" spans="1:11" x14ac:dyDescent="0.3">
      <c r="A236">
        <v>234</v>
      </c>
      <c r="B236">
        <v>112</v>
      </c>
      <c r="C236" t="s">
        <v>748</v>
      </c>
      <c r="D236" t="s">
        <v>749</v>
      </c>
      <c r="E236" t="s">
        <v>750</v>
      </c>
      <c r="F236" t="s">
        <v>525</v>
      </c>
      <c r="G236" t="s">
        <v>145</v>
      </c>
      <c r="I236">
        <v>2017</v>
      </c>
      <c r="K236" t="s">
        <v>440</v>
      </c>
    </row>
    <row r="237" spans="1:11" x14ac:dyDescent="0.3">
      <c r="A237">
        <v>235</v>
      </c>
      <c r="B237">
        <v>113</v>
      </c>
      <c r="C237" t="s">
        <v>751</v>
      </c>
      <c r="D237" t="s">
        <v>752</v>
      </c>
      <c r="E237" t="s">
        <v>753</v>
      </c>
      <c r="F237" t="s">
        <v>18</v>
      </c>
      <c r="G237" t="s">
        <v>18</v>
      </c>
      <c r="I237">
        <v>2016</v>
      </c>
      <c r="K237" t="s">
        <v>440</v>
      </c>
    </row>
    <row r="238" spans="1:11" x14ac:dyDescent="0.3">
      <c r="A238">
        <v>236</v>
      </c>
      <c r="B238">
        <v>114</v>
      </c>
      <c r="C238" t="s">
        <v>754</v>
      </c>
      <c r="D238" t="s">
        <v>755</v>
      </c>
      <c r="E238" t="s">
        <v>642</v>
      </c>
      <c r="F238" t="s">
        <v>756</v>
      </c>
      <c r="G238" t="s">
        <v>18</v>
      </c>
      <c r="I238">
        <v>2016</v>
      </c>
      <c r="K238" t="s">
        <v>440</v>
      </c>
    </row>
    <row r="239" spans="1:11" x14ac:dyDescent="0.3">
      <c r="A239">
        <v>237</v>
      </c>
      <c r="B239">
        <v>115</v>
      </c>
      <c r="C239" t="s">
        <v>757</v>
      </c>
      <c r="D239" t="s">
        <v>174</v>
      </c>
      <c r="E239" t="s">
        <v>758</v>
      </c>
      <c r="F239" t="s">
        <v>18</v>
      </c>
      <c r="G239" t="s">
        <v>18</v>
      </c>
      <c r="I239">
        <v>2019</v>
      </c>
      <c r="K239" t="s">
        <v>440</v>
      </c>
    </row>
    <row r="240" spans="1:11" x14ac:dyDescent="0.3">
      <c r="A240">
        <v>238</v>
      </c>
      <c r="B240">
        <v>116</v>
      </c>
      <c r="C240" t="s">
        <v>759</v>
      </c>
      <c r="D240" t="s">
        <v>760</v>
      </c>
      <c r="E240" t="s">
        <v>761</v>
      </c>
      <c r="F240" t="s">
        <v>18</v>
      </c>
      <c r="G240" t="s">
        <v>18</v>
      </c>
      <c r="I240">
        <v>2018</v>
      </c>
      <c r="K240" t="s">
        <v>440</v>
      </c>
    </row>
    <row r="241" spans="1:11" x14ac:dyDescent="0.3">
      <c r="A241">
        <v>239</v>
      </c>
      <c r="B241">
        <v>117</v>
      </c>
      <c r="C241" t="s">
        <v>762</v>
      </c>
      <c r="D241" t="s">
        <v>763</v>
      </c>
      <c r="E241" t="s">
        <v>483</v>
      </c>
      <c r="F241" t="s">
        <v>764</v>
      </c>
      <c r="G241" t="s">
        <v>178</v>
      </c>
      <c r="I241">
        <v>2015</v>
      </c>
      <c r="K241" t="s">
        <v>440</v>
      </c>
    </row>
    <row r="242" spans="1:11" x14ac:dyDescent="0.3">
      <c r="A242">
        <v>240</v>
      </c>
      <c r="B242">
        <v>118</v>
      </c>
      <c r="C242" t="s">
        <v>765</v>
      </c>
      <c r="D242" t="s">
        <v>766</v>
      </c>
      <c r="E242" t="s">
        <v>767</v>
      </c>
      <c r="F242" t="s">
        <v>768</v>
      </c>
      <c r="G242" t="s">
        <v>18</v>
      </c>
      <c r="I242">
        <v>2018</v>
      </c>
      <c r="K242" t="s">
        <v>440</v>
      </c>
    </row>
    <row r="243" spans="1:11" x14ac:dyDescent="0.3">
      <c r="A243">
        <v>241</v>
      </c>
      <c r="B243">
        <v>119</v>
      </c>
      <c r="C243" t="s">
        <v>769</v>
      </c>
      <c r="D243" t="s">
        <v>770</v>
      </c>
      <c r="E243" t="s">
        <v>642</v>
      </c>
      <c r="F243" t="s">
        <v>756</v>
      </c>
      <c r="G243" t="s">
        <v>18</v>
      </c>
      <c r="I243">
        <v>2016</v>
      </c>
      <c r="K243" t="s">
        <v>440</v>
      </c>
    </row>
    <row r="244" spans="1:11" x14ac:dyDescent="0.3">
      <c r="A244">
        <v>242</v>
      </c>
      <c r="B244">
        <v>120</v>
      </c>
      <c r="C244" t="s">
        <v>771</v>
      </c>
      <c r="D244" t="s">
        <v>772</v>
      </c>
      <c r="E244" t="s">
        <v>773</v>
      </c>
      <c r="F244" t="s">
        <v>774</v>
      </c>
      <c r="G244" t="s">
        <v>18</v>
      </c>
      <c r="I244">
        <v>2018</v>
      </c>
      <c r="K244" t="s">
        <v>440</v>
      </c>
    </row>
    <row r="245" spans="1:11" x14ac:dyDescent="0.3">
      <c r="A245">
        <v>243</v>
      </c>
      <c r="B245">
        <v>121</v>
      </c>
      <c r="C245" t="s">
        <v>748</v>
      </c>
      <c r="D245" t="s">
        <v>775</v>
      </c>
      <c r="E245" t="s">
        <v>776</v>
      </c>
      <c r="F245" t="s">
        <v>18</v>
      </c>
      <c r="G245" t="s">
        <v>18</v>
      </c>
      <c r="I245">
        <v>2017</v>
      </c>
      <c r="K245" t="s">
        <v>440</v>
      </c>
    </row>
    <row r="246" spans="1:11" x14ac:dyDescent="0.3">
      <c r="A246">
        <v>244</v>
      </c>
      <c r="B246">
        <v>122</v>
      </c>
      <c r="C246" t="s">
        <v>777</v>
      </c>
      <c r="D246" t="s">
        <v>778</v>
      </c>
      <c r="E246" t="s">
        <v>28</v>
      </c>
      <c r="F246" t="s">
        <v>401</v>
      </c>
      <c r="G246" t="s">
        <v>18</v>
      </c>
      <c r="I246">
        <v>2016</v>
      </c>
      <c r="K246" t="s">
        <v>440</v>
      </c>
    </row>
    <row r="247" spans="1:11" x14ac:dyDescent="0.3">
      <c r="A247">
        <v>245</v>
      </c>
      <c r="B247">
        <v>123</v>
      </c>
      <c r="C247" t="s">
        <v>779</v>
      </c>
      <c r="D247" t="s">
        <v>780</v>
      </c>
      <c r="E247" t="s">
        <v>28</v>
      </c>
      <c r="F247" t="s">
        <v>781</v>
      </c>
      <c r="G247" t="s">
        <v>18</v>
      </c>
      <c r="I247">
        <v>2017</v>
      </c>
      <c r="K247" t="s">
        <v>440</v>
      </c>
    </row>
    <row r="248" spans="1:11" x14ac:dyDescent="0.3">
      <c r="A248">
        <v>246</v>
      </c>
      <c r="B248">
        <v>124</v>
      </c>
      <c r="C248" t="s">
        <v>782</v>
      </c>
      <c r="D248" t="s">
        <v>783</v>
      </c>
      <c r="E248" t="s">
        <v>28</v>
      </c>
      <c r="F248" t="s">
        <v>401</v>
      </c>
      <c r="G248" t="s">
        <v>18</v>
      </c>
      <c r="I248">
        <v>2016</v>
      </c>
      <c r="K248" t="s">
        <v>440</v>
      </c>
    </row>
    <row r="249" spans="1:11" x14ac:dyDescent="0.3">
      <c r="A249">
        <v>247</v>
      </c>
      <c r="B249">
        <v>125</v>
      </c>
      <c r="C249" t="s">
        <v>784</v>
      </c>
      <c r="D249" t="s">
        <v>785</v>
      </c>
      <c r="E249" t="s">
        <v>786</v>
      </c>
      <c r="F249" t="s">
        <v>787</v>
      </c>
      <c r="G249" t="s">
        <v>18</v>
      </c>
      <c r="I249">
        <v>2018</v>
      </c>
      <c r="K249" t="s">
        <v>440</v>
      </c>
    </row>
    <row r="250" spans="1:11" x14ac:dyDescent="0.3">
      <c r="A250">
        <v>248</v>
      </c>
      <c r="B250">
        <v>126</v>
      </c>
      <c r="C250" t="s">
        <v>788</v>
      </c>
      <c r="D250" t="s">
        <v>789</v>
      </c>
      <c r="E250" t="s">
        <v>64</v>
      </c>
      <c r="F250" t="s">
        <v>237</v>
      </c>
      <c r="G250" t="s">
        <v>145</v>
      </c>
      <c r="I250">
        <v>2019</v>
      </c>
      <c r="K250" t="s">
        <v>440</v>
      </c>
    </row>
    <row r="251" spans="1:11" x14ac:dyDescent="0.3">
      <c r="A251">
        <v>249</v>
      </c>
      <c r="B251">
        <v>127</v>
      </c>
      <c r="C251" t="s">
        <v>790</v>
      </c>
      <c r="D251" t="s">
        <v>791</v>
      </c>
      <c r="E251" t="s">
        <v>792</v>
      </c>
      <c r="F251" t="s">
        <v>793</v>
      </c>
      <c r="G251" t="s">
        <v>18</v>
      </c>
      <c r="I251">
        <v>2017</v>
      </c>
      <c r="K251" t="s">
        <v>440</v>
      </c>
    </row>
    <row r="252" spans="1:11" x14ac:dyDescent="0.3">
      <c r="A252">
        <v>250</v>
      </c>
      <c r="B252">
        <v>128</v>
      </c>
      <c r="C252" t="s">
        <v>794</v>
      </c>
      <c r="D252" t="s">
        <v>795</v>
      </c>
      <c r="E252" t="s">
        <v>796</v>
      </c>
      <c r="F252" t="s">
        <v>18</v>
      </c>
      <c r="G252" t="s">
        <v>18</v>
      </c>
      <c r="I252">
        <v>2017</v>
      </c>
      <c r="K252" t="s">
        <v>440</v>
      </c>
    </row>
    <row r="253" spans="1:11" x14ac:dyDescent="0.3">
      <c r="A253">
        <v>251</v>
      </c>
      <c r="B253">
        <v>129</v>
      </c>
      <c r="C253" t="s">
        <v>570</v>
      </c>
      <c r="D253" t="s">
        <v>797</v>
      </c>
      <c r="E253" t="s">
        <v>798</v>
      </c>
      <c r="F253" t="s">
        <v>799</v>
      </c>
      <c r="G253" t="s">
        <v>18</v>
      </c>
      <c r="I253">
        <v>2019</v>
      </c>
      <c r="K253" t="s">
        <v>440</v>
      </c>
    </row>
    <row r="254" spans="1:11" x14ac:dyDescent="0.3">
      <c r="A254">
        <v>252</v>
      </c>
      <c r="B254">
        <v>130</v>
      </c>
      <c r="C254" t="s">
        <v>800</v>
      </c>
      <c r="D254" t="s">
        <v>801</v>
      </c>
      <c r="E254" t="s">
        <v>802</v>
      </c>
      <c r="F254" t="s">
        <v>803</v>
      </c>
      <c r="G254" t="s">
        <v>18</v>
      </c>
      <c r="I254">
        <v>2016</v>
      </c>
      <c r="K254" t="s">
        <v>440</v>
      </c>
    </row>
    <row r="255" spans="1:11" x14ac:dyDescent="0.3">
      <c r="A255">
        <v>253</v>
      </c>
      <c r="B255">
        <v>1</v>
      </c>
      <c r="C255" t="s">
        <v>268</v>
      </c>
      <c r="D255" t="s">
        <v>269</v>
      </c>
      <c r="E255" t="s">
        <v>270</v>
      </c>
      <c r="G255" t="s">
        <v>18</v>
      </c>
      <c r="H255" t="s">
        <v>18</v>
      </c>
      <c r="I255">
        <v>2024</v>
      </c>
      <c r="J255" t="s">
        <v>18</v>
      </c>
      <c r="K255" t="s">
        <v>804</v>
      </c>
    </row>
    <row r="256" spans="1:11" x14ac:dyDescent="0.3">
      <c r="A256">
        <v>254</v>
      </c>
      <c r="B256">
        <v>2</v>
      </c>
      <c r="C256" t="s">
        <v>417</v>
      </c>
      <c r="D256" t="s">
        <v>418</v>
      </c>
      <c r="E256" t="s">
        <v>419</v>
      </c>
      <c r="F256">
        <v>15</v>
      </c>
      <c r="G256" t="s">
        <v>150</v>
      </c>
      <c r="H256" t="s">
        <v>420</v>
      </c>
      <c r="I256">
        <v>2024</v>
      </c>
      <c r="J256" t="s">
        <v>67</v>
      </c>
      <c r="K256" t="s">
        <v>805</v>
      </c>
    </row>
    <row r="257" spans="1:11" x14ac:dyDescent="0.3">
      <c r="A257">
        <v>255</v>
      </c>
      <c r="B257">
        <v>3</v>
      </c>
      <c r="C257" t="s">
        <v>806</v>
      </c>
      <c r="D257" t="s">
        <v>807</v>
      </c>
      <c r="E257" t="s">
        <v>808</v>
      </c>
      <c r="F257">
        <v>13</v>
      </c>
      <c r="G257" t="s">
        <v>124</v>
      </c>
      <c r="H257" t="s">
        <v>18</v>
      </c>
      <c r="I257">
        <v>2023</v>
      </c>
      <c r="J257" t="s">
        <v>18</v>
      </c>
      <c r="K257" t="s">
        <v>805</v>
      </c>
    </row>
    <row r="258" spans="1:11" x14ac:dyDescent="0.3">
      <c r="A258">
        <v>256</v>
      </c>
      <c r="B258">
        <v>4</v>
      </c>
      <c r="C258" t="s">
        <v>809</v>
      </c>
      <c r="D258" t="s">
        <v>810</v>
      </c>
      <c r="E258" t="s">
        <v>64</v>
      </c>
      <c r="F258">
        <v>14</v>
      </c>
      <c r="G258" t="s">
        <v>65</v>
      </c>
      <c r="H258" t="s">
        <v>811</v>
      </c>
      <c r="I258">
        <v>2024</v>
      </c>
      <c r="J258" t="s">
        <v>67</v>
      </c>
      <c r="K258" t="s">
        <v>805</v>
      </c>
    </row>
    <row r="259" spans="1:11" x14ac:dyDescent="0.3">
      <c r="A259">
        <v>257</v>
      </c>
      <c r="B259">
        <v>5</v>
      </c>
      <c r="C259" t="s">
        <v>812</v>
      </c>
      <c r="D259" t="s">
        <v>813</v>
      </c>
      <c r="E259" t="s">
        <v>814</v>
      </c>
      <c r="F259">
        <v>371</v>
      </c>
      <c r="G259" t="s">
        <v>18</v>
      </c>
      <c r="H259" t="s">
        <v>815</v>
      </c>
      <c r="I259">
        <v>2024</v>
      </c>
      <c r="J259" t="s">
        <v>20</v>
      </c>
      <c r="K259" t="s">
        <v>805</v>
      </c>
    </row>
    <row r="260" spans="1:11" x14ac:dyDescent="0.3">
      <c r="A260">
        <v>258</v>
      </c>
      <c r="B260">
        <v>6</v>
      </c>
      <c r="C260" t="s">
        <v>816</v>
      </c>
      <c r="D260" t="s">
        <v>817</v>
      </c>
      <c r="E260" t="s">
        <v>18</v>
      </c>
      <c r="G260" t="s">
        <v>18</v>
      </c>
      <c r="H260" t="s">
        <v>18</v>
      </c>
      <c r="I260">
        <v>2023</v>
      </c>
      <c r="J260" t="s">
        <v>18</v>
      </c>
      <c r="K260" t="s">
        <v>805</v>
      </c>
    </row>
    <row r="261" spans="1:11" x14ac:dyDescent="0.3">
      <c r="A261">
        <v>259</v>
      </c>
      <c r="B261">
        <v>7</v>
      </c>
      <c r="C261" t="s">
        <v>818</v>
      </c>
      <c r="D261" t="s">
        <v>819</v>
      </c>
      <c r="E261" t="s">
        <v>820</v>
      </c>
      <c r="F261">
        <v>15</v>
      </c>
      <c r="G261" t="s">
        <v>525</v>
      </c>
      <c r="H261" t="s">
        <v>821</v>
      </c>
      <c r="I261">
        <v>2023</v>
      </c>
      <c r="J261" t="s">
        <v>67</v>
      </c>
      <c r="K261" t="s">
        <v>805</v>
      </c>
    </row>
    <row r="262" spans="1:11" x14ac:dyDescent="0.3">
      <c r="A262">
        <v>260</v>
      </c>
      <c r="B262">
        <v>8</v>
      </c>
      <c r="C262" t="s">
        <v>822</v>
      </c>
      <c r="D262" t="s">
        <v>823</v>
      </c>
      <c r="E262" t="s">
        <v>64</v>
      </c>
      <c r="F262">
        <v>14</v>
      </c>
      <c r="G262" t="s">
        <v>65</v>
      </c>
      <c r="H262" t="s">
        <v>824</v>
      </c>
      <c r="I262">
        <v>2024</v>
      </c>
      <c r="J262" t="s">
        <v>67</v>
      </c>
      <c r="K262" t="s">
        <v>805</v>
      </c>
    </row>
    <row r="263" spans="1:11" x14ac:dyDescent="0.3">
      <c r="A263">
        <v>261</v>
      </c>
      <c r="B263">
        <v>9</v>
      </c>
      <c r="C263" t="s">
        <v>825</v>
      </c>
      <c r="D263" t="s">
        <v>826</v>
      </c>
      <c r="E263" t="s">
        <v>827</v>
      </c>
      <c r="F263">
        <v>29</v>
      </c>
      <c r="G263" t="s">
        <v>18</v>
      </c>
      <c r="H263" t="s">
        <v>828</v>
      </c>
      <c r="I263">
        <v>2024</v>
      </c>
      <c r="J263" t="s">
        <v>18</v>
      </c>
      <c r="K263" t="s">
        <v>805</v>
      </c>
    </row>
    <row r="264" spans="1:11" x14ac:dyDescent="0.3">
      <c r="A264">
        <v>262</v>
      </c>
      <c r="B264">
        <v>10</v>
      </c>
      <c r="C264" t="s">
        <v>829</v>
      </c>
      <c r="D264" t="s">
        <v>830</v>
      </c>
      <c r="E264" t="s">
        <v>831</v>
      </c>
      <c r="G264" t="s">
        <v>18</v>
      </c>
      <c r="H264" t="s">
        <v>832</v>
      </c>
      <c r="I264">
        <v>2023</v>
      </c>
      <c r="J264" t="s">
        <v>18</v>
      </c>
      <c r="K264" t="s">
        <v>805</v>
      </c>
    </row>
    <row r="265" spans="1:11" x14ac:dyDescent="0.3">
      <c r="A265">
        <v>263</v>
      </c>
      <c r="B265">
        <v>11</v>
      </c>
      <c r="C265" t="s">
        <v>833</v>
      </c>
      <c r="D265" t="s">
        <v>834</v>
      </c>
      <c r="E265" t="s">
        <v>835</v>
      </c>
      <c r="F265">
        <v>5</v>
      </c>
      <c r="G265" t="s">
        <v>18</v>
      </c>
      <c r="H265" t="s">
        <v>836</v>
      </c>
      <c r="I265">
        <v>2024</v>
      </c>
      <c r="J265" t="s">
        <v>201</v>
      </c>
      <c r="K265" t="s">
        <v>805</v>
      </c>
    </row>
    <row r="266" spans="1:11" x14ac:dyDescent="0.3">
      <c r="A266">
        <v>264</v>
      </c>
      <c r="B266">
        <v>12</v>
      </c>
      <c r="C266" t="s">
        <v>837</v>
      </c>
      <c r="D266" t="s">
        <v>838</v>
      </c>
      <c r="E266" t="s">
        <v>18</v>
      </c>
      <c r="G266" t="s">
        <v>18</v>
      </c>
      <c r="H266" t="s">
        <v>18</v>
      </c>
      <c r="I266">
        <v>2025</v>
      </c>
      <c r="J266" t="s">
        <v>839</v>
      </c>
      <c r="K266" t="s">
        <v>805</v>
      </c>
    </row>
    <row r="267" spans="1:11" x14ac:dyDescent="0.3">
      <c r="A267">
        <v>265</v>
      </c>
      <c r="B267">
        <v>13</v>
      </c>
      <c r="C267" t="s">
        <v>840</v>
      </c>
      <c r="D267" t="s">
        <v>841</v>
      </c>
      <c r="E267" t="s">
        <v>842</v>
      </c>
      <c r="F267">
        <v>18</v>
      </c>
      <c r="G267" t="s">
        <v>178</v>
      </c>
      <c r="H267" t="s">
        <v>18</v>
      </c>
      <c r="I267">
        <v>2024</v>
      </c>
      <c r="J267" t="s">
        <v>18</v>
      </c>
      <c r="K267" t="s">
        <v>805</v>
      </c>
    </row>
    <row r="268" spans="1:11" x14ac:dyDescent="0.3">
      <c r="A268">
        <v>266</v>
      </c>
      <c r="B268">
        <v>14</v>
      </c>
      <c r="C268" t="s">
        <v>843</v>
      </c>
      <c r="D268" t="s">
        <v>844</v>
      </c>
      <c r="E268" t="s">
        <v>845</v>
      </c>
      <c r="F268">
        <v>18</v>
      </c>
      <c r="G268" t="s">
        <v>178</v>
      </c>
      <c r="H268" t="s">
        <v>846</v>
      </c>
      <c r="I268">
        <v>2024</v>
      </c>
      <c r="J268" t="s">
        <v>847</v>
      </c>
      <c r="K268" t="s">
        <v>805</v>
      </c>
    </row>
    <row r="269" spans="1:11" x14ac:dyDescent="0.3">
      <c r="A269">
        <v>267</v>
      </c>
      <c r="B269">
        <v>15</v>
      </c>
      <c r="C269" t="s">
        <v>848</v>
      </c>
      <c r="D269" t="s">
        <v>849</v>
      </c>
      <c r="E269" t="s">
        <v>850</v>
      </c>
      <c r="F269">
        <v>20</v>
      </c>
      <c r="G269" t="s">
        <v>18</v>
      </c>
      <c r="H269" t="s">
        <v>851</v>
      </c>
      <c r="I269">
        <v>2024</v>
      </c>
      <c r="J269" t="s">
        <v>18</v>
      </c>
      <c r="K269" t="s">
        <v>805</v>
      </c>
    </row>
    <row r="270" spans="1:11" x14ac:dyDescent="0.3">
      <c r="A270">
        <v>268</v>
      </c>
      <c r="B270">
        <v>16</v>
      </c>
      <c r="C270" t="s">
        <v>852</v>
      </c>
      <c r="D270" t="s">
        <v>853</v>
      </c>
      <c r="E270" t="s">
        <v>18</v>
      </c>
      <c r="G270" t="s">
        <v>18</v>
      </c>
      <c r="H270" t="s">
        <v>18</v>
      </c>
      <c r="I270">
        <v>2023</v>
      </c>
      <c r="J270" t="s">
        <v>854</v>
      </c>
      <c r="K270" t="s">
        <v>805</v>
      </c>
    </row>
    <row r="271" spans="1:11" x14ac:dyDescent="0.3">
      <c r="A271">
        <v>269</v>
      </c>
      <c r="B271">
        <v>17</v>
      </c>
      <c r="C271" t="s">
        <v>855</v>
      </c>
      <c r="D271" t="s">
        <v>856</v>
      </c>
      <c r="E271" t="s">
        <v>857</v>
      </c>
      <c r="G271" t="s">
        <v>858</v>
      </c>
      <c r="H271" t="s">
        <v>18</v>
      </c>
      <c r="I271">
        <v>2024</v>
      </c>
      <c r="J271" t="s">
        <v>859</v>
      </c>
      <c r="K271" t="s">
        <v>805</v>
      </c>
    </row>
    <row r="272" spans="1:11" x14ac:dyDescent="0.3">
      <c r="A272">
        <v>270</v>
      </c>
      <c r="B272">
        <v>1</v>
      </c>
      <c r="C272" t="s">
        <v>8</v>
      </c>
      <c r="D272" t="s">
        <v>9</v>
      </c>
      <c r="E272" t="s">
        <v>10</v>
      </c>
      <c r="F272">
        <v>8</v>
      </c>
      <c r="G272">
        <v>6</v>
      </c>
      <c r="H272" t="s">
        <v>12</v>
      </c>
      <c r="I272">
        <v>2023</v>
      </c>
      <c r="J272" t="s">
        <v>13</v>
      </c>
      <c r="K272" t="s">
        <v>860</v>
      </c>
    </row>
    <row r="273" spans="1:11" x14ac:dyDescent="0.3">
      <c r="A273">
        <v>271</v>
      </c>
      <c r="B273">
        <v>2</v>
      </c>
      <c r="C273" t="s">
        <v>33</v>
      </c>
      <c r="D273" t="s">
        <v>34</v>
      </c>
      <c r="E273" t="s">
        <v>35</v>
      </c>
      <c r="F273">
        <v>213</v>
      </c>
      <c r="H273" t="s">
        <v>36</v>
      </c>
      <c r="I273">
        <v>2022</v>
      </c>
      <c r="J273" t="s">
        <v>20</v>
      </c>
      <c r="K273" t="s">
        <v>861</v>
      </c>
    </row>
    <row r="274" spans="1:11" x14ac:dyDescent="0.3">
      <c r="A274">
        <v>272</v>
      </c>
      <c r="B274">
        <v>3</v>
      </c>
      <c r="C274" t="s">
        <v>116</v>
      </c>
      <c r="D274" t="s">
        <v>117</v>
      </c>
      <c r="E274" t="s">
        <v>94</v>
      </c>
      <c r="F274">
        <v>39</v>
      </c>
      <c r="G274">
        <v>6</v>
      </c>
      <c r="H274" t="s">
        <v>118</v>
      </c>
      <c r="I274">
        <v>2023</v>
      </c>
      <c r="J274" t="s">
        <v>61</v>
      </c>
      <c r="K274" t="s">
        <v>861</v>
      </c>
    </row>
    <row r="275" spans="1:11" x14ac:dyDescent="0.3">
      <c r="A275">
        <v>273</v>
      </c>
      <c r="B275">
        <v>4</v>
      </c>
      <c r="C275" t="s">
        <v>142</v>
      </c>
      <c r="D275" t="s">
        <v>143</v>
      </c>
      <c r="E275" t="s">
        <v>144</v>
      </c>
      <c r="F275">
        <v>176</v>
      </c>
      <c r="G275">
        <v>4</v>
      </c>
      <c r="H275" t="s">
        <v>146</v>
      </c>
      <c r="I275">
        <v>2023</v>
      </c>
      <c r="J275" t="s">
        <v>147</v>
      </c>
      <c r="K275" t="s">
        <v>861</v>
      </c>
    </row>
    <row r="276" spans="1:11" x14ac:dyDescent="0.3">
      <c r="A276">
        <v>274</v>
      </c>
      <c r="B276">
        <v>5</v>
      </c>
      <c r="C276" t="s">
        <v>152</v>
      </c>
      <c r="D276" t="s">
        <v>153</v>
      </c>
      <c r="E276" t="s">
        <v>64</v>
      </c>
      <c r="F276">
        <v>13</v>
      </c>
      <c r="G276">
        <v>6</v>
      </c>
      <c r="H276" t="s">
        <v>154</v>
      </c>
      <c r="I276">
        <v>2023</v>
      </c>
      <c r="J276" t="s">
        <v>67</v>
      </c>
      <c r="K276" t="s">
        <v>861</v>
      </c>
    </row>
    <row r="277" spans="1:11" x14ac:dyDescent="0.3">
      <c r="A277">
        <v>275</v>
      </c>
      <c r="B277">
        <v>6</v>
      </c>
      <c r="C277" t="s">
        <v>155</v>
      </c>
      <c r="D277" t="s">
        <v>156</v>
      </c>
      <c r="E277" t="s">
        <v>157</v>
      </c>
      <c r="F277">
        <v>58</v>
      </c>
      <c r="G277">
        <v>6</v>
      </c>
      <c r="H277" t="s">
        <v>158</v>
      </c>
      <c r="I277">
        <v>2022</v>
      </c>
      <c r="J277" t="s">
        <v>13</v>
      </c>
      <c r="K277" t="s">
        <v>861</v>
      </c>
    </row>
    <row r="278" spans="1:11" x14ac:dyDescent="0.3">
      <c r="A278">
        <v>276</v>
      </c>
      <c r="B278">
        <v>7</v>
      </c>
      <c r="C278" t="s">
        <v>372</v>
      </c>
      <c r="D278" t="s">
        <v>373</v>
      </c>
      <c r="E278" t="s">
        <v>18</v>
      </c>
      <c r="H278" t="s">
        <v>18</v>
      </c>
      <c r="I278">
        <v>2022</v>
      </c>
      <c r="J278" t="s">
        <v>18</v>
      </c>
      <c r="K278" t="s">
        <v>861</v>
      </c>
    </row>
    <row r="279" spans="1:11" x14ac:dyDescent="0.3">
      <c r="A279">
        <v>277</v>
      </c>
      <c r="B279">
        <v>8</v>
      </c>
      <c r="C279" t="s">
        <v>380</v>
      </c>
      <c r="D279" t="s">
        <v>381</v>
      </c>
      <c r="E279" t="s">
        <v>18</v>
      </c>
      <c r="H279" t="s">
        <v>18</v>
      </c>
      <c r="I279">
        <v>2021</v>
      </c>
      <c r="J279" t="s">
        <v>18</v>
      </c>
      <c r="K279" t="s">
        <v>861</v>
      </c>
    </row>
    <row r="280" spans="1:11" x14ac:dyDescent="0.3">
      <c r="A280">
        <v>278</v>
      </c>
      <c r="B280">
        <v>9</v>
      </c>
      <c r="C280" t="s">
        <v>382</v>
      </c>
      <c r="D280" t="s">
        <v>383</v>
      </c>
      <c r="E280" t="s">
        <v>18</v>
      </c>
      <c r="H280" t="s">
        <v>18</v>
      </c>
      <c r="I280">
        <v>2023</v>
      </c>
      <c r="J280" t="s">
        <v>384</v>
      </c>
      <c r="K280" t="s">
        <v>861</v>
      </c>
    </row>
    <row r="281" spans="1:11" x14ac:dyDescent="0.3">
      <c r="A281">
        <v>279</v>
      </c>
      <c r="B281">
        <v>10</v>
      </c>
      <c r="C281" t="s">
        <v>389</v>
      </c>
      <c r="D281" t="s">
        <v>390</v>
      </c>
      <c r="E281" t="s">
        <v>18</v>
      </c>
      <c r="H281" t="s">
        <v>18</v>
      </c>
      <c r="I281">
        <v>2020</v>
      </c>
      <c r="J281" t="s">
        <v>391</v>
      </c>
      <c r="K281" t="s">
        <v>861</v>
      </c>
    </row>
    <row r="282" spans="1:11" x14ac:dyDescent="0.3">
      <c r="A282">
        <v>280</v>
      </c>
      <c r="B282">
        <v>11</v>
      </c>
      <c r="C282" t="s">
        <v>417</v>
      </c>
      <c r="D282" t="s">
        <v>418</v>
      </c>
      <c r="E282" t="s">
        <v>419</v>
      </c>
      <c r="F282">
        <v>15</v>
      </c>
      <c r="G282">
        <v>1</v>
      </c>
      <c r="H282" t="s">
        <v>420</v>
      </c>
      <c r="I282">
        <v>2024</v>
      </c>
      <c r="J282" t="s">
        <v>67</v>
      </c>
      <c r="K282" t="s">
        <v>861</v>
      </c>
    </row>
    <row r="283" spans="1:11" x14ac:dyDescent="0.3">
      <c r="A283">
        <v>281</v>
      </c>
      <c r="B283">
        <v>12</v>
      </c>
      <c r="C283" t="s">
        <v>421</v>
      </c>
      <c r="D283" t="s">
        <v>422</v>
      </c>
      <c r="E283" t="s">
        <v>228</v>
      </c>
      <c r="H283" t="s">
        <v>423</v>
      </c>
      <c r="I283">
        <v>2024</v>
      </c>
      <c r="J283" t="s">
        <v>230</v>
      </c>
      <c r="K283" t="s">
        <v>861</v>
      </c>
    </row>
    <row r="284" spans="1:11" x14ac:dyDescent="0.3">
      <c r="A284">
        <v>282</v>
      </c>
      <c r="B284">
        <v>13</v>
      </c>
      <c r="C284" t="s">
        <v>862</v>
      </c>
      <c r="D284" t="s">
        <v>863</v>
      </c>
      <c r="E284" t="s">
        <v>864</v>
      </c>
      <c r="F284">
        <v>24</v>
      </c>
      <c r="G284">
        <v>1</v>
      </c>
      <c r="H284" t="s">
        <v>865</v>
      </c>
      <c r="I284">
        <v>2023</v>
      </c>
      <c r="J284" t="s">
        <v>13</v>
      </c>
      <c r="K284" t="s">
        <v>861</v>
      </c>
    </row>
    <row r="285" spans="1:11" x14ac:dyDescent="0.3">
      <c r="A285">
        <v>283</v>
      </c>
      <c r="B285">
        <v>14</v>
      </c>
      <c r="C285" t="s">
        <v>866</v>
      </c>
      <c r="D285" t="s">
        <v>867</v>
      </c>
      <c r="E285" t="s">
        <v>28</v>
      </c>
      <c r="F285">
        <v>147</v>
      </c>
      <c r="H285" t="s">
        <v>868</v>
      </c>
      <c r="I285">
        <v>2023</v>
      </c>
      <c r="J285" t="s">
        <v>20</v>
      </c>
      <c r="K285" t="s">
        <v>861</v>
      </c>
    </row>
    <row r="286" spans="1:11" x14ac:dyDescent="0.3">
      <c r="A286">
        <v>284</v>
      </c>
      <c r="B286">
        <v>15</v>
      </c>
      <c r="C286" t="s">
        <v>869</v>
      </c>
      <c r="D286" t="s">
        <v>870</v>
      </c>
      <c r="E286" t="s">
        <v>28</v>
      </c>
      <c r="F286">
        <v>152</v>
      </c>
      <c r="H286" t="s">
        <v>871</v>
      </c>
      <c r="I286">
        <v>2023</v>
      </c>
      <c r="J286" t="s">
        <v>20</v>
      </c>
      <c r="K286" t="s">
        <v>861</v>
      </c>
    </row>
    <row r="287" spans="1:11" x14ac:dyDescent="0.3">
      <c r="A287">
        <v>285</v>
      </c>
      <c r="B287">
        <v>16</v>
      </c>
      <c r="C287" t="s">
        <v>872</v>
      </c>
      <c r="D287" t="s">
        <v>873</v>
      </c>
      <c r="E287" t="s">
        <v>164</v>
      </c>
      <c r="F287">
        <v>20</v>
      </c>
      <c r="H287" t="s">
        <v>874</v>
      </c>
      <c r="I287">
        <v>2023</v>
      </c>
      <c r="J287" t="s">
        <v>20</v>
      </c>
      <c r="K287" t="s">
        <v>861</v>
      </c>
    </row>
    <row r="288" spans="1:11" x14ac:dyDescent="0.3">
      <c r="A288">
        <v>286</v>
      </c>
      <c r="B288">
        <v>17</v>
      </c>
      <c r="C288" t="s">
        <v>875</v>
      </c>
      <c r="D288" t="s">
        <v>876</v>
      </c>
      <c r="E288" t="s">
        <v>877</v>
      </c>
      <c r="F288">
        <v>256</v>
      </c>
      <c r="H288" t="s">
        <v>878</v>
      </c>
      <c r="I288">
        <v>2022</v>
      </c>
      <c r="J288" t="s">
        <v>20</v>
      </c>
      <c r="K288" t="s">
        <v>861</v>
      </c>
    </row>
    <row r="289" spans="1:11" x14ac:dyDescent="0.3">
      <c r="A289">
        <v>287</v>
      </c>
      <c r="B289">
        <v>18</v>
      </c>
      <c r="C289" t="s">
        <v>879</v>
      </c>
      <c r="D289" t="s">
        <v>880</v>
      </c>
      <c r="E289" t="s">
        <v>881</v>
      </c>
      <c r="F289">
        <v>10</v>
      </c>
      <c r="H289" t="s">
        <v>882</v>
      </c>
      <c r="I289">
        <v>2024</v>
      </c>
      <c r="J289" t="s">
        <v>883</v>
      </c>
      <c r="K289" t="s">
        <v>861</v>
      </c>
    </row>
    <row r="290" spans="1:11" x14ac:dyDescent="0.3">
      <c r="A290">
        <v>288</v>
      </c>
      <c r="B290">
        <v>19</v>
      </c>
      <c r="C290" t="s">
        <v>884</v>
      </c>
      <c r="D290" t="s">
        <v>885</v>
      </c>
      <c r="E290" t="s">
        <v>64</v>
      </c>
      <c r="F290">
        <v>14</v>
      </c>
      <c r="G290">
        <v>1</v>
      </c>
      <c r="H290" t="s">
        <v>40</v>
      </c>
      <c r="I290">
        <v>2023</v>
      </c>
      <c r="J290" t="s">
        <v>67</v>
      </c>
      <c r="K290" t="s">
        <v>861</v>
      </c>
    </row>
    <row r="291" spans="1:11" x14ac:dyDescent="0.3">
      <c r="A291">
        <v>289</v>
      </c>
      <c r="B291">
        <v>20</v>
      </c>
      <c r="C291" t="s">
        <v>886</v>
      </c>
      <c r="D291" t="s">
        <v>508</v>
      </c>
      <c r="E291" t="s">
        <v>44</v>
      </c>
      <c r="F291">
        <v>59</v>
      </c>
      <c r="H291" t="s">
        <v>887</v>
      </c>
      <c r="I291">
        <v>2024</v>
      </c>
      <c r="J291" t="s">
        <v>20</v>
      </c>
      <c r="K291" t="s">
        <v>861</v>
      </c>
    </row>
    <row r="292" spans="1:11" x14ac:dyDescent="0.3">
      <c r="A292">
        <v>290</v>
      </c>
      <c r="B292">
        <v>21</v>
      </c>
      <c r="C292" t="s">
        <v>888</v>
      </c>
      <c r="D292" t="s">
        <v>889</v>
      </c>
      <c r="E292" t="s">
        <v>890</v>
      </c>
      <c r="F292">
        <v>63</v>
      </c>
      <c r="H292" t="s">
        <v>891</v>
      </c>
      <c r="I292">
        <v>2023</v>
      </c>
      <c r="J292" t="s">
        <v>20</v>
      </c>
      <c r="K292" t="s">
        <v>861</v>
      </c>
    </row>
    <row r="293" spans="1:11" x14ac:dyDescent="0.3">
      <c r="A293">
        <v>291</v>
      </c>
      <c r="B293">
        <v>22</v>
      </c>
      <c r="C293" t="s">
        <v>892</v>
      </c>
      <c r="D293" t="s">
        <v>893</v>
      </c>
      <c r="E293" t="s">
        <v>64</v>
      </c>
      <c r="F293">
        <v>12</v>
      </c>
      <c r="G293">
        <v>2</v>
      </c>
      <c r="H293" t="s">
        <v>894</v>
      </c>
      <c r="I293">
        <v>2022</v>
      </c>
      <c r="J293" t="s">
        <v>67</v>
      </c>
      <c r="K293" t="s">
        <v>861</v>
      </c>
    </row>
    <row r="294" spans="1:11" x14ac:dyDescent="0.3">
      <c r="A294">
        <v>292</v>
      </c>
      <c r="B294">
        <v>23</v>
      </c>
      <c r="C294" t="s">
        <v>895</v>
      </c>
      <c r="D294" t="s">
        <v>896</v>
      </c>
      <c r="E294" t="s">
        <v>897</v>
      </c>
      <c r="F294">
        <v>40</v>
      </c>
      <c r="H294" t="s">
        <v>898</v>
      </c>
      <c r="I294">
        <v>2022</v>
      </c>
      <c r="J294" t="s">
        <v>20</v>
      </c>
      <c r="K294" t="s">
        <v>861</v>
      </c>
    </row>
    <row r="295" spans="1:11" x14ac:dyDescent="0.3">
      <c r="A295">
        <v>293</v>
      </c>
      <c r="B295">
        <v>24</v>
      </c>
      <c r="C295" t="s">
        <v>806</v>
      </c>
      <c r="D295" t="s">
        <v>807</v>
      </c>
      <c r="E295" t="s">
        <v>808</v>
      </c>
      <c r="F295">
        <v>13</v>
      </c>
      <c r="G295">
        <v>10</v>
      </c>
      <c r="H295" t="s">
        <v>18</v>
      </c>
      <c r="I295">
        <v>2023</v>
      </c>
      <c r="J295" t="s">
        <v>18</v>
      </c>
      <c r="K295" t="s">
        <v>861</v>
      </c>
    </row>
    <row r="296" spans="1:11" x14ac:dyDescent="0.3">
      <c r="A296">
        <v>294</v>
      </c>
      <c r="B296">
        <v>25</v>
      </c>
      <c r="C296" t="s">
        <v>899</v>
      </c>
      <c r="D296" t="s">
        <v>900</v>
      </c>
      <c r="E296" t="s">
        <v>64</v>
      </c>
      <c r="F296">
        <v>12</v>
      </c>
      <c r="G296">
        <v>8</v>
      </c>
      <c r="H296" t="s">
        <v>901</v>
      </c>
      <c r="I296">
        <v>2022</v>
      </c>
      <c r="J296" t="s">
        <v>67</v>
      </c>
      <c r="K296" t="s">
        <v>861</v>
      </c>
    </row>
    <row r="297" spans="1:11" x14ac:dyDescent="0.3">
      <c r="A297">
        <v>295</v>
      </c>
      <c r="B297">
        <v>26</v>
      </c>
      <c r="C297" t="s">
        <v>809</v>
      </c>
      <c r="D297" t="s">
        <v>810</v>
      </c>
      <c r="E297" t="s">
        <v>64</v>
      </c>
      <c r="F297">
        <v>14</v>
      </c>
      <c r="G297">
        <v>7</v>
      </c>
      <c r="H297" t="s">
        <v>811</v>
      </c>
      <c r="I297">
        <v>2024</v>
      </c>
      <c r="J297" t="s">
        <v>67</v>
      </c>
      <c r="K297" t="s">
        <v>861</v>
      </c>
    </row>
    <row r="298" spans="1:11" x14ac:dyDescent="0.3">
      <c r="A298">
        <v>296</v>
      </c>
      <c r="B298">
        <v>27</v>
      </c>
      <c r="C298" t="s">
        <v>902</v>
      </c>
      <c r="D298" t="s">
        <v>903</v>
      </c>
      <c r="E298" t="s">
        <v>904</v>
      </c>
      <c r="F298">
        <v>2</v>
      </c>
      <c r="G298">
        <v>1</v>
      </c>
      <c r="H298" t="s">
        <v>905</v>
      </c>
      <c r="I298">
        <v>2022</v>
      </c>
      <c r="J298" t="s">
        <v>67</v>
      </c>
      <c r="K298" t="s">
        <v>861</v>
      </c>
    </row>
    <row r="299" spans="1:11" x14ac:dyDescent="0.3">
      <c r="A299">
        <v>297</v>
      </c>
      <c r="B299">
        <v>28</v>
      </c>
      <c r="C299" t="s">
        <v>906</v>
      </c>
      <c r="D299" t="s">
        <v>907</v>
      </c>
      <c r="E299" t="s">
        <v>64</v>
      </c>
      <c r="F299">
        <v>12</v>
      </c>
      <c r="G299">
        <v>7</v>
      </c>
      <c r="H299" t="s">
        <v>908</v>
      </c>
      <c r="I299">
        <v>2022</v>
      </c>
      <c r="J299" t="s">
        <v>67</v>
      </c>
      <c r="K299" t="s">
        <v>861</v>
      </c>
    </row>
    <row r="300" spans="1:11" x14ac:dyDescent="0.3">
      <c r="A300">
        <v>298</v>
      </c>
      <c r="B300">
        <v>29</v>
      </c>
      <c r="C300" t="s">
        <v>909</v>
      </c>
      <c r="D300" t="s">
        <v>910</v>
      </c>
      <c r="E300" t="s">
        <v>64</v>
      </c>
      <c r="F300">
        <v>12</v>
      </c>
      <c r="G300">
        <v>10</v>
      </c>
      <c r="H300" t="s">
        <v>911</v>
      </c>
      <c r="I300">
        <v>2022</v>
      </c>
      <c r="J300" t="s">
        <v>67</v>
      </c>
      <c r="K300" t="s">
        <v>861</v>
      </c>
    </row>
    <row r="301" spans="1:11" x14ac:dyDescent="0.3">
      <c r="A301">
        <v>299</v>
      </c>
      <c r="B301">
        <v>30</v>
      </c>
      <c r="C301" t="s">
        <v>912</v>
      </c>
      <c r="D301" t="s">
        <v>913</v>
      </c>
      <c r="E301" t="s">
        <v>914</v>
      </c>
      <c r="F301">
        <v>29</v>
      </c>
      <c r="G301">
        <v>2</v>
      </c>
      <c r="H301" t="s">
        <v>915</v>
      </c>
      <c r="I301">
        <v>2024</v>
      </c>
      <c r="J301" t="s">
        <v>61</v>
      </c>
      <c r="K301" t="s">
        <v>861</v>
      </c>
    </row>
    <row r="302" spans="1:11" x14ac:dyDescent="0.3">
      <c r="A302">
        <v>300</v>
      </c>
      <c r="B302">
        <v>31</v>
      </c>
      <c r="C302" t="s">
        <v>916</v>
      </c>
      <c r="D302" t="s">
        <v>917</v>
      </c>
      <c r="E302" t="s">
        <v>64</v>
      </c>
      <c r="F302">
        <v>12</v>
      </c>
      <c r="G302">
        <v>4</v>
      </c>
      <c r="H302" t="s">
        <v>918</v>
      </c>
      <c r="I302">
        <v>2022</v>
      </c>
      <c r="J302" t="s">
        <v>67</v>
      </c>
      <c r="K302" t="s">
        <v>861</v>
      </c>
    </row>
    <row r="303" spans="1:11" x14ac:dyDescent="0.3">
      <c r="A303">
        <v>301</v>
      </c>
      <c r="B303">
        <v>32</v>
      </c>
      <c r="C303" t="s">
        <v>919</v>
      </c>
      <c r="D303" t="s">
        <v>920</v>
      </c>
      <c r="E303" t="s">
        <v>921</v>
      </c>
      <c r="F303">
        <v>17</v>
      </c>
      <c r="G303">
        <v>6</v>
      </c>
      <c r="H303" t="s">
        <v>18</v>
      </c>
      <c r="I303">
        <v>2025</v>
      </c>
      <c r="J303" t="s">
        <v>18</v>
      </c>
      <c r="K303" t="s">
        <v>861</v>
      </c>
    </row>
    <row r="304" spans="1:11" x14ac:dyDescent="0.3">
      <c r="A304">
        <v>302</v>
      </c>
      <c r="B304">
        <v>33</v>
      </c>
      <c r="C304" t="s">
        <v>922</v>
      </c>
      <c r="D304" t="s">
        <v>923</v>
      </c>
      <c r="E304" t="s">
        <v>39</v>
      </c>
      <c r="F304">
        <v>29</v>
      </c>
      <c r="G304">
        <v>18</v>
      </c>
      <c r="H304" t="s">
        <v>924</v>
      </c>
      <c r="I304">
        <v>2024</v>
      </c>
      <c r="J304" t="s">
        <v>18</v>
      </c>
      <c r="K304" t="s">
        <v>861</v>
      </c>
    </row>
    <row r="305" spans="1:11" x14ac:dyDescent="0.3">
      <c r="A305">
        <v>303</v>
      </c>
      <c r="B305">
        <v>34</v>
      </c>
      <c r="C305" t="s">
        <v>925</v>
      </c>
      <c r="D305" t="s">
        <v>926</v>
      </c>
      <c r="E305" t="s">
        <v>927</v>
      </c>
      <c r="H305" t="s">
        <v>928</v>
      </c>
      <c r="I305">
        <v>2024</v>
      </c>
      <c r="J305" t="s">
        <v>20</v>
      </c>
      <c r="K305" t="s">
        <v>861</v>
      </c>
    </row>
    <row r="306" spans="1:11" x14ac:dyDescent="0.3">
      <c r="A306">
        <v>304</v>
      </c>
      <c r="B306">
        <v>35</v>
      </c>
      <c r="C306" t="s">
        <v>929</v>
      </c>
      <c r="D306" t="s">
        <v>930</v>
      </c>
      <c r="E306" t="s">
        <v>64</v>
      </c>
      <c r="F306">
        <v>12</v>
      </c>
      <c r="G306">
        <v>7</v>
      </c>
      <c r="H306" t="s">
        <v>931</v>
      </c>
      <c r="I306">
        <v>2022</v>
      </c>
      <c r="J306" t="s">
        <v>67</v>
      </c>
      <c r="K306" t="s">
        <v>861</v>
      </c>
    </row>
    <row r="307" spans="1:11" x14ac:dyDescent="0.3">
      <c r="A307">
        <v>305</v>
      </c>
      <c r="B307">
        <v>36</v>
      </c>
      <c r="C307" t="s">
        <v>932</v>
      </c>
      <c r="D307" t="s">
        <v>933</v>
      </c>
      <c r="E307" t="s">
        <v>934</v>
      </c>
      <c r="F307">
        <v>10</v>
      </c>
      <c r="G307">
        <v>4</v>
      </c>
      <c r="H307" t="s">
        <v>935</v>
      </c>
      <c r="I307">
        <v>2021</v>
      </c>
      <c r="J307" t="s">
        <v>936</v>
      </c>
      <c r="K307" t="s">
        <v>861</v>
      </c>
    </row>
    <row r="308" spans="1:11" x14ac:dyDescent="0.3">
      <c r="A308">
        <v>306</v>
      </c>
      <c r="B308">
        <v>37</v>
      </c>
      <c r="C308" t="s">
        <v>937</v>
      </c>
      <c r="D308" t="s">
        <v>938</v>
      </c>
      <c r="E308" t="s">
        <v>939</v>
      </c>
      <c r="F308">
        <v>15</v>
      </c>
      <c r="G308">
        <v>1</v>
      </c>
      <c r="H308" t="s">
        <v>940</v>
      </c>
      <c r="I308">
        <v>2025</v>
      </c>
      <c r="J308" t="s">
        <v>18</v>
      </c>
      <c r="K308" t="s">
        <v>861</v>
      </c>
    </row>
    <row r="309" spans="1:11" x14ac:dyDescent="0.3">
      <c r="A309">
        <v>307</v>
      </c>
      <c r="B309">
        <v>38</v>
      </c>
      <c r="C309" t="s">
        <v>941</v>
      </c>
      <c r="D309" t="s">
        <v>942</v>
      </c>
      <c r="E309" t="s">
        <v>904</v>
      </c>
      <c r="F309">
        <v>2</v>
      </c>
      <c r="G309">
        <v>1</v>
      </c>
      <c r="H309" t="s">
        <v>943</v>
      </c>
      <c r="I309">
        <v>2022</v>
      </c>
      <c r="J309" t="s">
        <v>67</v>
      </c>
      <c r="K309" t="s">
        <v>861</v>
      </c>
    </row>
    <row r="310" spans="1:11" x14ac:dyDescent="0.3">
      <c r="A310">
        <v>308</v>
      </c>
      <c r="B310">
        <v>39</v>
      </c>
      <c r="C310" t="s">
        <v>812</v>
      </c>
      <c r="D310" t="s">
        <v>813</v>
      </c>
      <c r="E310" t="s">
        <v>814</v>
      </c>
      <c r="F310">
        <v>371</v>
      </c>
      <c r="H310" t="s">
        <v>815</v>
      </c>
      <c r="I310">
        <v>2024</v>
      </c>
      <c r="J310" t="s">
        <v>20</v>
      </c>
      <c r="K310" t="s">
        <v>861</v>
      </c>
    </row>
    <row r="311" spans="1:11" x14ac:dyDescent="0.3">
      <c r="A311">
        <v>309</v>
      </c>
      <c r="B311">
        <v>40</v>
      </c>
      <c r="C311" t="s">
        <v>944</v>
      </c>
      <c r="D311" t="s">
        <v>945</v>
      </c>
      <c r="E311" t="s">
        <v>359</v>
      </c>
      <c r="F311">
        <v>20</v>
      </c>
      <c r="H311" t="s">
        <v>946</v>
      </c>
      <c r="I311">
        <v>2024</v>
      </c>
      <c r="J311" t="s">
        <v>20</v>
      </c>
      <c r="K311" t="s">
        <v>861</v>
      </c>
    </row>
    <row r="312" spans="1:11" x14ac:dyDescent="0.3">
      <c r="A312">
        <v>310</v>
      </c>
      <c r="B312">
        <v>41</v>
      </c>
      <c r="C312" t="s">
        <v>947</v>
      </c>
      <c r="D312" t="s">
        <v>948</v>
      </c>
      <c r="E312" t="s">
        <v>949</v>
      </c>
      <c r="H312" t="s">
        <v>18</v>
      </c>
      <c r="I312">
        <v>2025</v>
      </c>
      <c r="J312" t="s">
        <v>147</v>
      </c>
      <c r="K312" t="s">
        <v>861</v>
      </c>
    </row>
    <row r="313" spans="1:11" x14ac:dyDescent="0.3">
      <c r="A313">
        <v>311</v>
      </c>
      <c r="B313">
        <v>42</v>
      </c>
      <c r="C313" t="s">
        <v>950</v>
      </c>
      <c r="D313" t="s">
        <v>951</v>
      </c>
      <c r="E313" t="s">
        <v>952</v>
      </c>
      <c r="F313">
        <v>29</v>
      </c>
      <c r="G313">
        <v>5</v>
      </c>
      <c r="H313" t="s">
        <v>953</v>
      </c>
      <c r="I313">
        <v>2022</v>
      </c>
      <c r="J313" t="s">
        <v>13</v>
      </c>
      <c r="K313" t="s">
        <v>861</v>
      </c>
    </row>
    <row r="314" spans="1:11" x14ac:dyDescent="0.3">
      <c r="A314">
        <v>312</v>
      </c>
      <c r="B314">
        <v>43</v>
      </c>
      <c r="C314" t="s">
        <v>954</v>
      </c>
      <c r="D314" t="s">
        <v>458</v>
      </c>
      <c r="E314" t="s">
        <v>459</v>
      </c>
      <c r="H314" t="s">
        <v>955</v>
      </c>
      <c r="I314">
        <v>2022</v>
      </c>
      <c r="J314" t="s">
        <v>956</v>
      </c>
      <c r="K314" t="s">
        <v>861</v>
      </c>
    </row>
    <row r="315" spans="1:11" x14ac:dyDescent="0.3">
      <c r="A315">
        <v>313</v>
      </c>
      <c r="B315">
        <v>44</v>
      </c>
      <c r="C315" t="s">
        <v>957</v>
      </c>
      <c r="D315" t="s">
        <v>958</v>
      </c>
      <c r="E315" t="s">
        <v>959</v>
      </c>
      <c r="F315">
        <v>2022</v>
      </c>
      <c r="G315">
        <v>1</v>
      </c>
      <c r="H315" t="s">
        <v>960</v>
      </c>
      <c r="I315">
        <v>2022</v>
      </c>
      <c r="J315" t="s">
        <v>961</v>
      </c>
      <c r="K315" t="s">
        <v>861</v>
      </c>
    </row>
    <row r="316" spans="1:11" x14ac:dyDescent="0.3">
      <c r="A316">
        <v>314</v>
      </c>
      <c r="B316">
        <v>45</v>
      </c>
      <c r="C316" t="s">
        <v>962</v>
      </c>
      <c r="D316" t="s">
        <v>963</v>
      </c>
      <c r="E316" t="s">
        <v>18</v>
      </c>
      <c r="H316" t="s">
        <v>18</v>
      </c>
      <c r="I316">
        <v>2021</v>
      </c>
      <c r="J316" t="s">
        <v>964</v>
      </c>
      <c r="K316" t="s">
        <v>861</v>
      </c>
    </row>
    <row r="317" spans="1:11" x14ac:dyDescent="0.3">
      <c r="A317">
        <v>315</v>
      </c>
      <c r="B317">
        <v>46</v>
      </c>
      <c r="C317" t="s">
        <v>965</v>
      </c>
      <c r="D317" t="s">
        <v>966</v>
      </c>
      <c r="E317" t="s">
        <v>967</v>
      </c>
      <c r="F317">
        <v>30</v>
      </c>
      <c r="G317">
        <v>3</v>
      </c>
      <c r="H317" t="s">
        <v>968</v>
      </c>
      <c r="I317">
        <v>2024</v>
      </c>
      <c r="J317" t="s">
        <v>61</v>
      </c>
      <c r="K317" t="s">
        <v>861</v>
      </c>
    </row>
    <row r="318" spans="1:11" x14ac:dyDescent="0.3">
      <c r="A318">
        <v>316</v>
      </c>
      <c r="B318">
        <v>47</v>
      </c>
      <c r="C318" t="s">
        <v>969</v>
      </c>
      <c r="D318" t="s">
        <v>970</v>
      </c>
      <c r="E318" t="s">
        <v>18</v>
      </c>
      <c r="H318" t="s">
        <v>18</v>
      </c>
      <c r="I318">
        <v>2023</v>
      </c>
      <c r="J318" t="s">
        <v>971</v>
      </c>
      <c r="K318" t="s">
        <v>861</v>
      </c>
    </row>
    <row r="319" spans="1:11" x14ac:dyDescent="0.3">
      <c r="A319">
        <v>317</v>
      </c>
      <c r="B319">
        <v>48</v>
      </c>
      <c r="C319" t="s">
        <v>972</v>
      </c>
      <c r="D319" t="s">
        <v>973</v>
      </c>
      <c r="E319" t="s">
        <v>974</v>
      </c>
      <c r="F319">
        <v>7</v>
      </c>
      <c r="G319">
        <v>12</v>
      </c>
      <c r="H319" t="s">
        <v>975</v>
      </c>
      <c r="I319">
        <v>2024</v>
      </c>
      <c r="J319" t="s">
        <v>67</v>
      </c>
      <c r="K319" t="s">
        <v>861</v>
      </c>
    </row>
    <row r="320" spans="1:11" x14ac:dyDescent="0.3">
      <c r="A320">
        <v>318</v>
      </c>
      <c r="B320">
        <v>49</v>
      </c>
      <c r="C320" t="s">
        <v>816</v>
      </c>
      <c r="D320" t="s">
        <v>817</v>
      </c>
      <c r="E320" t="s">
        <v>18</v>
      </c>
      <c r="H320" t="s">
        <v>18</v>
      </c>
      <c r="I320">
        <v>2023</v>
      </c>
      <c r="J320" t="s">
        <v>18</v>
      </c>
      <c r="K320" t="s">
        <v>861</v>
      </c>
    </row>
    <row r="321" spans="1:11" x14ac:dyDescent="0.3">
      <c r="A321">
        <v>319</v>
      </c>
      <c r="B321">
        <v>50</v>
      </c>
      <c r="C321" t="s">
        <v>976</v>
      </c>
      <c r="D321" t="s">
        <v>977</v>
      </c>
      <c r="E321" t="s">
        <v>59</v>
      </c>
      <c r="F321">
        <v>36</v>
      </c>
      <c r="G321">
        <v>4</v>
      </c>
      <c r="H321" t="s">
        <v>978</v>
      </c>
      <c r="I321">
        <v>2022</v>
      </c>
      <c r="J321" t="s">
        <v>61</v>
      </c>
      <c r="K321" t="s">
        <v>861</v>
      </c>
    </row>
    <row r="322" spans="1:11" x14ac:dyDescent="0.3">
      <c r="A322">
        <v>320</v>
      </c>
      <c r="B322">
        <v>51</v>
      </c>
      <c r="C322" t="s">
        <v>979</v>
      </c>
      <c r="D322" t="s">
        <v>980</v>
      </c>
      <c r="E322" t="s">
        <v>981</v>
      </c>
      <c r="H322" t="s">
        <v>982</v>
      </c>
      <c r="I322">
        <v>2023</v>
      </c>
      <c r="J322" t="s">
        <v>57</v>
      </c>
      <c r="K322" t="s">
        <v>861</v>
      </c>
    </row>
    <row r="323" spans="1:11" x14ac:dyDescent="0.3">
      <c r="A323">
        <v>321</v>
      </c>
      <c r="B323">
        <v>52</v>
      </c>
      <c r="C323" t="s">
        <v>983</v>
      </c>
      <c r="D323" t="s">
        <v>984</v>
      </c>
      <c r="E323" t="s">
        <v>18</v>
      </c>
      <c r="H323" t="s">
        <v>18</v>
      </c>
      <c r="I323">
        <v>2023</v>
      </c>
      <c r="J323" t="s">
        <v>18</v>
      </c>
      <c r="K323" t="s">
        <v>861</v>
      </c>
    </row>
    <row r="324" spans="1:11" x14ac:dyDescent="0.3">
      <c r="A324">
        <v>322</v>
      </c>
      <c r="B324">
        <v>53</v>
      </c>
      <c r="C324" t="s">
        <v>985</v>
      </c>
      <c r="D324" t="s">
        <v>986</v>
      </c>
      <c r="E324" t="s">
        <v>987</v>
      </c>
      <c r="F324">
        <v>78</v>
      </c>
      <c r="H324" t="s">
        <v>18</v>
      </c>
      <c r="I324">
        <v>2024</v>
      </c>
      <c r="J324" t="s">
        <v>18</v>
      </c>
      <c r="K324" t="s">
        <v>861</v>
      </c>
    </row>
    <row r="325" spans="1:11" x14ac:dyDescent="0.3">
      <c r="A325">
        <v>323</v>
      </c>
      <c r="B325">
        <v>54</v>
      </c>
      <c r="C325" t="s">
        <v>988</v>
      </c>
      <c r="D325" t="s">
        <v>989</v>
      </c>
      <c r="E325" t="s">
        <v>64</v>
      </c>
      <c r="F325">
        <v>14</v>
      </c>
      <c r="G325">
        <v>3</v>
      </c>
      <c r="H325" t="s">
        <v>990</v>
      </c>
      <c r="I325">
        <v>2024</v>
      </c>
      <c r="J325" t="s">
        <v>67</v>
      </c>
      <c r="K325" t="s">
        <v>861</v>
      </c>
    </row>
    <row r="326" spans="1:11" x14ac:dyDescent="0.3">
      <c r="A326">
        <v>324</v>
      </c>
      <c r="B326">
        <v>55</v>
      </c>
      <c r="C326" t="s">
        <v>991</v>
      </c>
      <c r="D326" t="s">
        <v>992</v>
      </c>
      <c r="E326" t="s">
        <v>993</v>
      </c>
      <c r="F326">
        <v>19</v>
      </c>
      <c r="G326">
        <v>24</v>
      </c>
      <c r="H326" t="s">
        <v>994</v>
      </c>
      <c r="I326">
        <v>2022</v>
      </c>
      <c r="J326" t="s">
        <v>67</v>
      </c>
      <c r="K326" t="s">
        <v>861</v>
      </c>
    </row>
    <row r="327" spans="1:11" x14ac:dyDescent="0.3">
      <c r="A327">
        <v>325</v>
      </c>
      <c r="B327">
        <v>56</v>
      </c>
      <c r="C327" t="s">
        <v>995</v>
      </c>
      <c r="D327" t="s">
        <v>996</v>
      </c>
      <c r="E327" t="s">
        <v>18</v>
      </c>
      <c r="H327" t="s">
        <v>18</v>
      </c>
      <c r="I327">
        <v>2022</v>
      </c>
      <c r="J327" t="s">
        <v>997</v>
      </c>
      <c r="K327" t="s">
        <v>861</v>
      </c>
    </row>
    <row r="328" spans="1:11" x14ac:dyDescent="0.3">
      <c r="A328">
        <v>326</v>
      </c>
      <c r="B328">
        <v>57</v>
      </c>
      <c r="C328" t="s">
        <v>998</v>
      </c>
      <c r="D328" t="s">
        <v>999</v>
      </c>
      <c r="E328" t="s">
        <v>18</v>
      </c>
      <c r="H328" t="s">
        <v>18</v>
      </c>
      <c r="I328">
        <v>2022</v>
      </c>
      <c r="J328" t="s">
        <v>1000</v>
      </c>
      <c r="K328" t="s">
        <v>861</v>
      </c>
    </row>
    <row r="329" spans="1:11" x14ac:dyDescent="0.3">
      <c r="A329">
        <v>327</v>
      </c>
      <c r="B329">
        <v>58</v>
      </c>
      <c r="C329" t="s">
        <v>1001</v>
      </c>
      <c r="D329" t="s">
        <v>1002</v>
      </c>
      <c r="E329" t="s">
        <v>1003</v>
      </c>
      <c r="H329" t="s">
        <v>1004</v>
      </c>
      <c r="I329">
        <v>2022</v>
      </c>
      <c r="J329" t="s">
        <v>13</v>
      </c>
      <c r="K329" t="s">
        <v>861</v>
      </c>
    </row>
    <row r="330" spans="1:11" x14ac:dyDescent="0.3">
      <c r="A330">
        <v>328</v>
      </c>
      <c r="B330">
        <v>59</v>
      </c>
      <c r="C330" t="s">
        <v>1005</v>
      </c>
      <c r="D330" t="s">
        <v>1006</v>
      </c>
      <c r="E330" t="s">
        <v>1007</v>
      </c>
      <c r="F330">
        <v>14</v>
      </c>
      <c r="G330">
        <v>4</v>
      </c>
      <c r="H330" t="s">
        <v>1008</v>
      </c>
      <c r="I330">
        <v>2021</v>
      </c>
      <c r="J330" t="s">
        <v>1009</v>
      </c>
      <c r="K330" t="s">
        <v>861</v>
      </c>
    </row>
    <row r="331" spans="1:11" x14ac:dyDescent="0.3">
      <c r="A331">
        <v>329</v>
      </c>
      <c r="B331">
        <v>60</v>
      </c>
      <c r="C331" t="s">
        <v>1010</v>
      </c>
      <c r="D331" t="s">
        <v>1011</v>
      </c>
      <c r="E331" t="s">
        <v>1012</v>
      </c>
      <c r="F331">
        <v>16</v>
      </c>
      <c r="G331">
        <v>5</v>
      </c>
      <c r="H331" t="s">
        <v>1013</v>
      </c>
      <c r="I331">
        <v>2023</v>
      </c>
      <c r="J331" t="s">
        <v>1014</v>
      </c>
      <c r="K331" t="s">
        <v>861</v>
      </c>
    </row>
    <row r="332" spans="1:11" x14ac:dyDescent="0.3">
      <c r="A332">
        <v>330</v>
      </c>
      <c r="B332">
        <v>61</v>
      </c>
      <c r="C332" t="s">
        <v>922</v>
      </c>
      <c r="D332" t="s">
        <v>1015</v>
      </c>
      <c r="E332" t="s">
        <v>340</v>
      </c>
      <c r="H332" t="s">
        <v>1016</v>
      </c>
      <c r="I332">
        <v>2023</v>
      </c>
      <c r="J332" t="s">
        <v>13</v>
      </c>
      <c r="K332" t="s">
        <v>861</v>
      </c>
    </row>
    <row r="333" spans="1:11" x14ac:dyDescent="0.3">
      <c r="A333">
        <v>331</v>
      </c>
      <c r="B333">
        <v>62</v>
      </c>
      <c r="C333" t="s">
        <v>1017</v>
      </c>
      <c r="D333" t="s">
        <v>1018</v>
      </c>
      <c r="E333" t="s">
        <v>18</v>
      </c>
      <c r="H333" t="s">
        <v>18</v>
      </c>
      <c r="I333">
        <v>2024</v>
      </c>
      <c r="J333" t="s">
        <v>1019</v>
      </c>
      <c r="K333" t="s">
        <v>861</v>
      </c>
    </row>
    <row r="334" spans="1:11" x14ac:dyDescent="0.3">
      <c r="A334">
        <v>332</v>
      </c>
      <c r="B334">
        <v>63</v>
      </c>
      <c r="C334" t="s">
        <v>1020</v>
      </c>
      <c r="D334" t="s">
        <v>164</v>
      </c>
      <c r="E334" t="s">
        <v>18</v>
      </c>
      <c r="H334" t="s">
        <v>18</v>
      </c>
      <c r="J334" t="s">
        <v>18</v>
      </c>
      <c r="K334" t="s">
        <v>861</v>
      </c>
    </row>
    <row r="335" spans="1:11" x14ac:dyDescent="0.3">
      <c r="A335">
        <v>333</v>
      </c>
      <c r="B335">
        <v>64</v>
      </c>
      <c r="C335" t="s">
        <v>1021</v>
      </c>
      <c r="D335" t="s">
        <v>1022</v>
      </c>
      <c r="E335" t="s">
        <v>18</v>
      </c>
      <c r="H335" t="s">
        <v>18</v>
      </c>
      <c r="J335" t="s">
        <v>1023</v>
      </c>
      <c r="K335" t="s">
        <v>861</v>
      </c>
    </row>
    <row r="336" spans="1:11" x14ac:dyDescent="0.3">
      <c r="A336">
        <v>334</v>
      </c>
      <c r="B336">
        <v>65</v>
      </c>
      <c r="C336" t="s">
        <v>1024</v>
      </c>
      <c r="D336" t="s">
        <v>1025</v>
      </c>
      <c r="E336" t="s">
        <v>64</v>
      </c>
      <c r="F336">
        <v>12</v>
      </c>
      <c r="G336">
        <v>10</v>
      </c>
      <c r="H336" t="s">
        <v>911</v>
      </c>
      <c r="I336">
        <v>2022</v>
      </c>
      <c r="J336" t="s">
        <v>1026</v>
      </c>
      <c r="K336" t="s">
        <v>861</v>
      </c>
    </row>
    <row r="337" spans="1:11" x14ac:dyDescent="0.3">
      <c r="A337">
        <v>335</v>
      </c>
      <c r="B337">
        <v>66</v>
      </c>
      <c r="C337" t="s">
        <v>1027</v>
      </c>
      <c r="D337" t="s">
        <v>1028</v>
      </c>
      <c r="E337" t="s">
        <v>18</v>
      </c>
      <c r="H337" t="s">
        <v>18</v>
      </c>
      <c r="J337" t="s">
        <v>18</v>
      </c>
      <c r="K337" t="s">
        <v>861</v>
      </c>
    </row>
    <row r="338" spans="1:11" x14ac:dyDescent="0.3">
      <c r="A338">
        <v>336</v>
      </c>
      <c r="B338">
        <v>67</v>
      </c>
      <c r="C338" t="s">
        <v>1029</v>
      </c>
      <c r="D338" t="s">
        <v>1030</v>
      </c>
      <c r="E338" t="s">
        <v>18</v>
      </c>
      <c r="H338" t="s">
        <v>18</v>
      </c>
      <c r="I338">
        <v>2022</v>
      </c>
      <c r="J338" t="s">
        <v>1031</v>
      </c>
      <c r="K338" t="s">
        <v>861</v>
      </c>
    </row>
    <row r="339" spans="1:11" x14ac:dyDescent="0.3">
      <c r="A339">
        <v>337</v>
      </c>
      <c r="B339">
        <v>68</v>
      </c>
      <c r="C339" t="s">
        <v>998</v>
      </c>
      <c r="D339" t="s">
        <v>1032</v>
      </c>
      <c r="E339" t="s">
        <v>18</v>
      </c>
      <c r="H339" t="s">
        <v>18</v>
      </c>
      <c r="J339" t="s">
        <v>18</v>
      </c>
      <c r="K339" t="s">
        <v>861</v>
      </c>
    </row>
    <row r="340" spans="1:11" x14ac:dyDescent="0.3">
      <c r="A340">
        <v>338</v>
      </c>
      <c r="B340">
        <v>69</v>
      </c>
      <c r="C340" t="s">
        <v>1033</v>
      </c>
      <c r="D340" t="s">
        <v>1034</v>
      </c>
      <c r="E340" t="s">
        <v>18</v>
      </c>
      <c r="H340" t="s">
        <v>18</v>
      </c>
      <c r="J340" t="s">
        <v>18</v>
      </c>
      <c r="K340" t="s">
        <v>861</v>
      </c>
    </row>
    <row r="341" spans="1:11" x14ac:dyDescent="0.3">
      <c r="A341">
        <v>339</v>
      </c>
      <c r="B341">
        <v>70</v>
      </c>
      <c r="C341" t="s">
        <v>1035</v>
      </c>
      <c r="D341" t="s">
        <v>1036</v>
      </c>
      <c r="E341" t="s">
        <v>18</v>
      </c>
      <c r="H341" t="s">
        <v>18</v>
      </c>
      <c r="I341">
        <v>2022</v>
      </c>
      <c r="J341" t="s">
        <v>1031</v>
      </c>
      <c r="K341" t="s">
        <v>861</v>
      </c>
    </row>
    <row r="342" spans="1:11" x14ac:dyDescent="0.3">
      <c r="A342">
        <v>340</v>
      </c>
      <c r="B342">
        <v>71</v>
      </c>
      <c r="C342" t="s">
        <v>1037</v>
      </c>
      <c r="D342" t="s">
        <v>1038</v>
      </c>
      <c r="E342" t="s">
        <v>344</v>
      </c>
      <c r="F342">
        <v>751</v>
      </c>
      <c r="G342">
        <v>1</v>
      </c>
      <c r="H342" t="s">
        <v>1039</v>
      </c>
      <c r="I342">
        <v>2021</v>
      </c>
      <c r="J342" t="s">
        <v>346</v>
      </c>
      <c r="K342" t="s">
        <v>861</v>
      </c>
    </row>
    <row r="343" spans="1:11" x14ac:dyDescent="0.3">
      <c r="A343">
        <v>341</v>
      </c>
      <c r="B343">
        <v>72</v>
      </c>
      <c r="C343" t="s">
        <v>1040</v>
      </c>
      <c r="D343" t="s">
        <v>1041</v>
      </c>
      <c r="E343" t="s">
        <v>1042</v>
      </c>
      <c r="F343">
        <v>6</v>
      </c>
      <c r="G343">
        <v>3</v>
      </c>
      <c r="H343" t="s">
        <v>1043</v>
      </c>
      <c r="I343">
        <v>2021</v>
      </c>
      <c r="J343" t="s">
        <v>18</v>
      </c>
      <c r="K343" t="s">
        <v>861</v>
      </c>
    </row>
    <row r="344" spans="1:11" x14ac:dyDescent="0.3">
      <c r="A344">
        <v>342</v>
      </c>
      <c r="B344">
        <v>73</v>
      </c>
      <c r="C344" t="s">
        <v>1044</v>
      </c>
      <c r="D344" t="s">
        <v>1045</v>
      </c>
      <c r="E344" t="s">
        <v>18</v>
      </c>
      <c r="H344" t="s">
        <v>18</v>
      </c>
      <c r="J344" t="s">
        <v>18</v>
      </c>
      <c r="K344" t="s">
        <v>861</v>
      </c>
    </row>
    <row r="345" spans="1:11" x14ac:dyDescent="0.3">
      <c r="A345">
        <v>343</v>
      </c>
      <c r="B345">
        <v>74</v>
      </c>
      <c r="C345" t="s">
        <v>1046</v>
      </c>
      <c r="D345" t="s">
        <v>1047</v>
      </c>
      <c r="E345" t="s">
        <v>1048</v>
      </c>
      <c r="H345" t="s">
        <v>1049</v>
      </c>
      <c r="J345" t="s">
        <v>18</v>
      </c>
      <c r="K345" t="s">
        <v>861</v>
      </c>
    </row>
    <row r="346" spans="1:11" x14ac:dyDescent="0.3">
      <c r="A346">
        <v>344</v>
      </c>
      <c r="B346">
        <v>75</v>
      </c>
      <c r="C346" t="s">
        <v>1050</v>
      </c>
      <c r="D346" t="s">
        <v>1051</v>
      </c>
      <c r="E346" t="s">
        <v>1052</v>
      </c>
      <c r="F346">
        <v>12</v>
      </c>
      <c r="H346" t="s">
        <v>1053</v>
      </c>
      <c r="I346">
        <v>2024</v>
      </c>
      <c r="J346" t="s">
        <v>18</v>
      </c>
      <c r="K346" t="s">
        <v>861</v>
      </c>
    </row>
    <row r="347" spans="1:11" x14ac:dyDescent="0.3">
      <c r="A347">
        <v>345</v>
      </c>
      <c r="B347">
        <v>1</v>
      </c>
      <c r="C347" t="s">
        <v>1054</v>
      </c>
      <c r="D347" t="s">
        <v>468</v>
      </c>
      <c r="E347" t="s">
        <v>44</v>
      </c>
      <c r="F347">
        <v>62</v>
      </c>
      <c r="H347" t="s">
        <v>1055</v>
      </c>
      <c r="I347">
        <v>2024</v>
      </c>
      <c r="J347" t="s">
        <v>20</v>
      </c>
      <c r="K347" t="s">
        <v>1056</v>
      </c>
    </row>
    <row r="348" spans="1:11" x14ac:dyDescent="0.3">
      <c r="A348">
        <v>346</v>
      </c>
      <c r="B348">
        <v>2</v>
      </c>
      <c r="C348" t="s">
        <v>1057</v>
      </c>
      <c r="D348" t="s">
        <v>1058</v>
      </c>
      <c r="E348" t="s">
        <v>1059</v>
      </c>
      <c r="H348" t="s">
        <v>18</v>
      </c>
      <c r="I348">
        <v>2024</v>
      </c>
      <c r="J348" t="s">
        <v>57</v>
      </c>
      <c r="K348" t="s">
        <v>1060</v>
      </c>
    </row>
    <row r="349" spans="1:11" x14ac:dyDescent="0.3">
      <c r="A349">
        <v>347</v>
      </c>
      <c r="B349">
        <v>3</v>
      </c>
      <c r="C349" t="s">
        <v>1061</v>
      </c>
      <c r="D349" t="s">
        <v>1062</v>
      </c>
      <c r="E349" t="s">
        <v>28</v>
      </c>
      <c r="F349">
        <v>175</v>
      </c>
      <c r="H349" t="s">
        <v>1063</v>
      </c>
      <c r="I349">
        <v>2025</v>
      </c>
      <c r="J349" t="s">
        <v>20</v>
      </c>
      <c r="K349" t="s">
        <v>1060</v>
      </c>
    </row>
    <row r="350" spans="1:11" x14ac:dyDescent="0.3">
      <c r="A350">
        <v>348</v>
      </c>
      <c r="B350">
        <v>4</v>
      </c>
      <c r="C350" t="s">
        <v>1064</v>
      </c>
      <c r="D350" t="s">
        <v>1065</v>
      </c>
      <c r="E350" t="s">
        <v>1066</v>
      </c>
      <c r="H350" t="s">
        <v>18</v>
      </c>
      <c r="I350">
        <v>2024</v>
      </c>
      <c r="J350" t="s">
        <v>18</v>
      </c>
      <c r="K350" t="s">
        <v>1060</v>
      </c>
    </row>
    <row r="351" spans="1:11" x14ac:dyDescent="0.3">
      <c r="A351">
        <v>349</v>
      </c>
      <c r="B351">
        <v>5</v>
      </c>
      <c r="C351" t="s">
        <v>1067</v>
      </c>
      <c r="D351" t="s">
        <v>1068</v>
      </c>
      <c r="E351" t="s">
        <v>44</v>
      </c>
      <c r="F351">
        <v>66</v>
      </c>
      <c r="H351" t="s">
        <v>1069</v>
      </c>
      <c r="I351">
        <v>2025</v>
      </c>
      <c r="J351" t="s">
        <v>20</v>
      </c>
      <c r="K351" t="s">
        <v>1060</v>
      </c>
    </row>
    <row r="352" spans="1:11" x14ac:dyDescent="0.3">
      <c r="A352">
        <v>350</v>
      </c>
      <c r="B352">
        <v>6</v>
      </c>
      <c r="C352" t="s">
        <v>1070</v>
      </c>
      <c r="D352" t="s">
        <v>1071</v>
      </c>
      <c r="E352" t="s">
        <v>44</v>
      </c>
      <c r="F352">
        <v>65</v>
      </c>
      <c r="H352" t="s">
        <v>1072</v>
      </c>
      <c r="I352">
        <v>2025</v>
      </c>
      <c r="J352" t="s">
        <v>20</v>
      </c>
      <c r="K352" t="s">
        <v>1060</v>
      </c>
    </row>
    <row r="353" spans="1:11" x14ac:dyDescent="0.3">
      <c r="A353">
        <v>351</v>
      </c>
      <c r="B353">
        <v>7</v>
      </c>
      <c r="C353" t="s">
        <v>1073</v>
      </c>
      <c r="D353" t="s">
        <v>1074</v>
      </c>
      <c r="E353" t="s">
        <v>1075</v>
      </c>
      <c r="F353">
        <v>37</v>
      </c>
      <c r="G353">
        <v>1</v>
      </c>
      <c r="H353" t="s">
        <v>1076</v>
      </c>
      <c r="I353">
        <v>2025</v>
      </c>
      <c r="J353" t="s">
        <v>961</v>
      </c>
      <c r="K353" t="s">
        <v>1060</v>
      </c>
    </row>
    <row r="354" spans="1:11" x14ac:dyDescent="0.3">
      <c r="A354">
        <v>352</v>
      </c>
      <c r="B354">
        <v>8</v>
      </c>
      <c r="C354" t="s">
        <v>1077</v>
      </c>
      <c r="D354" t="s">
        <v>1078</v>
      </c>
      <c r="E354" t="s">
        <v>1079</v>
      </c>
      <c r="H354" t="s">
        <v>1080</v>
      </c>
      <c r="I354">
        <v>2025</v>
      </c>
      <c r="J354" t="s">
        <v>18</v>
      </c>
      <c r="K354" t="s">
        <v>1060</v>
      </c>
    </row>
    <row r="355" spans="1:11" x14ac:dyDescent="0.3">
      <c r="A355">
        <v>353</v>
      </c>
      <c r="B355">
        <v>9</v>
      </c>
      <c r="C355" t="s">
        <v>1081</v>
      </c>
      <c r="D355" t="s">
        <v>1082</v>
      </c>
      <c r="E355" t="s">
        <v>1083</v>
      </c>
      <c r="H355" t="s">
        <v>18</v>
      </c>
      <c r="I355">
        <v>2025</v>
      </c>
      <c r="J355" t="s">
        <v>18</v>
      </c>
      <c r="K355" t="s">
        <v>1060</v>
      </c>
    </row>
    <row r="356" spans="1:11" x14ac:dyDescent="0.3">
      <c r="A356">
        <v>354</v>
      </c>
      <c r="B356">
        <v>10</v>
      </c>
      <c r="C356" t="s">
        <v>1084</v>
      </c>
      <c r="D356" t="s">
        <v>1085</v>
      </c>
      <c r="E356" t="s">
        <v>1086</v>
      </c>
      <c r="F356">
        <v>9</v>
      </c>
      <c r="G356">
        <v>2</v>
      </c>
      <c r="H356" t="s">
        <v>1087</v>
      </c>
      <c r="I356">
        <v>2025</v>
      </c>
      <c r="J356" t="s">
        <v>18</v>
      </c>
      <c r="K356" t="s">
        <v>1060</v>
      </c>
    </row>
    <row r="357" spans="1:11" x14ac:dyDescent="0.3">
      <c r="A357">
        <v>355</v>
      </c>
      <c r="B357">
        <v>11</v>
      </c>
      <c r="C357" t="s">
        <v>1088</v>
      </c>
      <c r="D357" t="s">
        <v>1089</v>
      </c>
      <c r="E357" t="s">
        <v>1090</v>
      </c>
      <c r="H357" t="s">
        <v>18</v>
      </c>
      <c r="I357">
        <v>2024</v>
      </c>
      <c r="J357" t="s">
        <v>1091</v>
      </c>
      <c r="K357" t="s">
        <v>1060</v>
      </c>
    </row>
    <row r="358" spans="1:11" x14ac:dyDescent="0.3">
      <c r="A358">
        <v>356</v>
      </c>
      <c r="B358">
        <v>12</v>
      </c>
      <c r="C358" t="s">
        <v>1092</v>
      </c>
      <c r="D358" t="s">
        <v>1093</v>
      </c>
      <c r="E358" t="s">
        <v>1094</v>
      </c>
      <c r="H358" t="s">
        <v>1095</v>
      </c>
      <c r="I358">
        <v>2024</v>
      </c>
      <c r="J358" t="s">
        <v>1096</v>
      </c>
      <c r="K358" t="s">
        <v>1060</v>
      </c>
    </row>
    <row r="359" spans="1:11" x14ac:dyDescent="0.3">
      <c r="A359">
        <v>357</v>
      </c>
      <c r="B359">
        <v>13</v>
      </c>
      <c r="C359" t="s">
        <v>1097</v>
      </c>
      <c r="D359" t="s">
        <v>1098</v>
      </c>
      <c r="E359" t="s">
        <v>1099</v>
      </c>
      <c r="H359" t="s">
        <v>18</v>
      </c>
      <c r="J359" t="s">
        <v>18</v>
      </c>
      <c r="K359" t="s">
        <v>1060</v>
      </c>
    </row>
    <row r="360" spans="1:11" x14ac:dyDescent="0.3">
      <c r="A360">
        <v>358</v>
      </c>
      <c r="B360">
        <v>14</v>
      </c>
      <c r="C360" t="s">
        <v>1100</v>
      </c>
      <c r="D360" t="s">
        <v>1101</v>
      </c>
      <c r="E360" t="s">
        <v>18</v>
      </c>
      <c r="H360" t="s">
        <v>18</v>
      </c>
      <c r="J360" t="s">
        <v>18</v>
      </c>
      <c r="K360" t="s">
        <v>1060</v>
      </c>
    </row>
    <row r="361" spans="1:11" x14ac:dyDescent="0.3">
      <c r="A361">
        <v>359</v>
      </c>
      <c r="B361">
        <v>1</v>
      </c>
      <c r="C361" t="s">
        <v>1102</v>
      </c>
      <c r="D361" t="s">
        <v>1103</v>
      </c>
      <c r="E361" t="s">
        <v>1104</v>
      </c>
      <c r="F361" t="s">
        <v>18</v>
      </c>
      <c r="G361" t="s">
        <v>18</v>
      </c>
      <c r="H361" t="s">
        <v>18</v>
      </c>
      <c r="I361" t="s">
        <v>18</v>
      </c>
      <c r="J361" t="s">
        <v>18</v>
      </c>
      <c r="K361" t="s">
        <v>1570</v>
      </c>
    </row>
    <row r="362" spans="1:11" x14ac:dyDescent="0.3">
      <c r="A362">
        <v>360</v>
      </c>
      <c r="B362">
        <v>1</v>
      </c>
      <c r="C362" t="s">
        <v>50</v>
      </c>
      <c r="D362" t="s">
        <v>51</v>
      </c>
      <c r="E362" t="s">
        <v>44</v>
      </c>
      <c r="F362">
        <v>59</v>
      </c>
      <c r="H362" t="s">
        <v>52</v>
      </c>
      <c r="I362">
        <v>2024</v>
      </c>
      <c r="J362" t="s">
        <v>20</v>
      </c>
      <c r="K362" t="s">
        <v>1105</v>
      </c>
    </row>
    <row r="363" spans="1:11" x14ac:dyDescent="0.3">
      <c r="A363">
        <v>361</v>
      </c>
      <c r="B363">
        <v>2</v>
      </c>
      <c r="C363" t="s">
        <v>142</v>
      </c>
      <c r="D363" t="s">
        <v>143</v>
      </c>
      <c r="E363" t="s">
        <v>144</v>
      </c>
      <c r="F363">
        <v>176</v>
      </c>
      <c r="G363">
        <v>4</v>
      </c>
      <c r="H363" t="s">
        <v>146</v>
      </c>
      <c r="I363">
        <v>2023</v>
      </c>
      <c r="J363" t="s">
        <v>147</v>
      </c>
      <c r="K363" t="s">
        <v>1106</v>
      </c>
    </row>
    <row r="364" spans="1:11" x14ac:dyDescent="0.3">
      <c r="A364">
        <v>362</v>
      </c>
      <c r="B364">
        <v>3</v>
      </c>
      <c r="C364" t="s">
        <v>268</v>
      </c>
      <c r="D364" t="s">
        <v>269</v>
      </c>
      <c r="E364" t="s">
        <v>270</v>
      </c>
      <c r="H364" t="s">
        <v>18</v>
      </c>
      <c r="I364">
        <v>2024</v>
      </c>
      <c r="J364" t="s">
        <v>18</v>
      </c>
      <c r="K364" t="s">
        <v>1106</v>
      </c>
    </row>
    <row r="365" spans="1:11" x14ac:dyDescent="0.3">
      <c r="A365">
        <v>363</v>
      </c>
      <c r="B365">
        <v>4</v>
      </c>
      <c r="C365" t="s">
        <v>411</v>
      </c>
      <c r="D365" t="s">
        <v>412</v>
      </c>
      <c r="E365" t="s">
        <v>39</v>
      </c>
      <c r="F365">
        <v>30</v>
      </c>
      <c r="G365">
        <v>2</v>
      </c>
      <c r="H365" t="s">
        <v>413</v>
      </c>
      <c r="I365">
        <v>2025</v>
      </c>
      <c r="J365" t="s">
        <v>18</v>
      </c>
      <c r="K365" t="s">
        <v>1106</v>
      </c>
    </row>
    <row r="366" spans="1:11" x14ac:dyDescent="0.3">
      <c r="A366">
        <v>364</v>
      </c>
      <c r="B366">
        <v>5</v>
      </c>
      <c r="C366" t="s">
        <v>417</v>
      </c>
      <c r="D366" t="s">
        <v>418</v>
      </c>
      <c r="E366" t="s">
        <v>419</v>
      </c>
      <c r="F366">
        <v>15</v>
      </c>
      <c r="G366">
        <v>1</v>
      </c>
      <c r="H366" t="s">
        <v>420</v>
      </c>
      <c r="I366">
        <v>2024</v>
      </c>
      <c r="J366" t="s">
        <v>67</v>
      </c>
      <c r="K366" t="s">
        <v>1106</v>
      </c>
    </row>
    <row r="367" spans="1:11" x14ac:dyDescent="0.3">
      <c r="A367">
        <v>365</v>
      </c>
      <c r="B367">
        <v>6</v>
      </c>
      <c r="C367" t="s">
        <v>886</v>
      </c>
      <c r="D367" t="s">
        <v>508</v>
      </c>
      <c r="E367" t="s">
        <v>44</v>
      </c>
      <c r="F367">
        <v>59</v>
      </c>
      <c r="H367" t="s">
        <v>887</v>
      </c>
      <c r="I367">
        <v>2024</v>
      </c>
      <c r="J367" t="s">
        <v>20</v>
      </c>
      <c r="K367" t="s">
        <v>1106</v>
      </c>
    </row>
    <row r="368" spans="1:11" x14ac:dyDescent="0.3">
      <c r="A368">
        <v>366</v>
      </c>
      <c r="B368">
        <v>7</v>
      </c>
      <c r="C368" t="s">
        <v>812</v>
      </c>
      <c r="D368" t="s">
        <v>813</v>
      </c>
      <c r="E368" t="s">
        <v>814</v>
      </c>
      <c r="F368">
        <v>371</v>
      </c>
      <c r="H368" t="s">
        <v>815</v>
      </c>
      <c r="I368">
        <v>2024</v>
      </c>
      <c r="J368" t="s">
        <v>20</v>
      </c>
      <c r="K368" t="s">
        <v>1106</v>
      </c>
    </row>
    <row r="369" spans="1:11" x14ac:dyDescent="0.3">
      <c r="A369">
        <v>367</v>
      </c>
      <c r="B369">
        <v>8</v>
      </c>
      <c r="C369" t="s">
        <v>1077</v>
      </c>
      <c r="D369" t="s">
        <v>1078</v>
      </c>
      <c r="E369" t="s">
        <v>1079</v>
      </c>
      <c r="H369" t="s">
        <v>1080</v>
      </c>
      <c r="I369">
        <v>2025</v>
      </c>
      <c r="J369" t="s">
        <v>18</v>
      </c>
      <c r="K369" t="s">
        <v>1106</v>
      </c>
    </row>
    <row r="370" spans="1:11" x14ac:dyDescent="0.3">
      <c r="A370">
        <v>368</v>
      </c>
      <c r="B370">
        <v>9</v>
      </c>
      <c r="C370" t="s">
        <v>1088</v>
      </c>
      <c r="D370" t="s">
        <v>1089</v>
      </c>
      <c r="E370" t="s">
        <v>1090</v>
      </c>
      <c r="H370" t="s">
        <v>18</v>
      </c>
      <c r="I370">
        <v>2024</v>
      </c>
      <c r="J370" t="s">
        <v>1091</v>
      </c>
      <c r="K370" t="s">
        <v>1106</v>
      </c>
    </row>
    <row r="371" spans="1:11" x14ac:dyDescent="0.3">
      <c r="A371">
        <v>369</v>
      </c>
      <c r="B371">
        <v>10</v>
      </c>
      <c r="C371" t="s">
        <v>1100</v>
      </c>
      <c r="D371" t="s">
        <v>1101</v>
      </c>
      <c r="E371" t="s">
        <v>18</v>
      </c>
      <c r="H371" t="s">
        <v>18</v>
      </c>
      <c r="J371" t="s">
        <v>18</v>
      </c>
      <c r="K371" t="s">
        <v>1106</v>
      </c>
    </row>
    <row r="372" spans="1:11" x14ac:dyDescent="0.3">
      <c r="A372">
        <v>370</v>
      </c>
      <c r="B372">
        <v>11</v>
      </c>
      <c r="C372" t="s">
        <v>1107</v>
      </c>
      <c r="D372" t="s">
        <v>1108</v>
      </c>
      <c r="E372" t="s">
        <v>28</v>
      </c>
      <c r="F372">
        <v>160</v>
      </c>
      <c r="H372" t="s">
        <v>1109</v>
      </c>
      <c r="I372">
        <v>2024</v>
      </c>
      <c r="J372" t="s">
        <v>20</v>
      </c>
      <c r="K372" t="s">
        <v>1106</v>
      </c>
    </row>
    <row r="373" spans="1:11" x14ac:dyDescent="0.3">
      <c r="A373">
        <v>371</v>
      </c>
      <c r="B373">
        <v>12</v>
      </c>
      <c r="C373" t="s">
        <v>1110</v>
      </c>
      <c r="D373" t="s">
        <v>1111</v>
      </c>
      <c r="E373" t="s">
        <v>64</v>
      </c>
      <c r="F373">
        <v>14</v>
      </c>
      <c r="G373">
        <v>4</v>
      </c>
      <c r="H373" t="s">
        <v>1112</v>
      </c>
      <c r="I373">
        <v>2024</v>
      </c>
      <c r="J373" t="s">
        <v>67</v>
      </c>
      <c r="K373" t="s">
        <v>1106</v>
      </c>
    </row>
    <row r="374" spans="1:11" x14ac:dyDescent="0.3">
      <c r="A374">
        <v>372</v>
      </c>
      <c r="B374">
        <v>13</v>
      </c>
      <c r="C374" t="s">
        <v>1113</v>
      </c>
      <c r="D374" t="s">
        <v>1114</v>
      </c>
      <c r="E374" t="s">
        <v>28</v>
      </c>
      <c r="F374">
        <v>152</v>
      </c>
      <c r="H374" t="s">
        <v>1115</v>
      </c>
      <c r="I374">
        <v>2023</v>
      </c>
      <c r="J374" t="s">
        <v>20</v>
      </c>
      <c r="K374" t="s">
        <v>1106</v>
      </c>
    </row>
    <row r="375" spans="1:11" x14ac:dyDescent="0.3">
      <c r="A375">
        <v>373</v>
      </c>
      <c r="B375">
        <v>14</v>
      </c>
      <c r="C375" t="s">
        <v>1116</v>
      </c>
      <c r="D375" t="s">
        <v>1117</v>
      </c>
      <c r="E375" t="s">
        <v>44</v>
      </c>
      <c r="F375">
        <v>60</v>
      </c>
      <c r="H375" t="s">
        <v>1118</v>
      </c>
      <c r="I375">
        <v>2024</v>
      </c>
      <c r="J375" t="s">
        <v>20</v>
      </c>
      <c r="K375" t="s">
        <v>1106</v>
      </c>
    </row>
    <row r="376" spans="1:11" x14ac:dyDescent="0.3">
      <c r="A376">
        <v>374</v>
      </c>
      <c r="B376">
        <v>15</v>
      </c>
      <c r="C376" t="s">
        <v>1119</v>
      </c>
      <c r="D376" t="s">
        <v>1120</v>
      </c>
      <c r="E376" t="s">
        <v>94</v>
      </c>
      <c r="F376">
        <v>39</v>
      </c>
      <c r="G376">
        <v>5</v>
      </c>
      <c r="H376" t="s">
        <v>1121</v>
      </c>
      <c r="I376">
        <v>2023</v>
      </c>
      <c r="J376" t="s">
        <v>61</v>
      </c>
      <c r="K376" t="s">
        <v>1106</v>
      </c>
    </row>
    <row r="377" spans="1:11" x14ac:dyDescent="0.3">
      <c r="A377">
        <v>375</v>
      </c>
      <c r="B377">
        <v>16</v>
      </c>
      <c r="C377" t="s">
        <v>1122</v>
      </c>
      <c r="D377" t="s">
        <v>1123</v>
      </c>
      <c r="E377" t="s">
        <v>44</v>
      </c>
      <c r="F377">
        <v>60</v>
      </c>
      <c r="H377" t="s">
        <v>1124</v>
      </c>
      <c r="I377">
        <v>2024</v>
      </c>
      <c r="J377" t="s">
        <v>20</v>
      </c>
      <c r="K377" t="s">
        <v>1106</v>
      </c>
    </row>
    <row r="378" spans="1:11" x14ac:dyDescent="0.3">
      <c r="A378">
        <v>376</v>
      </c>
      <c r="B378">
        <v>17</v>
      </c>
      <c r="C378" t="s">
        <v>1125</v>
      </c>
      <c r="D378" t="s">
        <v>1126</v>
      </c>
      <c r="E378" t="s">
        <v>48</v>
      </c>
      <c r="F378">
        <v>152</v>
      </c>
      <c r="H378" t="s">
        <v>1127</v>
      </c>
      <c r="I378">
        <v>2023</v>
      </c>
      <c r="J378" t="s">
        <v>20</v>
      </c>
      <c r="K378" t="s">
        <v>1106</v>
      </c>
    </row>
    <row r="379" spans="1:11" x14ac:dyDescent="0.3">
      <c r="A379">
        <v>377</v>
      </c>
      <c r="B379">
        <v>18</v>
      </c>
      <c r="C379" t="s">
        <v>1128</v>
      </c>
      <c r="D379" t="s">
        <v>1129</v>
      </c>
      <c r="E379" t="s">
        <v>890</v>
      </c>
      <c r="F379">
        <v>76</v>
      </c>
      <c r="H379" t="s">
        <v>1130</v>
      </c>
      <c r="I379">
        <v>2023</v>
      </c>
      <c r="J379" t="s">
        <v>20</v>
      </c>
      <c r="K379" t="s">
        <v>1106</v>
      </c>
    </row>
    <row r="380" spans="1:11" x14ac:dyDescent="0.3">
      <c r="A380">
        <v>378</v>
      </c>
      <c r="B380">
        <v>19</v>
      </c>
      <c r="C380" t="s">
        <v>1131</v>
      </c>
      <c r="D380" t="s">
        <v>1132</v>
      </c>
      <c r="E380" t="s">
        <v>1133</v>
      </c>
      <c r="F380">
        <v>48</v>
      </c>
      <c r="H380" t="s">
        <v>1134</v>
      </c>
      <c r="I380">
        <v>2024</v>
      </c>
      <c r="J380" t="s">
        <v>20</v>
      </c>
      <c r="K380" t="s">
        <v>1106</v>
      </c>
    </row>
    <row r="381" spans="1:11" x14ac:dyDescent="0.3">
      <c r="A381">
        <v>379</v>
      </c>
      <c r="B381">
        <v>20</v>
      </c>
      <c r="C381" t="s">
        <v>1135</v>
      </c>
      <c r="D381" t="s">
        <v>559</v>
      </c>
      <c r="E381" t="s">
        <v>44</v>
      </c>
      <c r="F381">
        <v>62</v>
      </c>
      <c r="H381" t="s">
        <v>1136</v>
      </c>
      <c r="I381">
        <v>2024</v>
      </c>
      <c r="J381" t="s">
        <v>20</v>
      </c>
      <c r="K381" t="s">
        <v>1106</v>
      </c>
    </row>
    <row r="382" spans="1:11" x14ac:dyDescent="0.3">
      <c r="A382">
        <v>380</v>
      </c>
      <c r="B382">
        <v>21</v>
      </c>
      <c r="C382" t="s">
        <v>1137</v>
      </c>
      <c r="D382" t="s">
        <v>1138</v>
      </c>
      <c r="E382" t="s">
        <v>64</v>
      </c>
      <c r="F382">
        <v>13</v>
      </c>
      <c r="G382">
        <v>5</v>
      </c>
      <c r="H382" t="s">
        <v>1139</v>
      </c>
      <c r="I382">
        <v>2023</v>
      </c>
      <c r="J382" t="s">
        <v>67</v>
      </c>
      <c r="K382" t="s">
        <v>1106</v>
      </c>
    </row>
    <row r="383" spans="1:11" x14ac:dyDescent="0.3">
      <c r="A383">
        <v>381</v>
      </c>
      <c r="B383">
        <v>22</v>
      </c>
      <c r="C383" t="s">
        <v>1140</v>
      </c>
      <c r="D383" t="s">
        <v>1141</v>
      </c>
      <c r="E383" t="s">
        <v>64</v>
      </c>
      <c r="F383">
        <v>14</v>
      </c>
      <c r="G383">
        <v>7</v>
      </c>
      <c r="H383" t="s">
        <v>1142</v>
      </c>
      <c r="I383">
        <v>2024</v>
      </c>
      <c r="J383" t="s">
        <v>67</v>
      </c>
      <c r="K383" t="s">
        <v>1106</v>
      </c>
    </row>
    <row r="384" spans="1:11" x14ac:dyDescent="0.3">
      <c r="A384">
        <v>382</v>
      </c>
      <c r="B384">
        <v>23</v>
      </c>
      <c r="C384" t="s">
        <v>1143</v>
      </c>
      <c r="D384" t="s">
        <v>1144</v>
      </c>
      <c r="E384" t="s">
        <v>70</v>
      </c>
      <c r="F384">
        <v>11</v>
      </c>
      <c r="G384">
        <v>3</v>
      </c>
      <c r="H384" t="s">
        <v>1145</v>
      </c>
      <c r="I384">
        <v>2024</v>
      </c>
      <c r="J384" t="s">
        <v>73</v>
      </c>
      <c r="K384" t="s">
        <v>1106</v>
      </c>
    </row>
    <row r="385" spans="1:11" x14ac:dyDescent="0.3">
      <c r="A385">
        <v>383</v>
      </c>
      <c r="B385">
        <v>24</v>
      </c>
      <c r="C385" t="s">
        <v>1146</v>
      </c>
      <c r="D385" t="s">
        <v>1147</v>
      </c>
      <c r="E385" t="s">
        <v>28</v>
      </c>
      <c r="F385">
        <v>168</v>
      </c>
      <c r="H385" t="s">
        <v>1148</v>
      </c>
      <c r="I385">
        <v>2024</v>
      </c>
      <c r="J385" t="s">
        <v>20</v>
      </c>
      <c r="K385" t="s">
        <v>1106</v>
      </c>
    </row>
    <row r="386" spans="1:11" x14ac:dyDescent="0.3">
      <c r="A386">
        <v>384</v>
      </c>
      <c r="B386">
        <v>25</v>
      </c>
      <c r="C386" t="s">
        <v>1149</v>
      </c>
      <c r="D386" t="s">
        <v>1150</v>
      </c>
      <c r="E386" t="s">
        <v>1151</v>
      </c>
      <c r="H386" t="s">
        <v>18</v>
      </c>
      <c r="I386">
        <v>2023</v>
      </c>
      <c r="J386" t="s">
        <v>18</v>
      </c>
      <c r="K386" t="s">
        <v>1106</v>
      </c>
    </row>
    <row r="387" spans="1:11" x14ac:dyDescent="0.3">
      <c r="A387">
        <v>385</v>
      </c>
      <c r="B387">
        <v>26</v>
      </c>
      <c r="C387" t="s">
        <v>1152</v>
      </c>
      <c r="D387" t="s">
        <v>1153</v>
      </c>
      <c r="E387" t="s">
        <v>28</v>
      </c>
      <c r="F387">
        <v>155</v>
      </c>
      <c r="H387" t="s">
        <v>1154</v>
      </c>
      <c r="I387">
        <v>2023</v>
      </c>
      <c r="J387" t="s">
        <v>20</v>
      </c>
      <c r="K387" t="s">
        <v>1106</v>
      </c>
    </row>
    <row r="388" spans="1:11" x14ac:dyDescent="0.3">
      <c r="A388">
        <v>386</v>
      </c>
      <c r="B388">
        <v>27</v>
      </c>
      <c r="C388" t="s">
        <v>1155</v>
      </c>
      <c r="D388" t="s">
        <v>1156</v>
      </c>
      <c r="E388" t="s">
        <v>24</v>
      </c>
      <c r="F388">
        <v>155</v>
      </c>
      <c r="H388" t="s">
        <v>1157</v>
      </c>
      <c r="I388">
        <v>2024</v>
      </c>
      <c r="J388" t="s">
        <v>20</v>
      </c>
      <c r="K388" t="s">
        <v>1106</v>
      </c>
    </row>
    <row r="389" spans="1:11" x14ac:dyDescent="0.3">
      <c r="A389">
        <v>387</v>
      </c>
      <c r="B389">
        <v>28</v>
      </c>
      <c r="C389" t="s">
        <v>1158</v>
      </c>
      <c r="D389" t="s">
        <v>1159</v>
      </c>
      <c r="E389" t="s">
        <v>64</v>
      </c>
      <c r="F389">
        <v>13</v>
      </c>
      <c r="G389">
        <v>1</v>
      </c>
      <c r="H389" t="s">
        <v>1160</v>
      </c>
      <c r="I389">
        <v>2023</v>
      </c>
      <c r="J389" t="s">
        <v>67</v>
      </c>
      <c r="K389" t="s">
        <v>1106</v>
      </c>
    </row>
    <row r="390" spans="1:11" x14ac:dyDescent="0.3">
      <c r="A390">
        <v>388</v>
      </c>
      <c r="B390">
        <v>29</v>
      </c>
      <c r="C390" t="s">
        <v>1161</v>
      </c>
      <c r="D390" t="s">
        <v>1162</v>
      </c>
      <c r="E390" t="s">
        <v>64</v>
      </c>
      <c r="F390">
        <v>14</v>
      </c>
      <c r="G390">
        <v>8</v>
      </c>
      <c r="H390" t="s">
        <v>1163</v>
      </c>
      <c r="I390">
        <v>2024</v>
      </c>
      <c r="J390" t="s">
        <v>67</v>
      </c>
      <c r="K390" t="s">
        <v>1106</v>
      </c>
    </row>
    <row r="391" spans="1:11" x14ac:dyDescent="0.3">
      <c r="A391">
        <v>389</v>
      </c>
      <c r="B391">
        <v>30</v>
      </c>
      <c r="C391" t="s">
        <v>1164</v>
      </c>
      <c r="D391" t="s">
        <v>1165</v>
      </c>
      <c r="E391" t="s">
        <v>28</v>
      </c>
      <c r="F391">
        <v>156</v>
      </c>
      <c r="H391" t="s">
        <v>1166</v>
      </c>
      <c r="I391">
        <v>2023</v>
      </c>
      <c r="J391" t="s">
        <v>20</v>
      </c>
      <c r="K391" t="s">
        <v>1106</v>
      </c>
    </row>
    <row r="392" spans="1:11" x14ac:dyDescent="0.3">
      <c r="A392">
        <v>390</v>
      </c>
      <c r="B392">
        <v>31</v>
      </c>
      <c r="C392" t="s">
        <v>1167</v>
      </c>
      <c r="D392" t="s">
        <v>1168</v>
      </c>
      <c r="E392" t="s">
        <v>1169</v>
      </c>
      <c r="H392" t="s">
        <v>18</v>
      </c>
      <c r="I392">
        <v>2024</v>
      </c>
      <c r="J392" t="s">
        <v>20</v>
      </c>
      <c r="K392" t="s">
        <v>1106</v>
      </c>
    </row>
    <row r="393" spans="1:11" x14ac:dyDescent="0.3">
      <c r="A393">
        <v>391</v>
      </c>
      <c r="B393">
        <v>32</v>
      </c>
      <c r="C393" t="s">
        <v>1170</v>
      </c>
      <c r="D393" t="s">
        <v>1171</v>
      </c>
      <c r="E393" t="s">
        <v>1172</v>
      </c>
      <c r="F393">
        <v>25</v>
      </c>
      <c r="G393">
        <v>7</v>
      </c>
      <c r="H393" t="s">
        <v>1173</v>
      </c>
      <c r="I393">
        <v>2025</v>
      </c>
      <c r="J393" t="s">
        <v>1174</v>
      </c>
      <c r="K393" t="s">
        <v>1106</v>
      </c>
    </row>
    <row r="394" spans="1:11" x14ac:dyDescent="0.3">
      <c r="A394">
        <v>392</v>
      </c>
      <c r="B394">
        <v>33</v>
      </c>
      <c r="C394" t="s">
        <v>1175</v>
      </c>
      <c r="D394" t="s">
        <v>1176</v>
      </c>
      <c r="E394" t="s">
        <v>64</v>
      </c>
      <c r="F394">
        <v>13</v>
      </c>
      <c r="G394">
        <v>5</v>
      </c>
      <c r="H394" t="s">
        <v>1177</v>
      </c>
      <c r="I394">
        <v>2023</v>
      </c>
      <c r="J394" t="s">
        <v>67</v>
      </c>
      <c r="K394" t="s">
        <v>1106</v>
      </c>
    </row>
    <row r="395" spans="1:11" x14ac:dyDescent="0.3">
      <c r="A395">
        <v>393</v>
      </c>
      <c r="B395">
        <v>34</v>
      </c>
      <c r="C395" t="s">
        <v>1178</v>
      </c>
      <c r="D395" t="s">
        <v>1179</v>
      </c>
      <c r="E395" t="s">
        <v>483</v>
      </c>
      <c r="F395">
        <v>270</v>
      </c>
      <c r="H395" t="s">
        <v>1180</v>
      </c>
      <c r="I395">
        <v>2025</v>
      </c>
      <c r="J395" t="s">
        <v>20</v>
      </c>
      <c r="K395" t="s">
        <v>1106</v>
      </c>
    </row>
    <row r="396" spans="1:11" x14ac:dyDescent="0.3">
      <c r="A396">
        <v>394</v>
      </c>
      <c r="B396">
        <v>35</v>
      </c>
      <c r="C396" t="s">
        <v>1181</v>
      </c>
      <c r="D396" t="s">
        <v>1182</v>
      </c>
      <c r="E396" t="s">
        <v>536</v>
      </c>
      <c r="F396">
        <v>15</v>
      </c>
      <c r="G396">
        <v>1</v>
      </c>
      <c r="H396" t="s">
        <v>846</v>
      </c>
      <c r="I396">
        <v>2025</v>
      </c>
      <c r="J396" t="s">
        <v>1183</v>
      </c>
      <c r="K396" t="s">
        <v>1106</v>
      </c>
    </row>
    <row r="397" spans="1:11" x14ac:dyDescent="0.3">
      <c r="A397">
        <v>395</v>
      </c>
      <c r="B397">
        <v>36</v>
      </c>
      <c r="C397" t="s">
        <v>1184</v>
      </c>
      <c r="D397" t="s">
        <v>1185</v>
      </c>
      <c r="E397" t="s">
        <v>28</v>
      </c>
      <c r="F397">
        <v>174</v>
      </c>
      <c r="H397" t="s">
        <v>1186</v>
      </c>
      <c r="I397">
        <v>2025</v>
      </c>
      <c r="J397" t="s">
        <v>20</v>
      </c>
      <c r="K397" t="s">
        <v>1106</v>
      </c>
    </row>
    <row r="398" spans="1:11" x14ac:dyDescent="0.3">
      <c r="A398">
        <v>396</v>
      </c>
      <c r="B398">
        <v>37</v>
      </c>
      <c r="C398" t="s">
        <v>1187</v>
      </c>
      <c r="D398" t="s">
        <v>1188</v>
      </c>
      <c r="E398" t="s">
        <v>1189</v>
      </c>
      <c r="H398" t="s">
        <v>18</v>
      </c>
      <c r="I398">
        <v>2022</v>
      </c>
      <c r="J398" t="s">
        <v>18</v>
      </c>
      <c r="K398" t="s">
        <v>1106</v>
      </c>
    </row>
    <row r="399" spans="1:11" x14ac:dyDescent="0.3">
      <c r="A399">
        <v>397</v>
      </c>
      <c r="B399">
        <v>38</v>
      </c>
      <c r="C399" t="s">
        <v>1190</v>
      </c>
      <c r="D399" t="s">
        <v>1191</v>
      </c>
      <c r="E399" t="s">
        <v>820</v>
      </c>
      <c r="F399">
        <v>15</v>
      </c>
      <c r="G399">
        <v>14</v>
      </c>
      <c r="H399" t="s">
        <v>1192</v>
      </c>
      <c r="I399">
        <v>2023</v>
      </c>
      <c r="J399" t="s">
        <v>67</v>
      </c>
      <c r="K399" t="s">
        <v>1106</v>
      </c>
    </row>
    <row r="400" spans="1:11" x14ac:dyDescent="0.3">
      <c r="A400">
        <v>398</v>
      </c>
      <c r="B400">
        <v>39</v>
      </c>
      <c r="C400" t="s">
        <v>1193</v>
      </c>
      <c r="D400" t="s">
        <v>1194</v>
      </c>
      <c r="E400" t="s">
        <v>483</v>
      </c>
      <c r="H400" t="s">
        <v>1195</v>
      </c>
      <c r="I400">
        <v>2025</v>
      </c>
      <c r="J400" t="s">
        <v>20</v>
      </c>
      <c r="K400" t="s">
        <v>1106</v>
      </c>
    </row>
    <row r="401" spans="1:11" x14ac:dyDescent="0.3">
      <c r="A401">
        <v>399</v>
      </c>
      <c r="B401">
        <v>40</v>
      </c>
      <c r="C401" t="s">
        <v>1196</v>
      </c>
      <c r="D401" t="s">
        <v>1197</v>
      </c>
      <c r="E401" t="s">
        <v>64</v>
      </c>
      <c r="F401">
        <v>12</v>
      </c>
      <c r="G401">
        <v>10</v>
      </c>
      <c r="H401" t="s">
        <v>1198</v>
      </c>
      <c r="I401">
        <v>2022</v>
      </c>
      <c r="J401" t="s">
        <v>67</v>
      </c>
      <c r="K401" t="s">
        <v>1106</v>
      </c>
    </row>
    <row r="402" spans="1:11" x14ac:dyDescent="0.3">
      <c r="A402">
        <v>400</v>
      </c>
      <c r="B402">
        <v>41</v>
      </c>
      <c r="C402" t="s">
        <v>1199</v>
      </c>
      <c r="D402" t="s">
        <v>1200</v>
      </c>
      <c r="E402" t="s">
        <v>64</v>
      </c>
      <c r="F402">
        <v>14</v>
      </c>
      <c r="G402">
        <v>6</v>
      </c>
      <c r="H402" t="s">
        <v>1201</v>
      </c>
      <c r="I402">
        <v>2024</v>
      </c>
      <c r="J402" t="s">
        <v>67</v>
      </c>
      <c r="K402" t="s">
        <v>1106</v>
      </c>
    </row>
    <row r="403" spans="1:11" x14ac:dyDescent="0.3">
      <c r="A403">
        <v>401</v>
      </c>
      <c r="B403">
        <v>42</v>
      </c>
      <c r="C403" t="s">
        <v>1202</v>
      </c>
      <c r="D403" t="s">
        <v>433</v>
      </c>
      <c r="E403" t="s">
        <v>1203</v>
      </c>
      <c r="F403">
        <v>12</v>
      </c>
      <c r="G403">
        <v>1</v>
      </c>
      <c r="H403" t="s">
        <v>1204</v>
      </c>
      <c r="I403">
        <v>2025</v>
      </c>
      <c r="J403" t="s">
        <v>1205</v>
      </c>
      <c r="K403" t="s">
        <v>1106</v>
      </c>
    </row>
    <row r="404" spans="1:11" x14ac:dyDescent="0.3">
      <c r="A404">
        <v>402</v>
      </c>
      <c r="B404">
        <v>43</v>
      </c>
      <c r="C404" t="s">
        <v>1206</v>
      </c>
      <c r="D404" t="s">
        <v>515</v>
      </c>
      <c r="E404" t="s">
        <v>516</v>
      </c>
      <c r="F404">
        <v>127</v>
      </c>
      <c r="H404" t="s">
        <v>1207</v>
      </c>
      <c r="I404">
        <v>2024</v>
      </c>
      <c r="J404" t="s">
        <v>20</v>
      </c>
      <c r="K404" t="s">
        <v>1106</v>
      </c>
    </row>
    <row r="405" spans="1:11" x14ac:dyDescent="0.3">
      <c r="A405">
        <v>403</v>
      </c>
      <c r="B405">
        <v>44</v>
      </c>
      <c r="C405" t="s">
        <v>1190</v>
      </c>
      <c r="D405" t="s">
        <v>1208</v>
      </c>
      <c r="E405" t="s">
        <v>820</v>
      </c>
      <c r="F405">
        <v>15</v>
      </c>
      <c r="G405">
        <v>17</v>
      </c>
      <c r="H405" t="s">
        <v>1209</v>
      </c>
      <c r="I405">
        <v>2023</v>
      </c>
      <c r="J405" t="s">
        <v>67</v>
      </c>
      <c r="K405" t="s">
        <v>1106</v>
      </c>
    </row>
    <row r="406" spans="1:11" x14ac:dyDescent="0.3">
      <c r="A406">
        <v>404</v>
      </c>
      <c r="B406">
        <v>45</v>
      </c>
      <c r="C406" t="s">
        <v>1210</v>
      </c>
      <c r="D406" t="s">
        <v>1211</v>
      </c>
      <c r="E406" t="s">
        <v>1212</v>
      </c>
      <c r="H406" t="s">
        <v>18</v>
      </c>
      <c r="I406">
        <v>2024</v>
      </c>
      <c r="J406" t="s">
        <v>18</v>
      </c>
      <c r="K406" t="s">
        <v>1106</v>
      </c>
    </row>
    <row r="407" spans="1:11" x14ac:dyDescent="0.3">
      <c r="A407">
        <v>405</v>
      </c>
      <c r="B407">
        <v>46</v>
      </c>
      <c r="C407" t="s">
        <v>1213</v>
      </c>
      <c r="D407" t="s">
        <v>1214</v>
      </c>
      <c r="E407" t="s">
        <v>359</v>
      </c>
      <c r="F407">
        <v>20</v>
      </c>
      <c r="H407" t="s">
        <v>1215</v>
      </c>
      <c r="I407">
        <v>2024</v>
      </c>
      <c r="J407" t="s">
        <v>20</v>
      </c>
      <c r="K407" t="s">
        <v>1106</v>
      </c>
    </row>
    <row r="408" spans="1:11" x14ac:dyDescent="0.3">
      <c r="A408">
        <v>406</v>
      </c>
      <c r="B408">
        <v>47</v>
      </c>
      <c r="C408" t="s">
        <v>1216</v>
      </c>
      <c r="D408" t="s">
        <v>1217</v>
      </c>
      <c r="E408" t="s">
        <v>1218</v>
      </c>
      <c r="H408" t="s">
        <v>1219</v>
      </c>
      <c r="I408">
        <v>2024</v>
      </c>
      <c r="J408" t="s">
        <v>13</v>
      </c>
      <c r="K408" t="s">
        <v>1106</v>
      </c>
    </row>
    <row r="409" spans="1:11" x14ac:dyDescent="0.3">
      <c r="A409">
        <v>407</v>
      </c>
      <c r="B409">
        <v>48</v>
      </c>
      <c r="C409" t="s">
        <v>1220</v>
      </c>
      <c r="D409" t="s">
        <v>1221</v>
      </c>
      <c r="E409" t="s">
        <v>1222</v>
      </c>
      <c r="H409" t="s">
        <v>18</v>
      </c>
      <c r="I409">
        <v>2025</v>
      </c>
      <c r="J409" t="s">
        <v>57</v>
      </c>
      <c r="K409" t="s">
        <v>1106</v>
      </c>
    </row>
    <row r="410" spans="1:11" x14ac:dyDescent="0.3">
      <c r="A410">
        <v>408</v>
      </c>
      <c r="B410">
        <v>49</v>
      </c>
      <c r="C410" t="s">
        <v>1223</v>
      </c>
      <c r="D410" t="s">
        <v>1224</v>
      </c>
      <c r="E410" t="s">
        <v>881</v>
      </c>
      <c r="F410">
        <v>11</v>
      </c>
      <c r="H410" t="s">
        <v>1225</v>
      </c>
      <c r="I410">
        <v>2025</v>
      </c>
      <c r="J410" t="s">
        <v>883</v>
      </c>
      <c r="K410" t="s">
        <v>1106</v>
      </c>
    </row>
    <row r="411" spans="1:11" x14ac:dyDescent="0.3">
      <c r="A411">
        <v>409</v>
      </c>
      <c r="B411">
        <v>50</v>
      </c>
      <c r="C411" t="s">
        <v>1226</v>
      </c>
      <c r="D411" t="s">
        <v>1227</v>
      </c>
      <c r="E411" t="s">
        <v>55</v>
      </c>
      <c r="H411" t="s">
        <v>18</v>
      </c>
      <c r="I411">
        <v>2024</v>
      </c>
      <c r="J411" t="s">
        <v>57</v>
      </c>
      <c r="K411" t="s">
        <v>1106</v>
      </c>
    </row>
    <row r="412" spans="1:11" x14ac:dyDescent="0.3">
      <c r="A412">
        <v>410</v>
      </c>
      <c r="B412">
        <v>51</v>
      </c>
      <c r="C412" t="s">
        <v>1228</v>
      </c>
      <c r="D412" t="s">
        <v>1229</v>
      </c>
      <c r="E412" t="s">
        <v>1230</v>
      </c>
      <c r="H412" t="s">
        <v>18</v>
      </c>
      <c r="I412">
        <v>2024</v>
      </c>
      <c r="J412" t="s">
        <v>18</v>
      </c>
      <c r="K412" t="s">
        <v>1106</v>
      </c>
    </row>
    <row r="413" spans="1:11" x14ac:dyDescent="0.3">
      <c r="A413">
        <v>411</v>
      </c>
      <c r="B413">
        <v>52</v>
      </c>
      <c r="C413" t="s">
        <v>1231</v>
      </c>
      <c r="D413" t="s">
        <v>1232</v>
      </c>
      <c r="E413" t="s">
        <v>1233</v>
      </c>
      <c r="F413">
        <v>383</v>
      </c>
      <c r="H413" t="s">
        <v>1234</v>
      </c>
      <c r="I413">
        <v>2023</v>
      </c>
      <c r="J413" t="s">
        <v>1235</v>
      </c>
      <c r="K413" t="s">
        <v>1106</v>
      </c>
    </row>
    <row r="414" spans="1:11" x14ac:dyDescent="0.3">
      <c r="A414">
        <v>412</v>
      </c>
      <c r="B414">
        <v>53</v>
      </c>
      <c r="C414" t="s">
        <v>1236</v>
      </c>
      <c r="D414" t="s">
        <v>1237</v>
      </c>
      <c r="E414" t="s">
        <v>1238</v>
      </c>
      <c r="H414" t="s">
        <v>1239</v>
      </c>
      <c r="I414">
        <v>2024</v>
      </c>
      <c r="J414" t="s">
        <v>57</v>
      </c>
      <c r="K414" t="s">
        <v>1106</v>
      </c>
    </row>
    <row r="415" spans="1:11" x14ac:dyDescent="0.3">
      <c r="A415">
        <v>413</v>
      </c>
      <c r="B415">
        <v>54</v>
      </c>
      <c r="C415" t="s">
        <v>1240</v>
      </c>
      <c r="D415" t="s">
        <v>1241</v>
      </c>
      <c r="E415" t="s">
        <v>1242</v>
      </c>
      <c r="H415" t="s">
        <v>18</v>
      </c>
      <c r="I415">
        <v>2024</v>
      </c>
      <c r="J415" t="s">
        <v>267</v>
      </c>
      <c r="K415" t="s">
        <v>1106</v>
      </c>
    </row>
    <row r="416" spans="1:11" x14ac:dyDescent="0.3">
      <c r="A416">
        <v>414</v>
      </c>
      <c r="B416">
        <v>55</v>
      </c>
      <c r="C416" t="s">
        <v>1243</v>
      </c>
      <c r="D416" t="s">
        <v>1244</v>
      </c>
      <c r="E416" t="s">
        <v>1245</v>
      </c>
      <c r="H416" t="s">
        <v>1246</v>
      </c>
      <c r="I416">
        <v>2023</v>
      </c>
      <c r="J416" t="s">
        <v>18</v>
      </c>
      <c r="K416" t="s">
        <v>1106</v>
      </c>
    </row>
    <row r="417" spans="1:11" x14ac:dyDescent="0.3">
      <c r="A417">
        <v>415</v>
      </c>
      <c r="B417">
        <v>56</v>
      </c>
      <c r="C417" t="s">
        <v>1210</v>
      </c>
      <c r="D417" t="s">
        <v>1247</v>
      </c>
      <c r="E417" t="s">
        <v>1248</v>
      </c>
      <c r="F417">
        <v>109</v>
      </c>
      <c r="H417" t="s">
        <v>1249</v>
      </c>
      <c r="I417">
        <v>2024</v>
      </c>
      <c r="J417" t="s">
        <v>20</v>
      </c>
      <c r="K417" t="s">
        <v>1106</v>
      </c>
    </row>
    <row r="418" spans="1:11" x14ac:dyDescent="0.3">
      <c r="A418">
        <v>416</v>
      </c>
      <c r="B418">
        <v>57</v>
      </c>
      <c r="C418" t="s">
        <v>1250</v>
      </c>
      <c r="D418" t="s">
        <v>1251</v>
      </c>
      <c r="E418" t="s">
        <v>1252</v>
      </c>
      <c r="F418">
        <v>39</v>
      </c>
      <c r="G418">
        <v>1</v>
      </c>
      <c r="H418" t="s">
        <v>18</v>
      </c>
      <c r="I418">
        <v>2025</v>
      </c>
      <c r="J418" t="s">
        <v>18</v>
      </c>
      <c r="K418" t="s">
        <v>1106</v>
      </c>
    </row>
    <row r="419" spans="1:11" x14ac:dyDescent="0.3">
      <c r="A419">
        <v>417</v>
      </c>
      <c r="B419">
        <v>58</v>
      </c>
      <c r="C419" t="s">
        <v>1253</v>
      </c>
      <c r="D419" t="s">
        <v>1254</v>
      </c>
      <c r="E419" t="s">
        <v>18</v>
      </c>
      <c r="H419" t="s">
        <v>18</v>
      </c>
      <c r="I419">
        <v>2024</v>
      </c>
      <c r="J419" t="s">
        <v>1255</v>
      </c>
      <c r="K419" t="s">
        <v>1106</v>
      </c>
    </row>
    <row r="420" spans="1:11" x14ac:dyDescent="0.3">
      <c r="A420">
        <v>418</v>
      </c>
      <c r="B420">
        <v>59</v>
      </c>
      <c r="C420" t="s">
        <v>1256</v>
      </c>
      <c r="D420" t="s">
        <v>1257</v>
      </c>
      <c r="E420" t="s">
        <v>1258</v>
      </c>
      <c r="H420" t="s">
        <v>1259</v>
      </c>
      <c r="I420">
        <v>2023</v>
      </c>
      <c r="J420" t="s">
        <v>13</v>
      </c>
      <c r="K420" t="s">
        <v>1106</v>
      </c>
    </row>
    <row r="421" spans="1:11" x14ac:dyDescent="0.3">
      <c r="A421">
        <v>419</v>
      </c>
      <c r="B421">
        <v>60</v>
      </c>
      <c r="C421" t="s">
        <v>1260</v>
      </c>
      <c r="D421" t="s">
        <v>1261</v>
      </c>
      <c r="E421" t="s">
        <v>1242</v>
      </c>
      <c r="H421" t="s">
        <v>18</v>
      </c>
      <c r="I421">
        <v>2024</v>
      </c>
      <c r="J421" t="s">
        <v>267</v>
      </c>
      <c r="K421" t="s">
        <v>1106</v>
      </c>
    </row>
    <row r="422" spans="1:11" x14ac:dyDescent="0.3">
      <c r="A422">
        <v>420</v>
      </c>
      <c r="B422">
        <v>61</v>
      </c>
      <c r="C422" t="s">
        <v>1262</v>
      </c>
      <c r="D422" t="s">
        <v>1263</v>
      </c>
      <c r="E422" t="s">
        <v>18</v>
      </c>
      <c r="H422" t="s">
        <v>18</v>
      </c>
      <c r="I422">
        <v>2025</v>
      </c>
      <c r="J422" t="s">
        <v>1264</v>
      </c>
      <c r="K422" t="s">
        <v>1106</v>
      </c>
    </row>
    <row r="423" spans="1:11" x14ac:dyDescent="0.3">
      <c r="A423">
        <v>421</v>
      </c>
      <c r="B423">
        <v>62</v>
      </c>
      <c r="C423" t="s">
        <v>1265</v>
      </c>
      <c r="D423" t="s">
        <v>1266</v>
      </c>
      <c r="E423" t="s">
        <v>1267</v>
      </c>
      <c r="H423" t="s">
        <v>1268</v>
      </c>
      <c r="I423">
        <v>2024</v>
      </c>
      <c r="J423" t="s">
        <v>13</v>
      </c>
      <c r="K423" t="s">
        <v>1106</v>
      </c>
    </row>
    <row r="424" spans="1:11" x14ac:dyDescent="0.3">
      <c r="A424">
        <v>422</v>
      </c>
      <c r="B424">
        <v>63</v>
      </c>
      <c r="C424" t="s">
        <v>1269</v>
      </c>
      <c r="D424" t="s">
        <v>1270</v>
      </c>
      <c r="E424" t="s">
        <v>1271</v>
      </c>
      <c r="F424">
        <v>15</v>
      </c>
      <c r="H424" t="s">
        <v>1272</v>
      </c>
      <c r="I424">
        <v>2024</v>
      </c>
      <c r="J424" t="s">
        <v>18</v>
      </c>
      <c r="K424" t="s">
        <v>1106</v>
      </c>
    </row>
    <row r="425" spans="1:11" x14ac:dyDescent="0.3">
      <c r="A425">
        <v>423</v>
      </c>
      <c r="B425">
        <v>64</v>
      </c>
      <c r="C425" t="s">
        <v>1273</v>
      </c>
      <c r="D425" t="s">
        <v>1274</v>
      </c>
      <c r="E425" t="s">
        <v>1275</v>
      </c>
      <c r="H425" t="s">
        <v>1276</v>
      </c>
      <c r="I425">
        <v>2023</v>
      </c>
      <c r="J425" t="s">
        <v>13</v>
      </c>
      <c r="K425" t="s">
        <v>1106</v>
      </c>
    </row>
    <row r="426" spans="1:11" x14ac:dyDescent="0.3">
      <c r="A426">
        <v>424</v>
      </c>
      <c r="B426">
        <v>65</v>
      </c>
      <c r="C426" t="s">
        <v>1277</v>
      </c>
      <c r="D426" t="s">
        <v>1278</v>
      </c>
      <c r="E426" t="s">
        <v>18</v>
      </c>
      <c r="H426" t="s">
        <v>18</v>
      </c>
      <c r="I426">
        <v>2024</v>
      </c>
      <c r="J426" t="s">
        <v>384</v>
      </c>
      <c r="K426" t="s">
        <v>1106</v>
      </c>
    </row>
    <row r="427" spans="1:11" x14ac:dyDescent="0.3">
      <c r="A427">
        <v>425</v>
      </c>
      <c r="B427">
        <v>66</v>
      </c>
      <c r="C427" t="s">
        <v>1279</v>
      </c>
      <c r="D427" t="s">
        <v>1280</v>
      </c>
      <c r="E427" t="s">
        <v>1281</v>
      </c>
      <c r="F427">
        <v>55</v>
      </c>
      <c r="G427">
        <v>1</v>
      </c>
      <c r="H427" t="s">
        <v>18</v>
      </c>
      <c r="I427">
        <v>2025</v>
      </c>
      <c r="J427" t="s">
        <v>18</v>
      </c>
      <c r="K427" t="s">
        <v>1106</v>
      </c>
    </row>
    <row r="428" spans="1:11" x14ac:dyDescent="0.3">
      <c r="A428">
        <v>426</v>
      </c>
      <c r="B428">
        <v>67</v>
      </c>
      <c r="C428" t="s">
        <v>1282</v>
      </c>
      <c r="D428" t="s">
        <v>1283</v>
      </c>
      <c r="E428" t="s">
        <v>443</v>
      </c>
      <c r="F428">
        <v>44</v>
      </c>
      <c r="G428">
        <v>2</v>
      </c>
      <c r="H428" t="s">
        <v>18</v>
      </c>
      <c r="I428">
        <v>2023</v>
      </c>
      <c r="J428" t="s">
        <v>18</v>
      </c>
      <c r="K428" t="s">
        <v>1106</v>
      </c>
    </row>
    <row r="429" spans="1:11" x14ac:dyDescent="0.3">
      <c r="A429">
        <v>427</v>
      </c>
      <c r="B429">
        <v>68</v>
      </c>
      <c r="C429" t="s">
        <v>1284</v>
      </c>
      <c r="D429" t="s">
        <v>1285</v>
      </c>
      <c r="E429" t="s">
        <v>18</v>
      </c>
      <c r="H429" t="s">
        <v>18</v>
      </c>
      <c r="I429">
        <v>2023</v>
      </c>
      <c r="J429" t="s">
        <v>1286</v>
      </c>
      <c r="K429" t="s">
        <v>1106</v>
      </c>
    </row>
    <row r="430" spans="1:11" x14ac:dyDescent="0.3">
      <c r="A430">
        <v>428</v>
      </c>
      <c r="B430">
        <v>69</v>
      </c>
      <c r="C430" t="s">
        <v>1131</v>
      </c>
      <c r="D430" t="s">
        <v>1133</v>
      </c>
      <c r="E430" t="s">
        <v>18</v>
      </c>
      <c r="H430" t="s">
        <v>18</v>
      </c>
      <c r="J430" t="s">
        <v>18</v>
      </c>
      <c r="K430" t="s">
        <v>1106</v>
      </c>
    </row>
    <row r="431" spans="1:11" x14ac:dyDescent="0.3">
      <c r="A431">
        <v>429</v>
      </c>
      <c r="B431">
        <v>70</v>
      </c>
      <c r="C431" t="s">
        <v>1287</v>
      </c>
      <c r="D431" t="s">
        <v>1288</v>
      </c>
      <c r="E431" t="s">
        <v>18</v>
      </c>
      <c r="H431" t="s">
        <v>18</v>
      </c>
      <c r="J431" t="s">
        <v>18</v>
      </c>
      <c r="K431" t="s">
        <v>1106</v>
      </c>
    </row>
    <row r="432" spans="1:11" x14ac:dyDescent="0.3">
      <c r="A432">
        <v>430</v>
      </c>
      <c r="B432">
        <v>71</v>
      </c>
      <c r="C432" t="s">
        <v>1289</v>
      </c>
      <c r="D432" t="s">
        <v>1290</v>
      </c>
      <c r="E432" t="s">
        <v>1291</v>
      </c>
      <c r="F432">
        <v>45</v>
      </c>
      <c r="G432">
        <v>3</v>
      </c>
      <c r="H432" t="s">
        <v>1292</v>
      </c>
      <c r="I432">
        <v>2024</v>
      </c>
      <c r="J432" t="s">
        <v>18</v>
      </c>
      <c r="K432" t="s">
        <v>1106</v>
      </c>
    </row>
    <row r="433" spans="1:11" x14ac:dyDescent="0.3">
      <c r="A433">
        <v>431</v>
      </c>
      <c r="B433">
        <v>72</v>
      </c>
      <c r="C433" t="s">
        <v>1293</v>
      </c>
      <c r="D433" t="s">
        <v>1294</v>
      </c>
      <c r="E433" t="s">
        <v>1295</v>
      </c>
      <c r="H433" t="s">
        <v>1296</v>
      </c>
      <c r="I433">
        <v>2024</v>
      </c>
      <c r="J433" t="s">
        <v>1297</v>
      </c>
      <c r="K433" t="s">
        <v>1106</v>
      </c>
    </row>
    <row r="434" spans="1:11" x14ac:dyDescent="0.3">
      <c r="A434">
        <v>432</v>
      </c>
      <c r="B434">
        <v>73</v>
      </c>
      <c r="C434" t="s">
        <v>1298</v>
      </c>
      <c r="D434" t="s">
        <v>1299</v>
      </c>
      <c r="E434" t="s">
        <v>18</v>
      </c>
      <c r="H434" t="s">
        <v>18</v>
      </c>
      <c r="I434">
        <v>2025</v>
      </c>
      <c r="J434" t="s">
        <v>1286</v>
      </c>
      <c r="K434" t="s">
        <v>1106</v>
      </c>
    </row>
    <row r="435" spans="1:11" x14ac:dyDescent="0.3">
      <c r="A435">
        <v>433</v>
      </c>
      <c r="B435">
        <v>74</v>
      </c>
      <c r="C435" t="s">
        <v>1300</v>
      </c>
      <c r="D435" t="s">
        <v>1301</v>
      </c>
      <c r="E435" t="s">
        <v>1302</v>
      </c>
      <c r="F435">
        <v>16</v>
      </c>
      <c r="G435">
        <v>1</v>
      </c>
      <c r="H435" t="s">
        <v>1303</v>
      </c>
      <c r="I435">
        <v>2024</v>
      </c>
      <c r="J435" t="s">
        <v>1304</v>
      </c>
      <c r="K435" t="s">
        <v>1106</v>
      </c>
    </row>
    <row r="436" spans="1:11" x14ac:dyDescent="0.3">
      <c r="A436">
        <v>434</v>
      </c>
      <c r="B436">
        <v>1</v>
      </c>
      <c r="C436" t="s">
        <v>8</v>
      </c>
      <c r="D436" t="s">
        <v>9</v>
      </c>
      <c r="E436" t="s">
        <v>10</v>
      </c>
      <c r="F436">
        <v>8</v>
      </c>
      <c r="G436">
        <v>6</v>
      </c>
      <c r="H436" t="s">
        <v>12</v>
      </c>
      <c r="I436">
        <v>2023</v>
      </c>
      <c r="J436" t="s">
        <v>13</v>
      </c>
      <c r="K436" t="s">
        <v>1305</v>
      </c>
    </row>
    <row r="437" spans="1:11" x14ac:dyDescent="0.3">
      <c r="A437">
        <v>435</v>
      </c>
      <c r="B437">
        <v>2</v>
      </c>
      <c r="C437" t="s">
        <v>30</v>
      </c>
      <c r="D437" t="s">
        <v>31</v>
      </c>
      <c r="E437" t="s">
        <v>28</v>
      </c>
      <c r="F437">
        <v>120</v>
      </c>
      <c r="H437" t="s">
        <v>32</v>
      </c>
      <c r="I437">
        <v>2020</v>
      </c>
      <c r="J437" t="s">
        <v>20</v>
      </c>
      <c r="K437" t="s">
        <v>1306</v>
      </c>
    </row>
    <row r="438" spans="1:11" x14ac:dyDescent="0.3">
      <c r="A438">
        <v>436</v>
      </c>
      <c r="B438">
        <v>3</v>
      </c>
      <c r="C438" t="s">
        <v>33</v>
      </c>
      <c r="D438" t="s">
        <v>34</v>
      </c>
      <c r="E438" t="s">
        <v>35</v>
      </c>
      <c r="F438">
        <v>213</v>
      </c>
      <c r="H438" t="s">
        <v>36</v>
      </c>
      <c r="I438">
        <v>2022</v>
      </c>
      <c r="J438" t="s">
        <v>20</v>
      </c>
      <c r="K438" t="s">
        <v>1306</v>
      </c>
    </row>
    <row r="439" spans="1:11" x14ac:dyDescent="0.3">
      <c r="A439">
        <v>437</v>
      </c>
      <c r="B439">
        <v>4</v>
      </c>
      <c r="C439" t="s">
        <v>46</v>
      </c>
      <c r="D439" t="s">
        <v>47</v>
      </c>
      <c r="E439" t="s">
        <v>48</v>
      </c>
      <c r="F439">
        <v>129</v>
      </c>
      <c r="H439" t="s">
        <v>49</v>
      </c>
      <c r="I439">
        <v>2021</v>
      </c>
      <c r="J439" t="s">
        <v>20</v>
      </c>
      <c r="K439" t="s">
        <v>1306</v>
      </c>
    </row>
    <row r="440" spans="1:11" x14ac:dyDescent="0.3">
      <c r="A440">
        <v>438</v>
      </c>
      <c r="B440">
        <v>5</v>
      </c>
      <c r="C440" t="s">
        <v>81</v>
      </c>
      <c r="D440" t="s">
        <v>82</v>
      </c>
      <c r="E440" t="s">
        <v>28</v>
      </c>
      <c r="F440">
        <v>146</v>
      </c>
      <c r="H440" t="s">
        <v>83</v>
      </c>
      <c r="I440">
        <v>2023</v>
      </c>
      <c r="J440" t="s">
        <v>20</v>
      </c>
      <c r="K440" t="s">
        <v>1306</v>
      </c>
    </row>
    <row r="441" spans="1:11" x14ac:dyDescent="0.3">
      <c r="A441">
        <v>439</v>
      </c>
      <c r="B441">
        <v>6</v>
      </c>
      <c r="C441" t="s">
        <v>84</v>
      </c>
      <c r="D441" t="s">
        <v>85</v>
      </c>
      <c r="E441" t="s">
        <v>44</v>
      </c>
      <c r="F441">
        <v>48</v>
      </c>
      <c r="H441" t="s">
        <v>86</v>
      </c>
      <c r="I441">
        <v>2021</v>
      </c>
      <c r="J441" t="s">
        <v>20</v>
      </c>
      <c r="K441" t="s">
        <v>1306</v>
      </c>
    </row>
    <row r="442" spans="1:11" x14ac:dyDescent="0.3">
      <c r="A442">
        <v>440</v>
      </c>
      <c r="B442">
        <v>7</v>
      </c>
      <c r="C442" t="s">
        <v>103</v>
      </c>
      <c r="D442" t="s">
        <v>104</v>
      </c>
      <c r="E442" t="s">
        <v>64</v>
      </c>
      <c r="F442">
        <v>13</v>
      </c>
      <c r="G442">
        <v>6</v>
      </c>
      <c r="H442" t="s">
        <v>105</v>
      </c>
      <c r="I442">
        <v>2023</v>
      </c>
      <c r="J442" t="s">
        <v>67</v>
      </c>
      <c r="K442" t="s">
        <v>1306</v>
      </c>
    </row>
    <row r="443" spans="1:11" x14ac:dyDescent="0.3">
      <c r="A443">
        <v>441</v>
      </c>
      <c r="B443">
        <v>8</v>
      </c>
      <c r="C443" t="s">
        <v>106</v>
      </c>
      <c r="D443" t="s">
        <v>107</v>
      </c>
      <c r="E443" t="s">
        <v>108</v>
      </c>
      <c r="F443">
        <v>121</v>
      </c>
      <c r="H443" t="s">
        <v>109</v>
      </c>
      <c r="I443">
        <v>2022</v>
      </c>
      <c r="J443" t="s">
        <v>20</v>
      </c>
      <c r="K443" t="s">
        <v>1306</v>
      </c>
    </row>
    <row r="444" spans="1:11" x14ac:dyDescent="0.3">
      <c r="A444">
        <v>442</v>
      </c>
      <c r="B444">
        <v>9</v>
      </c>
      <c r="C444" t="s">
        <v>113</v>
      </c>
      <c r="D444" t="s">
        <v>114</v>
      </c>
      <c r="E444" t="s">
        <v>28</v>
      </c>
      <c r="F444">
        <v>165</v>
      </c>
      <c r="H444" t="s">
        <v>115</v>
      </c>
      <c r="I444">
        <v>2024</v>
      </c>
      <c r="J444" t="s">
        <v>20</v>
      </c>
      <c r="K444" t="s">
        <v>1306</v>
      </c>
    </row>
    <row r="445" spans="1:11" x14ac:dyDescent="0.3">
      <c r="A445">
        <v>443</v>
      </c>
      <c r="B445">
        <v>10</v>
      </c>
      <c r="C445" t="s">
        <v>116</v>
      </c>
      <c r="D445" t="s">
        <v>117</v>
      </c>
      <c r="E445" t="s">
        <v>94</v>
      </c>
      <c r="F445">
        <v>39</v>
      </c>
      <c r="G445">
        <v>6</v>
      </c>
      <c r="H445" t="s">
        <v>118</v>
      </c>
      <c r="I445">
        <v>2023</v>
      </c>
      <c r="J445" t="s">
        <v>61</v>
      </c>
      <c r="K445" t="s">
        <v>1306</v>
      </c>
    </row>
    <row r="446" spans="1:11" x14ac:dyDescent="0.3">
      <c r="A446">
        <v>444</v>
      </c>
      <c r="B446">
        <v>11</v>
      </c>
      <c r="C446" t="s">
        <v>126</v>
      </c>
      <c r="D446" t="s">
        <v>127</v>
      </c>
      <c r="E446" t="s">
        <v>128</v>
      </c>
      <c r="F446">
        <v>47</v>
      </c>
      <c r="G446">
        <v>2</v>
      </c>
      <c r="H446" t="s">
        <v>129</v>
      </c>
      <c r="I446">
        <v>2020</v>
      </c>
      <c r="J446" t="s">
        <v>130</v>
      </c>
      <c r="K446" t="s">
        <v>1306</v>
      </c>
    </row>
    <row r="447" spans="1:11" x14ac:dyDescent="0.3">
      <c r="A447">
        <v>445</v>
      </c>
      <c r="B447">
        <v>12</v>
      </c>
      <c r="C447" t="s">
        <v>131</v>
      </c>
      <c r="D447" t="s">
        <v>132</v>
      </c>
      <c r="E447" t="s">
        <v>18</v>
      </c>
      <c r="H447" t="s">
        <v>18</v>
      </c>
      <c r="I447">
        <v>2020</v>
      </c>
      <c r="J447" t="s">
        <v>133</v>
      </c>
      <c r="K447" t="s">
        <v>1306</v>
      </c>
    </row>
    <row r="448" spans="1:11" x14ac:dyDescent="0.3">
      <c r="A448">
        <v>446</v>
      </c>
      <c r="B448">
        <v>13</v>
      </c>
      <c r="C448" t="s">
        <v>142</v>
      </c>
      <c r="D448" t="s">
        <v>143</v>
      </c>
      <c r="E448" t="s">
        <v>144</v>
      </c>
      <c r="F448">
        <v>176</v>
      </c>
      <c r="G448">
        <v>4</v>
      </c>
      <c r="H448" t="s">
        <v>146</v>
      </c>
      <c r="I448">
        <v>2023</v>
      </c>
      <c r="J448" t="s">
        <v>147</v>
      </c>
      <c r="K448" t="s">
        <v>1306</v>
      </c>
    </row>
    <row r="449" spans="1:11" x14ac:dyDescent="0.3">
      <c r="A449">
        <v>447</v>
      </c>
      <c r="B449">
        <v>14</v>
      </c>
      <c r="C449" t="s">
        <v>173</v>
      </c>
      <c r="D449" t="s">
        <v>174</v>
      </c>
      <c r="E449" t="s">
        <v>18</v>
      </c>
      <c r="H449" t="s">
        <v>18</v>
      </c>
      <c r="I449">
        <v>2019</v>
      </c>
      <c r="J449" t="s">
        <v>18</v>
      </c>
      <c r="K449" t="s">
        <v>1306</v>
      </c>
    </row>
    <row r="450" spans="1:11" x14ac:dyDescent="0.3">
      <c r="A450">
        <v>448</v>
      </c>
      <c r="B450">
        <v>15</v>
      </c>
      <c r="C450" t="s">
        <v>84</v>
      </c>
      <c r="D450" t="s">
        <v>183</v>
      </c>
      <c r="E450" t="s">
        <v>59</v>
      </c>
      <c r="F450">
        <v>36</v>
      </c>
      <c r="G450">
        <v>5</v>
      </c>
      <c r="H450" t="s">
        <v>185</v>
      </c>
      <c r="I450">
        <v>2022</v>
      </c>
      <c r="J450" t="s">
        <v>61</v>
      </c>
      <c r="K450" t="s">
        <v>1306</v>
      </c>
    </row>
    <row r="451" spans="1:11" x14ac:dyDescent="0.3">
      <c r="A451">
        <v>449</v>
      </c>
      <c r="B451">
        <v>16</v>
      </c>
      <c r="C451" t="s">
        <v>207</v>
      </c>
      <c r="D451" t="s">
        <v>208</v>
      </c>
      <c r="E451" t="s">
        <v>121</v>
      </c>
      <c r="F451">
        <v>26</v>
      </c>
      <c r="H451" t="s">
        <v>209</v>
      </c>
      <c r="I451">
        <v>2021</v>
      </c>
      <c r="J451" t="s">
        <v>210</v>
      </c>
      <c r="K451" t="s">
        <v>1306</v>
      </c>
    </row>
    <row r="452" spans="1:11" x14ac:dyDescent="0.3">
      <c r="A452">
        <v>450</v>
      </c>
      <c r="B452">
        <v>17</v>
      </c>
      <c r="C452" t="s">
        <v>245</v>
      </c>
      <c r="D452" t="s">
        <v>246</v>
      </c>
      <c r="E452" t="s">
        <v>247</v>
      </c>
      <c r="H452" t="s">
        <v>248</v>
      </c>
      <c r="I452">
        <v>2021</v>
      </c>
      <c r="J452" t="s">
        <v>13</v>
      </c>
      <c r="K452" t="s">
        <v>1306</v>
      </c>
    </row>
    <row r="453" spans="1:11" x14ac:dyDescent="0.3">
      <c r="A453">
        <v>451</v>
      </c>
      <c r="B453">
        <v>18</v>
      </c>
      <c r="C453" t="s">
        <v>273</v>
      </c>
      <c r="D453" t="s">
        <v>274</v>
      </c>
      <c r="E453" t="s">
        <v>275</v>
      </c>
      <c r="H453" t="s">
        <v>276</v>
      </c>
      <c r="I453">
        <v>2021</v>
      </c>
      <c r="J453" t="s">
        <v>13</v>
      </c>
      <c r="K453" t="s">
        <v>1306</v>
      </c>
    </row>
    <row r="454" spans="1:11" x14ac:dyDescent="0.3">
      <c r="A454">
        <v>452</v>
      </c>
      <c r="B454">
        <v>19</v>
      </c>
      <c r="C454" t="s">
        <v>281</v>
      </c>
      <c r="D454" t="s">
        <v>282</v>
      </c>
      <c r="E454" t="s">
        <v>204</v>
      </c>
      <c r="H454" t="s">
        <v>283</v>
      </c>
      <c r="I454">
        <v>2023</v>
      </c>
      <c r="J454" t="s">
        <v>206</v>
      </c>
      <c r="K454" t="s">
        <v>1306</v>
      </c>
    </row>
    <row r="455" spans="1:11" x14ac:dyDescent="0.3">
      <c r="A455">
        <v>453</v>
      </c>
      <c r="B455">
        <v>20</v>
      </c>
      <c r="C455" t="s">
        <v>313</v>
      </c>
      <c r="D455" t="s">
        <v>314</v>
      </c>
      <c r="E455" t="s">
        <v>18</v>
      </c>
      <c r="H455" t="s">
        <v>18</v>
      </c>
      <c r="I455">
        <v>2024</v>
      </c>
      <c r="J455" t="s">
        <v>18</v>
      </c>
      <c r="K455" t="s">
        <v>1306</v>
      </c>
    </row>
    <row r="456" spans="1:11" x14ac:dyDescent="0.3">
      <c r="A456">
        <v>454</v>
      </c>
      <c r="B456">
        <v>21</v>
      </c>
      <c r="C456" t="s">
        <v>325</v>
      </c>
      <c r="D456" t="s">
        <v>326</v>
      </c>
      <c r="E456" t="s">
        <v>18</v>
      </c>
      <c r="H456" t="s">
        <v>18</v>
      </c>
      <c r="I456">
        <v>2023</v>
      </c>
      <c r="J456" t="s">
        <v>327</v>
      </c>
      <c r="K456" t="s">
        <v>1306</v>
      </c>
    </row>
    <row r="457" spans="1:11" x14ac:dyDescent="0.3">
      <c r="A457">
        <v>455</v>
      </c>
      <c r="B457">
        <v>22</v>
      </c>
      <c r="C457" t="s">
        <v>342</v>
      </c>
      <c r="D457" t="s">
        <v>343</v>
      </c>
      <c r="E457" t="s">
        <v>344</v>
      </c>
      <c r="F457">
        <v>1056</v>
      </c>
      <c r="G457">
        <v>1</v>
      </c>
      <c r="H457" t="s">
        <v>345</v>
      </c>
      <c r="I457">
        <v>2022</v>
      </c>
      <c r="J457" t="s">
        <v>346</v>
      </c>
      <c r="K457" t="s">
        <v>1306</v>
      </c>
    </row>
    <row r="458" spans="1:11" x14ac:dyDescent="0.3">
      <c r="A458">
        <v>456</v>
      </c>
      <c r="B458">
        <v>23</v>
      </c>
      <c r="C458" t="s">
        <v>368</v>
      </c>
      <c r="D458" t="s">
        <v>369</v>
      </c>
      <c r="E458" t="s">
        <v>18</v>
      </c>
      <c r="H458" t="s">
        <v>18</v>
      </c>
      <c r="I458">
        <v>2019</v>
      </c>
      <c r="J458" t="s">
        <v>18</v>
      </c>
      <c r="K458" t="s">
        <v>1306</v>
      </c>
    </row>
    <row r="459" spans="1:11" x14ac:dyDescent="0.3">
      <c r="A459">
        <v>457</v>
      </c>
      <c r="B459">
        <v>24</v>
      </c>
      <c r="C459" t="s">
        <v>372</v>
      </c>
      <c r="D459" t="s">
        <v>373</v>
      </c>
      <c r="E459" t="s">
        <v>18</v>
      </c>
      <c r="H459" t="s">
        <v>18</v>
      </c>
      <c r="I459">
        <v>2022</v>
      </c>
      <c r="J459" t="s">
        <v>18</v>
      </c>
      <c r="K459" t="s">
        <v>1306</v>
      </c>
    </row>
    <row r="460" spans="1:11" x14ac:dyDescent="0.3">
      <c r="A460">
        <v>458</v>
      </c>
      <c r="B460">
        <v>25</v>
      </c>
      <c r="C460" t="s">
        <v>377</v>
      </c>
      <c r="D460" t="s">
        <v>378</v>
      </c>
      <c r="E460" t="s">
        <v>18</v>
      </c>
      <c r="H460" t="s">
        <v>18</v>
      </c>
      <c r="I460">
        <v>2021</v>
      </c>
      <c r="J460" t="s">
        <v>379</v>
      </c>
      <c r="K460" t="s">
        <v>1306</v>
      </c>
    </row>
    <row r="461" spans="1:11" x14ac:dyDescent="0.3">
      <c r="A461">
        <v>459</v>
      </c>
      <c r="B461">
        <v>26</v>
      </c>
      <c r="C461" t="s">
        <v>389</v>
      </c>
      <c r="D461" t="s">
        <v>390</v>
      </c>
      <c r="E461" t="s">
        <v>18</v>
      </c>
      <c r="H461" t="s">
        <v>18</v>
      </c>
      <c r="I461">
        <v>2020</v>
      </c>
      <c r="J461" t="s">
        <v>391</v>
      </c>
      <c r="K461" t="s">
        <v>1306</v>
      </c>
    </row>
    <row r="462" spans="1:11" x14ac:dyDescent="0.3">
      <c r="A462">
        <v>460</v>
      </c>
      <c r="B462">
        <v>27</v>
      </c>
      <c r="C462" t="s">
        <v>397</v>
      </c>
      <c r="D462" t="s">
        <v>398</v>
      </c>
      <c r="E462" t="s">
        <v>18</v>
      </c>
      <c r="H462" t="s">
        <v>18</v>
      </c>
      <c r="I462">
        <v>2020</v>
      </c>
      <c r="J462" t="s">
        <v>399</v>
      </c>
      <c r="K462" t="s">
        <v>1306</v>
      </c>
    </row>
    <row r="463" spans="1:11" x14ac:dyDescent="0.3">
      <c r="A463">
        <v>461</v>
      </c>
      <c r="B463">
        <v>28</v>
      </c>
      <c r="C463" t="s">
        <v>407</v>
      </c>
      <c r="D463" t="s">
        <v>408</v>
      </c>
      <c r="E463" t="s">
        <v>18</v>
      </c>
      <c r="H463" t="s">
        <v>18</v>
      </c>
      <c r="I463">
        <v>2021</v>
      </c>
      <c r="J463" t="s">
        <v>18</v>
      </c>
      <c r="K463" t="s">
        <v>1306</v>
      </c>
    </row>
    <row r="464" spans="1:11" x14ac:dyDescent="0.3">
      <c r="A464">
        <v>462</v>
      </c>
      <c r="B464">
        <v>29</v>
      </c>
      <c r="C464" t="s">
        <v>1307</v>
      </c>
      <c r="D464" t="s">
        <v>1308</v>
      </c>
      <c r="E464" t="s">
        <v>18</v>
      </c>
      <c r="H464" t="s">
        <v>18</v>
      </c>
      <c r="I464">
        <v>2023</v>
      </c>
      <c r="J464" t="s">
        <v>18</v>
      </c>
      <c r="K464" t="s">
        <v>1306</v>
      </c>
    </row>
    <row r="465" spans="1:11" x14ac:dyDescent="0.3">
      <c r="A465">
        <v>463</v>
      </c>
      <c r="B465">
        <v>30</v>
      </c>
      <c r="C465" t="s">
        <v>417</v>
      </c>
      <c r="D465" t="s">
        <v>418</v>
      </c>
      <c r="E465" t="s">
        <v>419</v>
      </c>
      <c r="F465">
        <v>15</v>
      </c>
      <c r="G465">
        <v>1</v>
      </c>
      <c r="H465" t="s">
        <v>420</v>
      </c>
      <c r="I465">
        <v>2024</v>
      </c>
      <c r="J465" t="s">
        <v>67</v>
      </c>
      <c r="K465" t="s">
        <v>1306</v>
      </c>
    </row>
    <row r="466" spans="1:11" x14ac:dyDescent="0.3">
      <c r="A466">
        <v>464</v>
      </c>
      <c r="B466">
        <v>31</v>
      </c>
      <c r="C466" t="s">
        <v>906</v>
      </c>
      <c r="D466" t="s">
        <v>907</v>
      </c>
      <c r="E466" t="s">
        <v>64</v>
      </c>
      <c r="F466">
        <v>12</v>
      </c>
      <c r="G466">
        <v>7</v>
      </c>
      <c r="H466" t="s">
        <v>908</v>
      </c>
      <c r="I466">
        <v>2022</v>
      </c>
      <c r="J466" t="s">
        <v>67</v>
      </c>
      <c r="K466" t="s">
        <v>1306</v>
      </c>
    </row>
    <row r="467" spans="1:11" x14ac:dyDescent="0.3">
      <c r="A467">
        <v>465</v>
      </c>
      <c r="B467">
        <v>32</v>
      </c>
      <c r="C467" t="s">
        <v>950</v>
      </c>
      <c r="D467" t="s">
        <v>951</v>
      </c>
      <c r="E467" t="s">
        <v>952</v>
      </c>
      <c r="F467">
        <v>29</v>
      </c>
      <c r="G467">
        <v>5</v>
      </c>
      <c r="H467" t="s">
        <v>953</v>
      </c>
      <c r="I467">
        <v>2022</v>
      </c>
      <c r="J467" t="s">
        <v>13</v>
      </c>
      <c r="K467" t="s">
        <v>1306</v>
      </c>
    </row>
    <row r="468" spans="1:11" x14ac:dyDescent="0.3">
      <c r="A468">
        <v>466</v>
      </c>
      <c r="B468">
        <v>33</v>
      </c>
      <c r="C468" t="s">
        <v>995</v>
      </c>
      <c r="D468" t="s">
        <v>996</v>
      </c>
      <c r="E468" t="s">
        <v>18</v>
      </c>
      <c r="H468" t="s">
        <v>18</v>
      </c>
      <c r="I468">
        <v>2022</v>
      </c>
      <c r="J468" t="s">
        <v>997</v>
      </c>
      <c r="K468" t="s">
        <v>1306</v>
      </c>
    </row>
    <row r="469" spans="1:11" x14ac:dyDescent="0.3">
      <c r="A469">
        <v>467</v>
      </c>
      <c r="B469">
        <v>34</v>
      </c>
      <c r="C469" t="s">
        <v>1010</v>
      </c>
      <c r="D469" t="s">
        <v>1011</v>
      </c>
      <c r="E469" t="s">
        <v>1012</v>
      </c>
      <c r="F469">
        <v>16</v>
      </c>
      <c r="G469">
        <v>5</v>
      </c>
      <c r="H469" t="s">
        <v>1013</v>
      </c>
      <c r="I469">
        <v>2023</v>
      </c>
      <c r="J469" t="s">
        <v>1014</v>
      </c>
      <c r="K469" t="s">
        <v>1306</v>
      </c>
    </row>
    <row r="470" spans="1:11" x14ac:dyDescent="0.3">
      <c r="A470">
        <v>468</v>
      </c>
      <c r="B470">
        <v>35</v>
      </c>
      <c r="C470" t="s">
        <v>1033</v>
      </c>
      <c r="D470" t="s">
        <v>1034</v>
      </c>
      <c r="E470" t="s">
        <v>18</v>
      </c>
      <c r="H470" t="s">
        <v>18</v>
      </c>
      <c r="J470" t="s">
        <v>18</v>
      </c>
      <c r="K470" t="s">
        <v>1306</v>
      </c>
    </row>
    <row r="471" spans="1:11" x14ac:dyDescent="0.3">
      <c r="A471">
        <v>469</v>
      </c>
      <c r="B471">
        <v>36</v>
      </c>
      <c r="C471" t="s">
        <v>1122</v>
      </c>
      <c r="D471" t="s">
        <v>1123</v>
      </c>
      <c r="E471" t="s">
        <v>44</v>
      </c>
      <c r="F471">
        <v>60</v>
      </c>
      <c r="H471" t="s">
        <v>1124</v>
      </c>
      <c r="I471">
        <v>2024</v>
      </c>
      <c r="J471" t="s">
        <v>20</v>
      </c>
      <c r="K471" t="s">
        <v>1306</v>
      </c>
    </row>
    <row r="472" spans="1:11" x14ac:dyDescent="0.3">
      <c r="A472">
        <v>470</v>
      </c>
      <c r="B472">
        <v>37</v>
      </c>
      <c r="C472" t="s">
        <v>1181</v>
      </c>
      <c r="D472" t="s">
        <v>1182</v>
      </c>
      <c r="E472" t="s">
        <v>536</v>
      </c>
      <c r="F472">
        <v>15</v>
      </c>
      <c r="G472">
        <v>1</v>
      </c>
      <c r="H472" t="s">
        <v>846</v>
      </c>
      <c r="I472">
        <v>2025</v>
      </c>
      <c r="J472" t="s">
        <v>1183</v>
      </c>
      <c r="K472" t="s">
        <v>1306</v>
      </c>
    </row>
    <row r="473" spans="1:11" x14ac:dyDescent="0.3">
      <c r="A473">
        <v>471</v>
      </c>
      <c r="B473">
        <v>38</v>
      </c>
      <c r="C473" t="s">
        <v>1256</v>
      </c>
      <c r="D473" t="s">
        <v>1257</v>
      </c>
      <c r="E473" t="s">
        <v>1258</v>
      </c>
      <c r="H473" t="s">
        <v>1259</v>
      </c>
      <c r="I473">
        <v>2023</v>
      </c>
      <c r="J473" t="s">
        <v>13</v>
      </c>
      <c r="K473" t="s">
        <v>1306</v>
      </c>
    </row>
    <row r="474" spans="1:11" x14ac:dyDescent="0.3">
      <c r="A474">
        <v>472</v>
      </c>
      <c r="B474">
        <v>39</v>
      </c>
      <c r="C474" t="s">
        <v>1309</v>
      </c>
      <c r="D474" t="s">
        <v>519</v>
      </c>
      <c r="E474" t="s">
        <v>28</v>
      </c>
      <c r="F474">
        <v>121</v>
      </c>
      <c r="H474" t="s">
        <v>1310</v>
      </c>
      <c r="I474">
        <v>2021</v>
      </c>
      <c r="J474" t="s">
        <v>20</v>
      </c>
      <c r="K474" t="s">
        <v>1306</v>
      </c>
    </row>
    <row r="475" spans="1:11" x14ac:dyDescent="0.3">
      <c r="A475">
        <v>473</v>
      </c>
      <c r="B475">
        <v>40</v>
      </c>
      <c r="C475" t="s">
        <v>1311</v>
      </c>
      <c r="D475" t="s">
        <v>647</v>
      </c>
      <c r="E475" t="s">
        <v>24</v>
      </c>
      <c r="F475">
        <v>150</v>
      </c>
      <c r="H475" t="s">
        <v>1312</v>
      </c>
      <c r="I475">
        <v>2023</v>
      </c>
      <c r="J475" t="s">
        <v>20</v>
      </c>
      <c r="K475" t="s">
        <v>1306</v>
      </c>
    </row>
    <row r="476" spans="1:11" x14ac:dyDescent="0.3">
      <c r="A476">
        <v>474</v>
      </c>
      <c r="B476">
        <v>41</v>
      </c>
      <c r="C476" t="s">
        <v>1313</v>
      </c>
      <c r="D476" t="s">
        <v>1314</v>
      </c>
      <c r="E476" t="s">
        <v>64</v>
      </c>
      <c r="F476">
        <v>14</v>
      </c>
      <c r="G476">
        <v>4</v>
      </c>
      <c r="H476" t="s">
        <v>1315</v>
      </c>
      <c r="I476">
        <v>2024</v>
      </c>
      <c r="J476" t="s">
        <v>67</v>
      </c>
      <c r="K476" t="s">
        <v>1306</v>
      </c>
    </row>
    <row r="477" spans="1:11" x14ac:dyDescent="0.3">
      <c r="A477">
        <v>475</v>
      </c>
      <c r="B477">
        <v>42</v>
      </c>
      <c r="C477" t="s">
        <v>1316</v>
      </c>
      <c r="D477" t="s">
        <v>1317</v>
      </c>
      <c r="E477" t="s">
        <v>642</v>
      </c>
      <c r="F477">
        <v>28</v>
      </c>
      <c r="H477" t="s">
        <v>18</v>
      </c>
      <c r="I477">
        <v>2023</v>
      </c>
      <c r="J477" t="s">
        <v>18</v>
      </c>
      <c r="K477" t="s">
        <v>1306</v>
      </c>
    </row>
    <row r="478" spans="1:11" x14ac:dyDescent="0.3">
      <c r="A478">
        <v>476</v>
      </c>
      <c r="B478">
        <v>43</v>
      </c>
      <c r="C478" t="s">
        <v>1318</v>
      </c>
      <c r="D478" t="s">
        <v>1319</v>
      </c>
      <c r="E478" t="s">
        <v>70</v>
      </c>
      <c r="F478">
        <v>7</v>
      </c>
      <c r="G478">
        <v>5</v>
      </c>
      <c r="H478" t="s">
        <v>1320</v>
      </c>
      <c r="I478">
        <v>2020</v>
      </c>
      <c r="J478" t="s">
        <v>73</v>
      </c>
      <c r="K478" t="s">
        <v>1306</v>
      </c>
    </row>
    <row r="479" spans="1:11" x14ac:dyDescent="0.3">
      <c r="A479">
        <v>477</v>
      </c>
      <c r="B479">
        <v>44</v>
      </c>
      <c r="C479" t="s">
        <v>142</v>
      </c>
      <c r="D479" t="s">
        <v>1321</v>
      </c>
      <c r="E479" t="s">
        <v>18</v>
      </c>
      <c r="H479" t="s">
        <v>18</v>
      </c>
      <c r="I479">
        <v>2022</v>
      </c>
      <c r="J479" t="s">
        <v>1322</v>
      </c>
      <c r="K479" t="s">
        <v>1306</v>
      </c>
    </row>
    <row r="480" spans="1:11" x14ac:dyDescent="0.3">
      <c r="A480">
        <v>478</v>
      </c>
      <c r="B480">
        <v>45</v>
      </c>
      <c r="C480" t="s">
        <v>1323</v>
      </c>
      <c r="D480" t="s">
        <v>576</v>
      </c>
      <c r="E480" t="s">
        <v>577</v>
      </c>
      <c r="F480">
        <v>31</v>
      </c>
      <c r="G480">
        <v>13</v>
      </c>
      <c r="H480" t="s">
        <v>1324</v>
      </c>
      <c r="I480">
        <v>2024</v>
      </c>
      <c r="J480" t="s">
        <v>147</v>
      </c>
      <c r="K480" t="s">
        <v>1306</v>
      </c>
    </row>
    <row r="481" spans="1:11" x14ac:dyDescent="0.3">
      <c r="A481">
        <v>479</v>
      </c>
      <c r="B481">
        <v>46</v>
      </c>
      <c r="C481" t="s">
        <v>1325</v>
      </c>
      <c r="D481" t="s">
        <v>653</v>
      </c>
      <c r="E481" t="s">
        <v>359</v>
      </c>
      <c r="F481">
        <v>19</v>
      </c>
      <c r="H481" t="s">
        <v>1326</v>
      </c>
      <c r="I481">
        <v>2024</v>
      </c>
      <c r="J481" t="s">
        <v>20</v>
      </c>
      <c r="K481" t="s">
        <v>1306</v>
      </c>
    </row>
    <row r="482" spans="1:11" x14ac:dyDescent="0.3">
      <c r="A482">
        <v>480</v>
      </c>
      <c r="B482">
        <v>47</v>
      </c>
      <c r="C482" t="s">
        <v>1327</v>
      </c>
      <c r="D482" t="s">
        <v>1328</v>
      </c>
      <c r="E482" t="s">
        <v>974</v>
      </c>
      <c r="F482">
        <v>6</v>
      </c>
      <c r="G482">
        <v>9</v>
      </c>
      <c r="H482" t="s">
        <v>1329</v>
      </c>
      <c r="I482">
        <v>2023</v>
      </c>
      <c r="J482" t="s">
        <v>67</v>
      </c>
      <c r="K482" t="s">
        <v>1306</v>
      </c>
    </row>
    <row r="483" spans="1:11" x14ac:dyDescent="0.3">
      <c r="A483">
        <v>481</v>
      </c>
      <c r="B483">
        <v>48</v>
      </c>
      <c r="C483" t="s">
        <v>1330</v>
      </c>
      <c r="D483" t="s">
        <v>1331</v>
      </c>
      <c r="E483" t="s">
        <v>1332</v>
      </c>
      <c r="F483">
        <v>25</v>
      </c>
      <c r="G483">
        <v>8</v>
      </c>
      <c r="H483" t="s">
        <v>1333</v>
      </c>
      <c r="I483">
        <v>2021</v>
      </c>
      <c r="J483" t="s">
        <v>13</v>
      </c>
      <c r="K483" t="s">
        <v>1306</v>
      </c>
    </row>
    <row r="484" spans="1:11" x14ac:dyDescent="0.3">
      <c r="A484">
        <v>482</v>
      </c>
      <c r="B484">
        <v>49</v>
      </c>
      <c r="C484" t="s">
        <v>1334</v>
      </c>
      <c r="D484" t="s">
        <v>1335</v>
      </c>
      <c r="E484" t="s">
        <v>1336</v>
      </c>
      <c r="H484" t="s">
        <v>18</v>
      </c>
      <c r="I484">
        <v>2024</v>
      </c>
      <c r="J484" t="s">
        <v>18</v>
      </c>
      <c r="K484" t="s">
        <v>1306</v>
      </c>
    </row>
    <row r="485" spans="1:11" x14ac:dyDescent="0.3">
      <c r="A485">
        <v>483</v>
      </c>
      <c r="B485">
        <v>50</v>
      </c>
      <c r="C485" t="s">
        <v>1337</v>
      </c>
      <c r="D485" t="s">
        <v>1338</v>
      </c>
      <c r="E485" t="s">
        <v>1339</v>
      </c>
      <c r="H485" t="s">
        <v>18</v>
      </c>
      <c r="I485">
        <v>2019</v>
      </c>
      <c r="J485" t="s">
        <v>18</v>
      </c>
      <c r="K485" t="s">
        <v>1306</v>
      </c>
    </row>
    <row r="486" spans="1:11" x14ac:dyDescent="0.3">
      <c r="A486">
        <v>484</v>
      </c>
      <c r="B486">
        <v>51</v>
      </c>
      <c r="C486" t="s">
        <v>1340</v>
      </c>
      <c r="D486" t="s">
        <v>1341</v>
      </c>
      <c r="E486" t="s">
        <v>18</v>
      </c>
      <c r="H486" t="s">
        <v>18</v>
      </c>
      <c r="I486">
        <v>2022</v>
      </c>
      <c r="J486" t="s">
        <v>18</v>
      </c>
      <c r="K486" t="s">
        <v>1306</v>
      </c>
    </row>
    <row r="487" spans="1:11" x14ac:dyDescent="0.3">
      <c r="A487">
        <v>485</v>
      </c>
      <c r="B487">
        <v>52</v>
      </c>
      <c r="C487" t="s">
        <v>944</v>
      </c>
      <c r="D487" t="s">
        <v>359</v>
      </c>
      <c r="E487" t="s">
        <v>18</v>
      </c>
      <c r="H487" t="s">
        <v>18</v>
      </c>
      <c r="J487" t="s">
        <v>18</v>
      </c>
      <c r="K487" t="s">
        <v>1306</v>
      </c>
    </row>
    <row r="488" spans="1:11" x14ac:dyDescent="0.3">
      <c r="A488">
        <v>486</v>
      </c>
      <c r="B488">
        <v>53</v>
      </c>
      <c r="C488" t="s">
        <v>1342</v>
      </c>
      <c r="D488" t="s">
        <v>1343</v>
      </c>
      <c r="E488" t="s">
        <v>1344</v>
      </c>
      <c r="F488">
        <v>28</v>
      </c>
      <c r="H488" t="s">
        <v>1345</v>
      </c>
      <c r="I488">
        <v>2021</v>
      </c>
      <c r="J488" t="s">
        <v>13</v>
      </c>
      <c r="K488" t="s">
        <v>1306</v>
      </c>
    </row>
    <row r="489" spans="1:11" x14ac:dyDescent="0.3">
      <c r="A489">
        <v>487</v>
      </c>
      <c r="B489">
        <v>54</v>
      </c>
      <c r="C489" t="s">
        <v>1346</v>
      </c>
      <c r="D489" t="s">
        <v>1347</v>
      </c>
      <c r="E489" t="s">
        <v>70</v>
      </c>
      <c r="F489">
        <v>11</v>
      </c>
      <c r="G489">
        <v>2</v>
      </c>
      <c r="H489" t="s">
        <v>1348</v>
      </c>
      <c r="I489">
        <v>2024</v>
      </c>
      <c r="J489" t="s">
        <v>73</v>
      </c>
      <c r="K489" t="s">
        <v>1306</v>
      </c>
    </row>
    <row r="490" spans="1:11" x14ac:dyDescent="0.3">
      <c r="A490">
        <v>488</v>
      </c>
      <c r="B490">
        <v>55</v>
      </c>
      <c r="C490" t="s">
        <v>1349</v>
      </c>
      <c r="D490" t="s">
        <v>1350</v>
      </c>
      <c r="E490" t="s">
        <v>44</v>
      </c>
      <c r="F490">
        <v>58</v>
      </c>
      <c r="H490" t="s">
        <v>1351</v>
      </c>
      <c r="I490">
        <v>2023</v>
      </c>
      <c r="J490" t="s">
        <v>20</v>
      </c>
      <c r="K490" t="s">
        <v>1306</v>
      </c>
    </row>
    <row r="491" spans="1:11" x14ac:dyDescent="0.3">
      <c r="A491">
        <v>489</v>
      </c>
      <c r="B491">
        <v>56</v>
      </c>
      <c r="C491" t="s">
        <v>1352</v>
      </c>
      <c r="D491" t="s">
        <v>1353</v>
      </c>
      <c r="E491" t="s">
        <v>662</v>
      </c>
      <c r="F491">
        <v>26</v>
      </c>
      <c r="G491">
        <v>8</v>
      </c>
      <c r="H491" t="s">
        <v>1354</v>
      </c>
      <c r="I491">
        <v>2020</v>
      </c>
      <c r="J491" t="s">
        <v>18</v>
      </c>
      <c r="K491" t="s">
        <v>1306</v>
      </c>
    </row>
    <row r="492" spans="1:11" x14ac:dyDescent="0.3">
      <c r="A492">
        <v>490</v>
      </c>
      <c r="B492">
        <v>57</v>
      </c>
      <c r="C492" t="s">
        <v>1355</v>
      </c>
      <c r="D492" t="s">
        <v>1356</v>
      </c>
      <c r="E492" t="s">
        <v>64</v>
      </c>
      <c r="F492">
        <v>13</v>
      </c>
      <c r="G492">
        <v>8</v>
      </c>
      <c r="H492" t="s">
        <v>1357</v>
      </c>
      <c r="I492">
        <v>2023</v>
      </c>
      <c r="J492" t="s">
        <v>67</v>
      </c>
      <c r="K492" t="s">
        <v>1306</v>
      </c>
    </row>
    <row r="493" spans="1:11" x14ac:dyDescent="0.3">
      <c r="A493">
        <v>491</v>
      </c>
      <c r="B493">
        <v>58</v>
      </c>
      <c r="C493" t="s">
        <v>1358</v>
      </c>
      <c r="D493" t="s">
        <v>1359</v>
      </c>
      <c r="E493" t="s">
        <v>44</v>
      </c>
      <c r="F493">
        <v>59</v>
      </c>
      <c r="H493" t="s">
        <v>1360</v>
      </c>
      <c r="I493">
        <v>2024</v>
      </c>
      <c r="J493" t="s">
        <v>20</v>
      </c>
      <c r="K493" t="s">
        <v>1306</v>
      </c>
    </row>
    <row r="494" spans="1:11" x14ac:dyDescent="0.3">
      <c r="A494">
        <v>492</v>
      </c>
      <c r="B494">
        <v>59</v>
      </c>
      <c r="C494" t="s">
        <v>1361</v>
      </c>
      <c r="D494" t="s">
        <v>1362</v>
      </c>
      <c r="E494" t="s">
        <v>70</v>
      </c>
      <c r="F494">
        <v>8</v>
      </c>
      <c r="G494">
        <v>1</v>
      </c>
      <c r="H494" t="s">
        <v>1363</v>
      </c>
      <c r="I494">
        <v>2021</v>
      </c>
      <c r="J494" t="s">
        <v>73</v>
      </c>
      <c r="K494" t="s">
        <v>1306</v>
      </c>
    </row>
    <row r="495" spans="1:11" x14ac:dyDescent="0.3">
      <c r="A495">
        <v>493</v>
      </c>
      <c r="B495">
        <v>60</v>
      </c>
      <c r="C495" t="s">
        <v>1364</v>
      </c>
      <c r="D495" t="s">
        <v>1365</v>
      </c>
      <c r="E495" t="s">
        <v>419</v>
      </c>
      <c r="F495">
        <v>10</v>
      </c>
      <c r="G495">
        <v>5</v>
      </c>
      <c r="H495" t="s">
        <v>1366</v>
      </c>
      <c r="I495">
        <v>2020</v>
      </c>
      <c r="J495" t="s">
        <v>67</v>
      </c>
      <c r="K495" t="s">
        <v>1306</v>
      </c>
    </row>
    <row r="496" spans="1:11" x14ac:dyDescent="0.3">
      <c r="A496">
        <v>494</v>
      </c>
      <c r="B496">
        <v>61</v>
      </c>
      <c r="C496" t="s">
        <v>1367</v>
      </c>
      <c r="D496" t="s">
        <v>1368</v>
      </c>
      <c r="E496" t="s">
        <v>890</v>
      </c>
      <c r="F496">
        <v>71</v>
      </c>
      <c r="H496" t="s">
        <v>1369</v>
      </c>
      <c r="I496">
        <v>2023</v>
      </c>
      <c r="J496" t="s">
        <v>20</v>
      </c>
      <c r="K496" t="s">
        <v>1306</v>
      </c>
    </row>
    <row r="497" spans="1:11" x14ac:dyDescent="0.3">
      <c r="A497">
        <v>495</v>
      </c>
      <c r="B497">
        <v>62</v>
      </c>
      <c r="C497" t="s">
        <v>954</v>
      </c>
      <c r="D497" t="s">
        <v>1370</v>
      </c>
      <c r="E497" t="s">
        <v>59</v>
      </c>
      <c r="F497">
        <v>36</v>
      </c>
      <c r="G497">
        <v>5</v>
      </c>
      <c r="H497" t="s">
        <v>1371</v>
      </c>
      <c r="I497">
        <v>2022</v>
      </c>
      <c r="J497" t="s">
        <v>61</v>
      </c>
      <c r="K497" t="s">
        <v>1306</v>
      </c>
    </row>
    <row r="498" spans="1:11" x14ac:dyDescent="0.3">
      <c r="A498">
        <v>496</v>
      </c>
      <c r="B498">
        <v>63</v>
      </c>
      <c r="C498" t="s">
        <v>1372</v>
      </c>
      <c r="D498" t="s">
        <v>1373</v>
      </c>
      <c r="E498" t="s">
        <v>64</v>
      </c>
      <c r="F498">
        <v>12</v>
      </c>
      <c r="G498">
        <v>5</v>
      </c>
      <c r="H498" t="s">
        <v>1374</v>
      </c>
      <c r="I498">
        <v>2022</v>
      </c>
      <c r="J498" t="s">
        <v>67</v>
      </c>
      <c r="K498" t="s">
        <v>1306</v>
      </c>
    </row>
    <row r="499" spans="1:11" x14ac:dyDescent="0.3">
      <c r="A499">
        <v>497</v>
      </c>
      <c r="B499">
        <v>64</v>
      </c>
      <c r="C499" t="s">
        <v>1375</v>
      </c>
      <c r="D499" t="s">
        <v>679</v>
      </c>
      <c r="E499" t="s">
        <v>1376</v>
      </c>
      <c r="F499">
        <v>51</v>
      </c>
      <c r="G499">
        <v>5</v>
      </c>
      <c r="H499" t="s">
        <v>1377</v>
      </c>
      <c r="I499">
        <v>2023</v>
      </c>
      <c r="J499" t="s">
        <v>1174</v>
      </c>
      <c r="K499" t="s">
        <v>1306</v>
      </c>
    </row>
    <row r="500" spans="1:11" x14ac:dyDescent="0.3">
      <c r="A500">
        <v>498</v>
      </c>
      <c r="B500">
        <v>65</v>
      </c>
      <c r="C500" t="s">
        <v>1378</v>
      </c>
      <c r="D500" t="s">
        <v>1379</v>
      </c>
      <c r="E500" t="s">
        <v>94</v>
      </c>
      <c r="F500">
        <v>39</v>
      </c>
      <c r="G500">
        <v>4</v>
      </c>
      <c r="H500" t="s">
        <v>1380</v>
      </c>
      <c r="I500">
        <v>2023</v>
      </c>
      <c r="J500" t="s">
        <v>61</v>
      </c>
      <c r="K500" t="s">
        <v>1306</v>
      </c>
    </row>
    <row r="501" spans="1:11" x14ac:dyDescent="0.3">
      <c r="A501">
        <v>499</v>
      </c>
      <c r="B501">
        <v>66</v>
      </c>
      <c r="C501" t="s">
        <v>1381</v>
      </c>
      <c r="D501" t="s">
        <v>1382</v>
      </c>
      <c r="E501" t="s">
        <v>1383</v>
      </c>
      <c r="F501">
        <v>99</v>
      </c>
      <c r="H501" t="s">
        <v>1384</v>
      </c>
      <c r="I501">
        <v>2021</v>
      </c>
      <c r="J501" t="s">
        <v>20</v>
      </c>
      <c r="K501" t="s">
        <v>1306</v>
      </c>
    </row>
    <row r="502" spans="1:11" x14ac:dyDescent="0.3">
      <c r="A502">
        <v>500</v>
      </c>
      <c r="B502">
        <v>67</v>
      </c>
      <c r="C502" t="s">
        <v>1385</v>
      </c>
      <c r="D502" t="s">
        <v>1386</v>
      </c>
      <c r="E502" t="s">
        <v>70</v>
      </c>
      <c r="F502">
        <v>8</v>
      </c>
      <c r="G502">
        <v>1</v>
      </c>
      <c r="H502" t="s">
        <v>1387</v>
      </c>
      <c r="I502">
        <v>2021</v>
      </c>
      <c r="J502" t="s">
        <v>73</v>
      </c>
      <c r="K502" t="s">
        <v>1306</v>
      </c>
    </row>
    <row r="503" spans="1:11" x14ac:dyDescent="0.3">
      <c r="A503">
        <v>501</v>
      </c>
      <c r="B503">
        <v>68</v>
      </c>
      <c r="C503" t="s">
        <v>1388</v>
      </c>
      <c r="D503" t="s">
        <v>1389</v>
      </c>
      <c r="E503" t="s">
        <v>70</v>
      </c>
      <c r="F503">
        <v>10</v>
      </c>
      <c r="G503">
        <v>4</v>
      </c>
      <c r="H503" t="s">
        <v>1390</v>
      </c>
      <c r="I503">
        <v>2023</v>
      </c>
      <c r="J503" t="s">
        <v>73</v>
      </c>
      <c r="K503" t="s">
        <v>1306</v>
      </c>
    </row>
    <row r="504" spans="1:11" x14ac:dyDescent="0.3">
      <c r="A504">
        <v>502</v>
      </c>
      <c r="B504">
        <v>69</v>
      </c>
      <c r="C504" t="s">
        <v>1391</v>
      </c>
      <c r="D504" t="s">
        <v>1392</v>
      </c>
      <c r="E504" t="s">
        <v>55</v>
      </c>
      <c r="F504">
        <v>8</v>
      </c>
      <c r="H504" t="s">
        <v>1393</v>
      </c>
      <c r="I504">
        <v>2020</v>
      </c>
      <c r="J504" t="s">
        <v>57</v>
      </c>
      <c r="K504" t="s">
        <v>1306</v>
      </c>
    </row>
    <row r="505" spans="1:11" x14ac:dyDescent="0.3">
      <c r="A505">
        <v>503</v>
      </c>
      <c r="B505">
        <v>70</v>
      </c>
      <c r="C505" t="s">
        <v>1394</v>
      </c>
      <c r="D505" t="s">
        <v>1395</v>
      </c>
      <c r="E505" t="s">
        <v>1172</v>
      </c>
      <c r="F505">
        <v>23</v>
      </c>
      <c r="G505">
        <v>10</v>
      </c>
      <c r="H505" t="s">
        <v>1396</v>
      </c>
      <c r="I505">
        <v>2023</v>
      </c>
      <c r="J505" t="s">
        <v>1174</v>
      </c>
      <c r="K505" t="s">
        <v>1306</v>
      </c>
    </row>
    <row r="506" spans="1:11" x14ac:dyDescent="0.3">
      <c r="A506">
        <v>504</v>
      </c>
      <c r="B506">
        <v>71</v>
      </c>
      <c r="C506" t="s">
        <v>1397</v>
      </c>
      <c r="D506" t="s">
        <v>1398</v>
      </c>
      <c r="E506" t="s">
        <v>1399</v>
      </c>
      <c r="H506" t="s">
        <v>1400</v>
      </c>
      <c r="I506">
        <v>2022</v>
      </c>
      <c r="J506" t="s">
        <v>57</v>
      </c>
      <c r="K506" t="s">
        <v>1306</v>
      </c>
    </row>
    <row r="507" spans="1:11" x14ac:dyDescent="0.3">
      <c r="A507">
        <v>505</v>
      </c>
      <c r="B507">
        <v>72</v>
      </c>
      <c r="C507" t="s">
        <v>1401</v>
      </c>
      <c r="D507" t="s">
        <v>1402</v>
      </c>
      <c r="E507" t="s">
        <v>1403</v>
      </c>
      <c r="F507">
        <v>11</v>
      </c>
      <c r="G507">
        <v>11</v>
      </c>
      <c r="H507" t="s">
        <v>1404</v>
      </c>
      <c r="I507">
        <v>2023</v>
      </c>
      <c r="J507" t="s">
        <v>67</v>
      </c>
      <c r="K507" t="s">
        <v>1306</v>
      </c>
    </row>
    <row r="508" spans="1:11" x14ac:dyDescent="0.3">
      <c r="A508">
        <v>506</v>
      </c>
      <c r="B508">
        <v>73</v>
      </c>
      <c r="C508" t="s">
        <v>1405</v>
      </c>
      <c r="D508" t="s">
        <v>449</v>
      </c>
      <c r="E508" t="s">
        <v>450</v>
      </c>
      <c r="F508">
        <v>4</v>
      </c>
      <c r="G508">
        <v>2</v>
      </c>
      <c r="H508" t="s">
        <v>1406</v>
      </c>
      <c r="I508">
        <v>2023</v>
      </c>
      <c r="J508" t="s">
        <v>67</v>
      </c>
      <c r="K508" t="s">
        <v>1306</v>
      </c>
    </row>
    <row r="509" spans="1:11" x14ac:dyDescent="0.3">
      <c r="A509">
        <v>507</v>
      </c>
      <c r="B509">
        <v>74</v>
      </c>
      <c r="C509" t="s">
        <v>1407</v>
      </c>
      <c r="D509" t="s">
        <v>1408</v>
      </c>
      <c r="E509" t="s">
        <v>1409</v>
      </c>
      <c r="F509">
        <v>15</v>
      </c>
      <c r="G509">
        <v>4</v>
      </c>
      <c r="H509" t="s">
        <v>1410</v>
      </c>
      <c r="I509">
        <v>2020</v>
      </c>
      <c r="J509" t="s">
        <v>18</v>
      </c>
      <c r="K509" t="s">
        <v>1306</v>
      </c>
    </row>
    <row r="510" spans="1:11" x14ac:dyDescent="0.3">
      <c r="A510">
        <v>508</v>
      </c>
      <c r="B510">
        <v>75</v>
      </c>
      <c r="C510" t="s">
        <v>1411</v>
      </c>
      <c r="D510" t="s">
        <v>1412</v>
      </c>
      <c r="E510" t="s">
        <v>1413</v>
      </c>
      <c r="H510" t="s">
        <v>1414</v>
      </c>
      <c r="I510">
        <v>2019</v>
      </c>
      <c r="J510" t="s">
        <v>18</v>
      </c>
      <c r="K510" t="s">
        <v>1306</v>
      </c>
    </row>
    <row r="511" spans="1:11" x14ac:dyDescent="0.3">
      <c r="A511">
        <v>509</v>
      </c>
      <c r="B511">
        <v>76</v>
      </c>
      <c r="C511" t="s">
        <v>1415</v>
      </c>
      <c r="D511" t="s">
        <v>532</v>
      </c>
      <c r="E511" t="s">
        <v>59</v>
      </c>
      <c r="F511">
        <v>37</v>
      </c>
      <c r="G511">
        <v>5</v>
      </c>
      <c r="H511" t="s">
        <v>1416</v>
      </c>
      <c r="I511">
        <v>2023</v>
      </c>
      <c r="J511" t="s">
        <v>61</v>
      </c>
      <c r="K511" t="s">
        <v>1306</v>
      </c>
    </row>
    <row r="512" spans="1:11" x14ac:dyDescent="0.3">
      <c r="A512">
        <v>510</v>
      </c>
      <c r="B512">
        <v>77</v>
      </c>
      <c r="C512" t="s">
        <v>1417</v>
      </c>
      <c r="D512" t="s">
        <v>1418</v>
      </c>
      <c r="E512" t="s">
        <v>1419</v>
      </c>
      <c r="F512">
        <v>55</v>
      </c>
      <c r="H512" t="s">
        <v>1420</v>
      </c>
      <c r="I512">
        <v>2024</v>
      </c>
      <c r="J512" t="s">
        <v>20</v>
      </c>
      <c r="K512" t="s">
        <v>1306</v>
      </c>
    </row>
    <row r="513" spans="1:11" x14ac:dyDescent="0.3">
      <c r="A513">
        <v>511</v>
      </c>
      <c r="B513">
        <v>78</v>
      </c>
      <c r="C513" t="s">
        <v>1421</v>
      </c>
      <c r="D513" t="s">
        <v>1422</v>
      </c>
      <c r="E513" t="s">
        <v>1423</v>
      </c>
      <c r="F513">
        <v>1858</v>
      </c>
      <c r="G513">
        <v>1</v>
      </c>
      <c r="H513" t="s">
        <v>1424</v>
      </c>
      <c r="I513">
        <v>2021</v>
      </c>
      <c r="J513" t="s">
        <v>346</v>
      </c>
      <c r="K513" t="s">
        <v>1306</v>
      </c>
    </row>
    <row r="514" spans="1:11" x14ac:dyDescent="0.3">
      <c r="A514">
        <v>512</v>
      </c>
      <c r="B514">
        <v>79</v>
      </c>
      <c r="C514" t="s">
        <v>1425</v>
      </c>
      <c r="D514" t="s">
        <v>1426</v>
      </c>
      <c r="E514" t="s">
        <v>289</v>
      </c>
      <c r="H514" t="s">
        <v>1427</v>
      </c>
      <c r="I514">
        <v>2020</v>
      </c>
      <c r="J514" t="s">
        <v>291</v>
      </c>
      <c r="K514" t="s">
        <v>1306</v>
      </c>
    </row>
    <row r="515" spans="1:11" x14ac:dyDescent="0.3">
      <c r="A515">
        <v>513</v>
      </c>
      <c r="B515">
        <v>80</v>
      </c>
      <c r="C515" t="s">
        <v>1428</v>
      </c>
      <c r="D515" t="s">
        <v>1429</v>
      </c>
      <c r="E515" t="s">
        <v>1430</v>
      </c>
      <c r="H515" t="s">
        <v>1431</v>
      </c>
      <c r="I515">
        <v>2019</v>
      </c>
      <c r="J515" t="s">
        <v>1432</v>
      </c>
      <c r="K515" t="s">
        <v>1306</v>
      </c>
    </row>
    <row r="516" spans="1:11" x14ac:dyDescent="0.3">
      <c r="A516">
        <v>514</v>
      </c>
      <c r="B516">
        <v>81</v>
      </c>
      <c r="C516" t="s">
        <v>1433</v>
      </c>
      <c r="D516" t="s">
        <v>1434</v>
      </c>
      <c r="E516" t="s">
        <v>1435</v>
      </c>
      <c r="H516" t="s">
        <v>1436</v>
      </c>
      <c r="I516">
        <v>2021</v>
      </c>
      <c r="J516" t="s">
        <v>1437</v>
      </c>
      <c r="K516" t="s">
        <v>1306</v>
      </c>
    </row>
    <row r="517" spans="1:11" x14ac:dyDescent="0.3">
      <c r="A517">
        <v>515</v>
      </c>
      <c r="B517">
        <v>82</v>
      </c>
      <c r="C517" t="s">
        <v>1438</v>
      </c>
      <c r="D517" t="s">
        <v>1439</v>
      </c>
      <c r="E517" t="s">
        <v>1440</v>
      </c>
      <c r="F517">
        <v>19</v>
      </c>
      <c r="G517">
        <v>2</v>
      </c>
      <c r="H517" t="s">
        <v>1441</v>
      </c>
      <c r="I517">
        <v>2021</v>
      </c>
      <c r="J517" t="s">
        <v>18</v>
      </c>
      <c r="K517" t="s">
        <v>1306</v>
      </c>
    </row>
    <row r="518" spans="1:11" x14ac:dyDescent="0.3">
      <c r="A518">
        <v>516</v>
      </c>
      <c r="B518">
        <v>83</v>
      </c>
      <c r="C518" t="s">
        <v>1442</v>
      </c>
      <c r="D518" t="s">
        <v>1443</v>
      </c>
      <c r="E518" t="s">
        <v>1444</v>
      </c>
      <c r="F518">
        <v>16</v>
      </c>
      <c r="H518" t="s">
        <v>1445</v>
      </c>
      <c r="I518">
        <v>2024</v>
      </c>
      <c r="J518" t="s">
        <v>20</v>
      </c>
      <c r="K518" t="s">
        <v>1306</v>
      </c>
    </row>
    <row r="519" spans="1:11" x14ac:dyDescent="0.3">
      <c r="A519">
        <v>517</v>
      </c>
      <c r="B519">
        <v>84</v>
      </c>
      <c r="C519" t="s">
        <v>1446</v>
      </c>
      <c r="D519" t="s">
        <v>1447</v>
      </c>
      <c r="E519" t="s">
        <v>1448</v>
      </c>
      <c r="F519">
        <v>7</v>
      </c>
      <c r="G519">
        <v>11</v>
      </c>
      <c r="H519" t="s">
        <v>18</v>
      </c>
      <c r="I519">
        <v>2023</v>
      </c>
      <c r="J519" t="s">
        <v>1449</v>
      </c>
      <c r="K519" t="s">
        <v>1306</v>
      </c>
    </row>
    <row r="520" spans="1:11" x14ac:dyDescent="0.3">
      <c r="A520">
        <v>518</v>
      </c>
      <c r="B520">
        <v>85</v>
      </c>
      <c r="C520" t="s">
        <v>1450</v>
      </c>
      <c r="D520" t="s">
        <v>1451</v>
      </c>
      <c r="E520" t="s">
        <v>1452</v>
      </c>
      <c r="F520">
        <v>31</v>
      </c>
      <c r="H520" t="s">
        <v>1453</v>
      </c>
      <c r="I520">
        <v>2019</v>
      </c>
      <c r="J520" t="s">
        <v>18</v>
      </c>
      <c r="K520" t="s">
        <v>1306</v>
      </c>
    </row>
    <row r="521" spans="1:11" x14ac:dyDescent="0.3">
      <c r="A521">
        <v>519</v>
      </c>
      <c r="B521">
        <v>86</v>
      </c>
      <c r="C521" t="s">
        <v>1454</v>
      </c>
      <c r="D521" t="s">
        <v>1455</v>
      </c>
      <c r="E521" t="s">
        <v>1456</v>
      </c>
      <c r="F521">
        <v>16</v>
      </c>
      <c r="G521">
        <v>2</v>
      </c>
      <c r="H521" t="s">
        <v>1457</v>
      </c>
      <c r="I521">
        <v>2024</v>
      </c>
      <c r="J521" t="s">
        <v>1458</v>
      </c>
      <c r="K521" t="s">
        <v>1306</v>
      </c>
    </row>
    <row r="522" spans="1:11" x14ac:dyDescent="0.3">
      <c r="A522">
        <v>520</v>
      </c>
      <c r="B522">
        <v>87</v>
      </c>
      <c r="C522" t="s">
        <v>1459</v>
      </c>
      <c r="D522" t="s">
        <v>1460</v>
      </c>
      <c r="E522" t="s">
        <v>18</v>
      </c>
      <c r="H522" t="s">
        <v>18</v>
      </c>
      <c r="I522">
        <v>2024</v>
      </c>
      <c r="J522" t="s">
        <v>1461</v>
      </c>
      <c r="K522" t="s">
        <v>1306</v>
      </c>
    </row>
    <row r="523" spans="1:11" x14ac:dyDescent="0.3">
      <c r="A523">
        <v>521</v>
      </c>
      <c r="B523">
        <v>88</v>
      </c>
      <c r="C523" t="s">
        <v>1462</v>
      </c>
      <c r="D523" t="s">
        <v>1463</v>
      </c>
      <c r="E523" t="s">
        <v>344</v>
      </c>
      <c r="F523">
        <v>1101</v>
      </c>
      <c r="G523">
        <v>5</v>
      </c>
      <c r="H523" t="s">
        <v>1464</v>
      </c>
      <c r="I523">
        <v>2022</v>
      </c>
      <c r="J523" t="s">
        <v>346</v>
      </c>
      <c r="K523" t="s">
        <v>1306</v>
      </c>
    </row>
    <row r="524" spans="1:11" x14ac:dyDescent="0.3">
      <c r="A524">
        <v>522</v>
      </c>
      <c r="B524">
        <v>89</v>
      </c>
      <c r="C524" t="s">
        <v>1465</v>
      </c>
      <c r="D524" t="s">
        <v>1466</v>
      </c>
      <c r="E524" t="s">
        <v>18</v>
      </c>
      <c r="H524" t="s">
        <v>18</v>
      </c>
      <c r="I524">
        <v>2022</v>
      </c>
      <c r="J524" t="s">
        <v>1467</v>
      </c>
      <c r="K524" t="s">
        <v>1306</v>
      </c>
    </row>
    <row r="525" spans="1:11" x14ac:dyDescent="0.3">
      <c r="A525">
        <v>523</v>
      </c>
      <c r="B525">
        <v>90</v>
      </c>
      <c r="C525" t="s">
        <v>1468</v>
      </c>
      <c r="D525" t="s">
        <v>1469</v>
      </c>
      <c r="E525" t="s">
        <v>18</v>
      </c>
      <c r="H525" t="s">
        <v>18</v>
      </c>
      <c r="I525">
        <v>2024</v>
      </c>
      <c r="J525" t="s">
        <v>1470</v>
      </c>
      <c r="K525" t="s">
        <v>1306</v>
      </c>
    </row>
    <row r="526" spans="1:11" x14ac:dyDescent="0.3">
      <c r="A526">
        <v>524</v>
      </c>
      <c r="B526">
        <v>91</v>
      </c>
      <c r="C526" t="s">
        <v>1471</v>
      </c>
      <c r="D526" t="s">
        <v>1472</v>
      </c>
      <c r="E526" t="s">
        <v>18</v>
      </c>
      <c r="H526" t="s">
        <v>18</v>
      </c>
      <c r="I526">
        <v>2021</v>
      </c>
      <c r="J526" t="s">
        <v>1473</v>
      </c>
      <c r="K526" t="s">
        <v>1306</v>
      </c>
    </row>
    <row r="527" spans="1:11" x14ac:dyDescent="0.3">
      <c r="A527">
        <v>525</v>
      </c>
      <c r="B527">
        <v>92</v>
      </c>
      <c r="C527" t="s">
        <v>1474</v>
      </c>
      <c r="D527" t="s">
        <v>1475</v>
      </c>
      <c r="E527" t="s">
        <v>18</v>
      </c>
      <c r="H527" t="s">
        <v>18</v>
      </c>
      <c r="J527" t="s">
        <v>18</v>
      </c>
      <c r="K527" t="s">
        <v>1306</v>
      </c>
    </row>
    <row r="528" spans="1:11" x14ac:dyDescent="0.3">
      <c r="A528">
        <v>526</v>
      </c>
      <c r="B528">
        <v>93</v>
      </c>
      <c r="C528" t="s">
        <v>1476</v>
      </c>
      <c r="D528" t="s">
        <v>1477</v>
      </c>
      <c r="E528" t="s">
        <v>18</v>
      </c>
      <c r="H528" t="s">
        <v>18</v>
      </c>
      <c r="I528">
        <v>2023</v>
      </c>
      <c r="J528" t="s">
        <v>1478</v>
      </c>
      <c r="K528" t="s">
        <v>1306</v>
      </c>
    </row>
    <row r="529" spans="1:11" x14ac:dyDescent="0.3">
      <c r="A529">
        <v>527</v>
      </c>
      <c r="B529">
        <v>94</v>
      </c>
      <c r="C529" t="s">
        <v>1479</v>
      </c>
      <c r="D529" t="s">
        <v>1480</v>
      </c>
      <c r="E529" t="s">
        <v>18</v>
      </c>
      <c r="H529" t="s">
        <v>18</v>
      </c>
      <c r="I529">
        <v>2024</v>
      </c>
      <c r="J529" t="s">
        <v>1481</v>
      </c>
      <c r="K529" t="s">
        <v>1306</v>
      </c>
    </row>
    <row r="530" spans="1:11" x14ac:dyDescent="0.3">
      <c r="A530">
        <v>528</v>
      </c>
      <c r="B530">
        <v>95</v>
      </c>
      <c r="C530" t="s">
        <v>1482</v>
      </c>
      <c r="D530" t="s">
        <v>1483</v>
      </c>
      <c r="E530" t="s">
        <v>1302</v>
      </c>
      <c r="F530">
        <v>16</v>
      </c>
      <c r="G530">
        <v>2</v>
      </c>
      <c r="H530" t="s">
        <v>1484</v>
      </c>
      <c r="I530">
        <v>2024</v>
      </c>
      <c r="J530" t="s">
        <v>1304</v>
      </c>
      <c r="K530" t="s">
        <v>1306</v>
      </c>
    </row>
    <row r="531" spans="1:11" x14ac:dyDescent="0.3">
      <c r="A531">
        <v>529</v>
      </c>
      <c r="B531">
        <v>96</v>
      </c>
      <c r="C531" t="s">
        <v>1485</v>
      </c>
      <c r="D531" t="s">
        <v>1486</v>
      </c>
      <c r="E531" t="s">
        <v>18</v>
      </c>
      <c r="H531" t="s">
        <v>18</v>
      </c>
      <c r="I531">
        <v>2023</v>
      </c>
      <c r="J531" t="s">
        <v>1487</v>
      </c>
      <c r="K531" t="s">
        <v>1306</v>
      </c>
    </row>
    <row r="532" spans="1:11" x14ac:dyDescent="0.3">
      <c r="A532">
        <v>530</v>
      </c>
      <c r="B532">
        <v>97</v>
      </c>
      <c r="C532" t="s">
        <v>1488</v>
      </c>
      <c r="D532" t="s">
        <v>1489</v>
      </c>
      <c r="E532" t="s">
        <v>18</v>
      </c>
      <c r="H532" t="s">
        <v>18</v>
      </c>
      <c r="I532">
        <v>2020</v>
      </c>
      <c r="J532" t="s">
        <v>1490</v>
      </c>
      <c r="K532" t="s">
        <v>1306</v>
      </c>
    </row>
    <row r="533" spans="1:11" x14ac:dyDescent="0.3">
      <c r="A533">
        <v>531</v>
      </c>
      <c r="B533">
        <v>98</v>
      </c>
      <c r="C533" t="s">
        <v>1491</v>
      </c>
      <c r="D533" t="s">
        <v>1492</v>
      </c>
      <c r="E533" t="s">
        <v>1493</v>
      </c>
      <c r="F533">
        <v>25</v>
      </c>
      <c r="G533">
        <v>4</v>
      </c>
      <c r="H533" t="s">
        <v>1494</v>
      </c>
      <c r="I533">
        <v>2020</v>
      </c>
      <c r="J533" t="s">
        <v>18</v>
      </c>
      <c r="K533" t="s">
        <v>1306</v>
      </c>
    </row>
    <row r="534" spans="1:11" x14ac:dyDescent="0.3">
      <c r="A534">
        <v>532</v>
      </c>
      <c r="B534">
        <v>99</v>
      </c>
      <c r="C534" t="s">
        <v>1495</v>
      </c>
      <c r="D534" t="s">
        <v>1496</v>
      </c>
      <c r="E534" t="s">
        <v>426</v>
      </c>
      <c r="F534">
        <v>40</v>
      </c>
      <c r="G534">
        <v>3</v>
      </c>
      <c r="H534" t="s">
        <v>1497</v>
      </c>
      <c r="J534" t="s">
        <v>1498</v>
      </c>
      <c r="K534" t="s">
        <v>1306</v>
      </c>
    </row>
    <row r="535" spans="1:11" x14ac:dyDescent="0.3">
      <c r="A535">
        <v>533</v>
      </c>
      <c r="B535">
        <v>1</v>
      </c>
      <c r="C535" t="s">
        <v>411</v>
      </c>
      <c r="D535" t="s">
        <v>412</v>
      </c>
      <c r="E535" t="s">
        <v>39</v>
      </c>
      <c r="F535">
        <v>30</v>
      </c>
      <c r="G535">
        <v>2</v>
      </c>
      <c r="H535" t="s">
        <v>413</v>
      </c>
      <c r="I535">
        <v>2025</v>
      </c>
      <c r="J535" t="s">
        <v>18</v>
      </c>
      <c r="K535" t="s">
        <v>1499</v>
      </c>
    </row>
    <row r="536" spans="1:11" x14ac:dyDescent="0.3">
      <c r="A536">
        <v>534</v>
      </c>
      <c r="B536">
        <v>2</v>
      </c>
      <c r="C536" t="s">
        <v>417</v>
      </c>
      <c r="D536" t="s">
        <v>418</v>
      </c>
      <c r="E536" t="s">
        <v>419</v>
      </c>
      <c r="F536">
        <v>15</v>
      </c>
      <c r="G536">
        <v>1</v>
      </c>
      <c r="H536" t="s">
        <v>420</v>
      </c>
      <c r="I536">
        <v>2024</v>
      </c>
      <c r="J536" t="s">
        <v>67</v>
      </c>
      <c r="K536" t="s">
        <v>1500</v>
      </c>
    </row>
    <row r="537" spans="1:11" x14ac:dyDescent="0.3">
      <c r="A537">
        <v>535</v>
      </c>
      <c r="B537">
        <v>3</v>
      </c>
      <c r="C537" t="s">
        <v>806</v>
      </c>
      <c r="D537" t="s">
        <v>807</v>
      </c>
      <c r="E537" t="s">
        <v>808</v>
      </c>
      <c r="F537">
        <v>13</v>
      </c>
      <c r="G537">
        <v>10</v>
      </c>
      <c r="H537" t="s">
        <v>18</v>
      </c>
      <c r="I537">
        <v>2023</v>
      </c>
      <c r="J537" t="s">
        <v>18</v>
      </c>
      <c r="K537" t="s">
        <v>1500</v>
      </c>
    </row>
    <row r="538" spans="1:11" x14ac:dyDescent="0.3">
      <c r="A538">
        <v>536</v>
      </c>
      <c r="B538">
        <v>4</v>
      </c>
      <c r="C538" t="s">
        <v>812</v>
      </c>
      <c r="D538" t="s">
        <v>813</v>
      </c>
      <c r="E538" t="s">
        <v>814</v>
      </c>
      <c r="F538">
        <v>371</v>
      </c>
      <c r="H538" t="s">
        <v>815</v>
      </c>
      <c r="I538">
        <v>2024</v>
      </c>
      <c r="J538" t="s">
        <v>20</v>
      </c>
      <c r="K538" t="s">
        <v>1500</v>
      </c>
    </row>
    <row r="539" spans="1:11" x14ac:dyDescent="0.3">
      <c r="A539">
        <v>537</v>
      </c>
      <c r="B539">
        <v>5</v>
      </c>
      <c r="C539" t="s">
        <v>1061</v>
      </c>
      <c r="D539" t="s">
        <v>1062</v>
      </c>
      <c r="E539" t="s">
        <v>28</v>
      </c>
      <c r="F539">
        <v>175</v>
      </c>
      <c r="H539" t="s">
        <v>1063</v>
      </c>
      <c r="I539">
        <v>2025</v>
      </c>
      <c r="J539" t="s">
        <v>20</v>
      </c>
      <c r="K539" t="s">
        <v>1500</v>
      </c>
    </row>
    <row r="540" spans="1:11" x14ac:dyDescent="0.3">
      <c r="A540">
        <v>538</v>
      </c>
      <c r="B540">
        <v>6</v>
      </c>
      <c r="C540" t="s">
        <v>1107</v>
      </c>
      <c r="D540" t="s">
        <v>1108</v>
      </c>
      <c r="E540" t="s">
        <v>28</v>
      </c>
      <c r="F540">
        <v>160</v>
      </c>
      <c r="H540" t="s">
        <v>1109</v>
      </c>
      <c r="I540">
        <v>2024</v>
      </c>
      <c r="J540" t="s">
        <v>20</v>
      </c>
      <c r="K540" t="s">
        <v>1500</v>
      </c>
    </row>
    <row r="541" spans="1:11" x14ac:dyDescent="0.3">
      <c r="A541">
        <v>539</v>
      </c>
      <c r="B541">
        <v>7</v>
      </c>
      <c r="C541" t="s">
        <v>1125</v>
      </c>
      <c r="D541" t="s">
        <v>1126</v>
      </c>
      <c r="E541" t="s">
        <v>48</v>
      </c>
      <c r="F541">
        <v>152</v>
      </c>
      <c r="H541" t="s">
        <v>1127</v>
      </c>
      <c r="I541">
        <v>2023</v>
      </c>
      <c r="J541" t="s">
        <v>20</v>
      </c>
      <c r="K541" t="s">
        <v>1500</v>
      </c>
    </row>
    <row r="542" spans="1:11" x14ac:dyDescent="0.3">
      <c r="A542">
        <v>540</v>
      </c>
      <c r="B542">
        <v>8</v>
      </c>
      <c r="C542" t="s">
        <v>1128</v>
      </c>
      <c r="D542" t="s">
        <v>1129</v>
      </c>
      <c r="E542" t="s">
        <v>890</v>
      </c>
      <c r="F542">
        <v>76</v>
      </c>
      <c r="H542" t="s">
        <v>1130</v>
      </c>
      <c r="I542">
        <v>2023</v>
      </c>
      <c r="J542" t="s">
        <v>20</v>
      </c>
      <c r="K542" t="s">
        <v>1500</v>
      </c>
    </row>
    <row r="543" spans="1:11" x14ac:dyDescent="0.3">
      <c r="A543">
        <v>541</v>
      </c>
      <c r="B543">
        <v>9</v>
      </c>
      <c r="C543" t="s">
        <v>1155</v>
      </c>
      <c r="D543" t="s">
        <v>1156</v>
      </c>
      <c r="E543" t="s">
        <v>24</v>
      </c>
      <c r="F543">
        <v>155</v>
      </c>
      <c r="H543" t="s">
        <v>1157</v>
      </c>
      <c r="I543">
        <v>2024</v>
      </c>
      <c r="J543" t="s">
        <v>20</v>
      </c>
      <c r="K543" t="s">
        <v>1500</v>
      </c>
    </row>
    <row r="544" spans="1:11" x14ac:dyDescent="0.3">
      <c r="A544">
        <v>542</v>
      </c>
      <c r="B544">
        <v>10</v>
      </c>
      <c r="C544" t="s">
        <v>1220</v>
      </c>
      <c r="D544" t="s">
        <v>1221</v>
      </c>
      <c r="E544" t="s">
        <v>1222</v>
      </c>
      <c r="H544" t="s">
        <v>18</v>
      </c>
      <c r="I544">
        <v>2025</v>
      </c>
      <c r="J544" t="s">
        <v>57</v>
      </c>
      <c r="K544" t="s">
        <v>1500</v>
      </c>
    </row>
    <row r="545" spans="1:11" x14ac:dyDescent="0.3">
      <c r="A545">
        <v>543</v>
      </c>
      <c r="B545">
        <v>11</v>
      </c>
      <c r="C545" t="s">
        <v>1260</v>
      </c>
      <c r="D545" t="s">
        <v>1261</v>
      </c>
      <c r="E545" t="s">
        <v>1242</v>
      </c>
      <c r="H545" t="s">
        <v>18</v>
      </c>
      <c r="I545">
        <v>2024</v>
      </c>
      <c r="J545" t="s">
        <v>267</v>
      </c>
      <c r="K545" t="s">
        <v>1500</v>
      </c>
    </row>
    <row r="546" spans="1:11" x14ac:dyDescent="0.3">
      <c r="A546">
        <v>544</v>
      </c>
      <c r="B546">
        <v>12</v>
      </c>
      <c r="C546" t="s">
        <v>1277</v>
      </c>
      <c r="D546" t="s">
        <v>1278</v>
      </c>
      <c r="E546" t="s">
        <v>18</v>
      </c>
      <c r="H546" t="s">
        <v>18</v>
      </c>
      <c r="I546">
        <v>2024</v>
      </c>
      <c r="J546" t="s">
        <v>384</v>
      </c>
      <c r="K546" t="s">
        <v>1500</v>
      </c>
    </row>
    <row r="547" spans="1:11" x14ac:dyDescent="0.3">
      <c r="A547">
        <v>545</v>
      </c>
      <c r="B547">
        <v>13</v>
      </c>
      <c r="C547" t="s">
        <v>1279</v>
      </c>
      <c r="D547" t="s">
        <v>1280</v>
      </c>
      <c r="E547" t="s">
        <v>1281</v>
      </c>
      <c r="F547">
        <v>55</v>
      </c>
      <c r="G547">
        <v>1</v>
      </c>
      <c r="H547" t="s">
        <v>18</v>
      </c>
      <c r="I547">
        <v>2025</v>
      </c>
      <c r="J547" t="s">
        <v>18</v>
      </c>
      <c r="K547" t="s">
        <v>1500</v>
      </c>
    </row>
    <row r="548" spans="1:11" x14ac:dyDescent="0.3">
      <c r="A548">
        <v>546</v>
      </c>
      <c r="B548">
        <v>14</v>
      </c>
      <c r="C548" t="s">
        <v>1501</v>
      </c>
      <c r="D548" t="s">
        <v>1502</v>
      </c>
      <c r="E548" t="s">
        <v>44</v>
      </c>
      <c r="F548">
        <v>62</v>
      </c>
      <c r="H548" t="s">
        <v>1503</v>
      </c>
      <c r="I548">
        <v>2024</v>
      </c>
      <c r="J548" t="s">
        <v>20</v>
      </c>
      <c r="K548" t="s">
        <v>1500</v>
      </c>
    </row>
    <row r="549" spans="1:11" x14ac:dyDescent="0.3">
      <c r="A549">
        <v>547</v>
      </c>
      <c r="B549">
        <v>15</v>
      </c>
      <c r="C549" t="s">
        <v>1465</v>
      </c>
      <c r="D549" t="s">
        <v>1466</v>
      </c>
      <c r="E549" t="s">
        <v>18</v>
      </c>
      <c r="H549" t="s">
        <v>18</v>
      </c>
      <c r="I549">
        <v>2022</v>
      </c>
      <c r="J549" t="s">
        <v>1467</v>
      </c>
      <c r="K549" t="s">
        <v>1500</v>
      </c>
    </row>
    <row r="550" spans="1:11" x14ac:dyDescent="0.3">
      <c r="A550">
        <v>548</v>
      </c>
      <c r="B550">
        <v>16</v>
      </c>
      <c r="C550" t="s">
        <v>1504</v>
      </c>
      <c r="D550" t="s">
        <v>1505</v>
      </c>
      <c r="E550" t="s">
        <v>28</v>
      </c>
      <c r="F550">
        <v>158</v>
      </c>
      <c r="H550" t="s">
        <v>1506</v>
      </c>
      <c r="I550">
        <v>2024</v>
      </c>
      <c r="J550" t="s">
        <v>20</v>
      </c>
      <c r="K550" t="s">
        <v>1500</v>
      </c>
    </row>
    <row r="551" spans="1:11" x14ac:dyDescent="0.3">
      <c r="A551">
        <v>549</v>
      </c>
      <c r="B551">
        <v>17</v>
      </c>
      <c r="C551" t="s">
        <v>1507</v>
      </c>
      <c r="D551" t="s">
        <v>1508</v>
      </c>
      <c r="E551" t="s">
        <v>1509</v>
      </c>
      <c r="H551" t="s">
        <v>18</v>
      </c>
      <c r="I551">
        <v>2023</v>
      </c>
      <c r="J551" t="s">
        <v>18</v>
      </c>
      <c r="K551" t="s">
        <v>1500</v>
      </c>
    </row>
    <row r="552" spans="1:11" x14ac:dyDescent="0.3">
      <c r="A552">
        <v>550</v>
      </c>
      <c r="B552">
        <v>18</v>
      </c>
      <c r="C552" t="s">
        <v>1510</v>
      </c>
      <c r="D552" t="s">
        <v>1511</v>
      </c>
      <c r="E552" t="s">
        <v>59</v>
      </c>
      <c r="F552">
        <v>38</v>
      </c>
      <c r="G552">
        <v>2</v>
      </c>
      <c r="H552" t="s">
        <v>1512</v>
      </c>
      <c r="I552">
        <v>2024</v>
      </c>
      <c r="J552" t="s">
        <v>61</v>
      </c>
      <c r="K552" t="s">
        <v>1500</v>
      </c>
    </row>
    <row r="553" spans="1:11" x14ac:dyDescent="0.3">
      <c r="A553">
        <v>551</v>
      </c>
      <c r="B553">
        <v>19</v>
      </c>
      <c r="C553" t="s">
        <v>1513</v>
      </c>
      <c r="D553" t="s">
        <v>1514</v>
      </c>
      <c r="E553" t="s">
        <v>28</v>
      </c>
      <c r="F553">
        <v>174</v>
      </c>
      <c r="H553" t="s">
        <v>1515</v>
      </c>
      <c r="I553">
        <v>2025</v>
      </c>
      <c r="J553" t="s">
        <v>20</v>
      </c>
      <c r="K553" t="s">
        <v>1500</v>
      </c>
    </row>
    <row r="554" spans="1:11" x14ac:dyDescent="0.3">
      <c r="A554">
        <v>552</v>
      </c>
      <c r="B554">
        <v>20</v>
      </c>
      <c r="C554" t="s">
        <v>1516</v>
      </c>
      <c r="D554" t="s">
        <v>1517</v>
      </c>
      <c r="E554" t="s">
        <v>55</v>
      </c>
      <c r="F554">
        <v>12</v>
      </c>
      <c r="H554" t="s">
        <v>1518</v>
      </c>
      <c r="I554">
        <v>2024</v>
      </c>
      <c r="J554" t="s">
        <v>57</v>
      </c>
      <c r="K554" t="s">
        <v>1500</v>
      </c>
    </row>
    <row r="555" spans="1:11" x14ac:dyDescent="0.3">
      <c r="A555">
        <v>553</v>
      </c>
      <c r="B555">
        <v>21</v>
      </c>
      <c r="C555" t="s">
        <v>1519</v>
      </c>
      <c r="D555" t="s">
        <v>1520</v>
      </c>
      <c r="E555" t="s">
        <v>1521</v>
      </c>
      <c r="F555">
        <v>105</v>
      </c>
      <c r="H555" t="s">
        <v>1522</v>
      </c>
      <c r="I555">
        <v>2024</v>
      </c>
      <c r="J555" t="s">
        <v>20</v>
      </c>
      <c r="K555" t="s">
        <v>1500</v>
      </c>
    </row>
    <row r="556" spans="1:11" x14ac:dyDescent="0.3">
      <c r="A556">
        <v>554</v>
      </c>
      <c r="B556">
        <v>22</v>
      </c>
      <c r="C556" t="s">
        <v>1523</v>
      </c>
      <c r="D556" t="s">
        <v>1524</v>
      </c>
      <c r="E556" t="s">
        <v>890</v>
      </c>
      <c r="H556" t="s">
        <v>1525</v>
      </c>
      <c r="I556">
        <v>2024</v>
      </c>
      <c r="J556" t="s">
        <v>20</v>
      </c>
      <c r="K556" t="s">
        <v>1500</v>
      </c>
    </row>
    <row r="557" spans="1:11" x14ac:dyDescent="0.3">
      <c r="A557">
        <v>555</v>
      </c>
      <c r="B557">
        <v>23</v>
      </c>
      <c r="C557" t="s">
        <v>1526</v>
      </c>
      <c r="D557" t="s">
        <v>1527</v>
      </c>
      <c r="E557" t="s">
        <v>28</v>
      </c>
      <c r="F557">
        <v>168</v>
      </c>
      <c r="H557" t="s">
        <v>1528</v>
      </c>
      <c r="I557">
        <v>2024</v>
      </c>
      <c r="J557" t="s">
        <v>20</v>
      </c>
      <c r="K557" t="s">
        <v>1500</v>
      </c>
    </row>
    <row r="558" spans="1:11" x14ac:dyDescent="0.3">
      <c r="A558">
        <v>556</v>
      </c>
      <c r="B558">
        <v>24</v>
      </c>
      <c r="C558" t="s">
        <v>1529</v>
      </c>
      <c r="D558" t="s">
        <v>1530</v>
      </c>
      <c r="E558" t="s">
        <v>1531</v>
      </c>
      <c r="H558" t="s">
        <v>1532</v>
      </c>
      <c r="I558">
        <v>2024</v>
      </c>
      <c r="J558" t="s">
        <v>18</v>
      </c>
      <c r="K558" t="s">
        <v>1500</v>
      </c>
    </row>
    <row r="559" spans="1:11" x14ac:dyDescent="0.3">
      <c r="A559">
        <v>557</v>
      </c>
      <c r="B559">
        <v>25</v>
      </c>
      <c r="C559" t="s">
        <v>1533</v>
      </c>
      <c r="D559" t="s">
        <v>1534</v>
      </c>
      <c r="E559" t="s">
        <v>1535</v>
      </c>
      <c r="H559" t="s">
        <v>18</v>
      </c>
      <c r="I559">
        <v>2024</v>
      </c>
      <c r="J559" t="s">
        <v>18</v>
      </c>
      <c r="K559" t="s">
        <v>1500</v>
      </c>
    </row>
    <row r="560" spans="1:11" x14ac:dyDescent="0.3">
      <c r="A560">
        <v>558</v>
      </c>
      <c r="B560">
        <v>26</v>
      </c>
      <c r="C560" t="s">
        <v>1536</v>
      </c>
      <c r="D560" t="s">
        <v>1537</v>
      </c>
      <c r="E560" t="s">
        <v>1538</v>
      </c>
      <c r="F560">
        <v>4</v>
      </c>
      <c r="H560" t="s">
        <v>1539</v>
      </c>
      <c r="I560">
        <v>2023</v>
      </c>
      <c r="J560" t="s">
        <v>18</v>
      </c>
      <c r="K560" t="s">
        <v>1500</v>
      </c>
    </row>
    <row r="561" spans="1:11" x14ac:dyDescent="0.3">
      <c r="A561">
        <v>559</v>
      </c>
      <c r="B561">
        <v>27</v>
      </c>
      <c r="C561" t="s">
        <v>1523</v>
      </c>
      <c r="D561" t="s">
        <v>1540</v>
      </c>
      <c r="E561" t="s">
        <v>18</v>
      </c>
      <c r="H561" t="s">
        <v>18</v>
      </c>
      <c r="I561">
        <v>2024</v>
      </c>
      <c r="J561" t="s">
        <v>20</v>
      </c>
      <c r="K561" t="s">
        <v>1500</v>
      </c>
    </row>
    <row r="562" spans="1:11" x14ac:dyDescent="0.3">
      <c r="A562">
        <v>560</v>
      </c>
      <c r="B562">
        <v>28</v>
      </c>
      <c r="C562" t="s">
        <v>1541</v>
      </c>
      <c r="D562" t="s">
        <v>1542</v>
      </c>
      <c r="E562" t="s">
        <v>1543</v>
      </c>
      <c r="H562" t="s">
        <v>18</v>
      </c>
      <c r="I562">
        <v>2025</v>
      </c>
      <c r="J562" t="s">
        <v>18</v>
      </c>
      <c r="K562" t="s">
        <v>1500</v>
      </c>
    </row>
    <row r="563" spans="1:11" x14ac:dyDescent="0.3">
      <c r="A563">
        <v>561</v>
      </c>
      <c r="B563">
        <v>29</v>
      </c>
      <c r="C563" t="s">
        <v>1544</v>
      </c>
      <c r="D563" t="s">
        <v>1545</v>
      </c>
      <c r="E563" t="s">
        <v>835</v>
      </c>
      <c r="F563">
        <v>5</v>
      </c>
      <c r="H563" t="s">
        <v>836</v>
      </c>
      <c r="I563">
        <v>2024</v>
      </c>
      <c r="J563" t="s">
        <v>201</v>
      </c>
      <c r="K563" t="s">
        <v>1500</v>
      </c>
    </row>
    <row r="564" spans="1:11" x14ac:dyDescent="0.3">
      <c r="A564">
        <v>562</v>
      </c>
      <c r="B564">
        <v>30</v>
      </c>
      <c r="C564" t="s">
        <v>1546</v>
      </c>
      <c r="D564" t="s">
        <v>1547</v>
      </c>
      <c r="E564" t="s">
        <v>1548</v>
      </c>
      <c r="F564">
        <v>18</v>
      </c>
      <c r="H564" t="s">
        <v>1549</v>
      </c>
      <c r="I564">
        <v>2023</v>
      </c>
      <c r="J564" t="s">
        <v>1550</v>
      </c>
      <c r="K564" t="s">
        <v>1500</v>
      </c>
    </row>
    <row r="565" spans="1:11" x14ac:dyDescent="0.3">
      <c r="A565">
        <v>563</v>
      </c>
      <c r="B565">
        <v>31</v>
      </c>
      <c r="C565" t="s">
        <v>1551</v>
      </c>
      <c r="D565" t="s">
        <v>1552</v>
      </c>
      <c r="E565" t="s">
        <v>18</v>
      </c>
      <c r="H565" t="s">
        <v>18</v>
      </c>
      <c r="I565">
        <v>2025</v>
      </c>
      <c r="J565" t="s">
        <v>1553</v>
      </c>
      <c r="K565" t="s">
        <v>1500</v>
      </c>
    </row>
    <row r="566" spans="1:11" x14ac:dyDescent="0.3">
      <c r="A566">
        <v>564</v>
      </c>
      <c r="B566">
        <v>32</v>
      </c>
      <c r="C566" t="s">
        <v>1554</v>
      </c>
      <c r="D566" t="s">
        <v>1555</v>
      </c>
      <c r="E566" t="s">
        <v>1556</v>
      </c>
      <c r="H566" t="s">
        <v>18</v>
      </c>
      <c r="J566" t="s">
        <v>18</v>
      </c>
      <c r="K566" t="s">
        <v>1500</v>
      </c>
    </row>
    <row r="567" spans="1:11" x14ac:dyDescent="0.3">
      <c r="A567">
        <v>565</v>
      </c>
      <c r="B567">
        <v>33</v>
      </c>
      <c r="C567" t="s">
        <v>1557</v>
      </c>
      <c r="D567" t="s">
        <v>1558</v>
      </c>
      <c r="E567" t="s">
        <v>18</v>
      </c>
      <c r="H567" t="s">
        <v>18</v>
      </c>
      <c r="J567" t="s">
        <v>18</v>
      </c>
      <c r="K567" t="s">
        <v>1500</v>
      </c>
    </row>
    <row r="568" spans="1:11" x14ac:dyDescent="0.3">
      <c r="A568">
        <v>566</v>
      </c>
      <c r="B568">
        <v>34</v>
      </c>
      <c r="C568" t="s">
        <v>1559</v>
      </c>
      <c r="D568" t="s">
        <v>1560</v>
      </c>
      <c r="E568" t="s">
        <v>18</v>
      </c>
      <c r="H568" t="s">
        <v>18</v>
      </c>
      <c r="I568">
        <v>2023</v>
      </c>
      <c r="J568" t="s">
        <v>18</v>
      </c>
      <c r="K568" t="s">
        <v>1500</v>
      </c>
    </row>
    <row r="569" spans="1:11" x14ac:dyDescent="0.3">
      <c r="A569">
        <v>567</v>
      </c>
      <c r="B569">
        <v>35</v>
      </c>
      <c r="C569" t="s">
        <v>1561</v>
      </c>
      <c r="D569" t="s">
        <v>1562</v>
      </c>
      <c r="E569" t="s">
        <v>18</v>
      </c>
      <c r="H569" t="s">
        <v>18</v>
      </c>
      <c r="I569">
        <v>2023</v>
      </c>
      <c r="J569" t="s">
        <v>1563</v>
      </c>
      <c r="K569" t="s">
        <v>1500</v>
      </c>
    </row>
  </sheetData>
  <sheetProtection sheet="1" objects="1" scenarios="1"/>
  <pageMargins left="0.7" right="0.7" top="0.78740157499999996" bottom="0.78740157499999996"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FE1E-CA8F-42D1-90AD-689D7CEEC70D}">
  <dimension ref="A1:F7"/>
  <sheetViews>
    <sheetView workbookViewId="0">
      <selection activeCell="C22" sqref="C22"/>
    </sheetView>
  </sheetViews>
  <sheetFormatPr baseColWidth="10" defaultColWidth="11.44140625" defaultRowHeight="14.4" x14ac:dyDescent="0.3"/>
  <cols>
    <col min="2" max="4" width="11.44140625" customWidth="1"/>
    <col min="7" max="7" width="11.44140625" customWidth="1"/>
  </cols>
  <sheetData>
    <row r="1" spans="1:6" x14ac:dyDescent="0.3">
      <c r="A1" s="4" t="s">
        <v>1568</v>
      </c>
    </row>
    <row r="2" spans="1:6" x14ac:dyDescent="0.3">
      <c r="A2" s="1" t="s">
        <v>1566</v>
      </c>
      <c r="B2" s="1" t="s">
        <v>0</v>
      </c>
      <c r="C2" s="2" t="s">
        <v>1</v>
      </c>
      <c r="D2" s="2" t="s">
        <v>2</v>
      </c>
      <c r="E2" s="2" t="s">
        <v>6</v>
      </c>
      <c r="F2" s="3" t="s">
        <v>7</v>
      </c>
    </row>
    <row r="3" spans="1:6" x14ac:dyDescent="0.3">
      <c r="A3" s="97" t="s">
        <v>2948</v>
      </c>
      <c r="B3" t="s">
        <v>389</v>
      </c>
      <c r="C3" t="s">
        <v>390</v>
      </c>
      <c r="D3" t="s">
        <v>18</v>
      </c>
      <c r="E3">
        <v>2020</v>
      </c>
      <c r="F3" t="s">
        <v>391</v>
      </c>
    </row>
    <row r="4" spans="1:6" x14ac:dyDescent="0.3">
      <c r="A4" s="98"/>
      <c r="B4" t="s">
        <v>1567</v>
      </c>
      <c r="C4" t="s">
        <v>1034</v>
      </c>
      <c r="D4" t="s">
        <v>18</v>
      </c>
      <c r="F4" t="s">
        <v>18</v>
      </c>
    </row>
    <row r="5" spans="1:6" x14ac:dyDescent="0.3">
      <c r="A5" s="39" t="s">
        <v>2950</v>
      </c>
      <c r="B5" t="s">
        <v>1100</v>
      </c>
      <c r="C5" t="s">
        <v>1101</v>
      </c>
      <c r="D5" t="s">
        <v>18</v>
      </c>
      <c r="F5" t="s">
        <v>18</v>
      </c>
    </row>
    <row r="6" spans="1:6" x14ac:dyDescent="0.3">
      <c r="A6" s="64" t="s">
        <v>2951</v>
      </c>
      <c r="B6" t="s">
        <v>833</v>
      </c>
      <c r="C6" t="s">
        <v>834</v>
      </c>
      <c r="D6" t="s">
        <v>835</v>
      </c>
      <c r="E6">
        <v>2024</v>
      </c>
      <c r="F6" t="s">
        <v>201</v>
      </c>
    </row>
    <row r="7" spans="1:6" ht="22.2" x14ac:dyDescent="0.3">
      <c r="A7" s="39" t="s">
        <v>2955</v>
      </c>
      <c r="B7" t="s">
        <v>1102</v>
      </c>
      <c r="C7" t="s">
        <v>1103</v>
      </c>
      <c r="D7" t="s">
        <v>1104</v>
      </c>
      <c r="E7" t="s">
        <v>18</v>
      </c>
      <c r="F7" t="s">
        <v>18</v>
      </c>
    </row>
  </sheetData>
  <sheetProtection sheet="1" objects="1" scenarios="1"/>
  <mergeCells count="1">
    <mergeCell ref="A3:A4"/>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EF32-A64D-4221-B7FF-8FD7BA34075A}">
  <dimension ref="A1:F4"/>
  <sheetViews>
    <sheetView workbookViewId="0">
      <selection activeCell="M42" sqref="M42"/>
    </sheetView>
  </sheetViews>
  <sheetFormatPr baseColWidth="10" defaultColWidth="11.44140625" defaultRowHeight="14.4" x14ac:dyDescent="0.3"/>
  <cols>
    <col min="1" max="5" width="11.44140625" customWidth="1"/>
  </cols>
  <sheetData>
    <row r="1" spans="1:6" x14ac:dyDescent="0.3">
      <c r="A1" s="4" t="s">
        <v>2945</v>
      </c>
      <c r="B1" s="4"/>
    </row>
    <row r="2" spans="1:6" x14ac:dyDescent="0.3">
      <c r="A2" s="37" t="s">
        <v>2944</v>
      </c>
      <c r="B2" s="1" t="s">
        <v>1566</v>
      </c>
      <c r="C2" s="1" t="s">
        <v>0</v>
      </c>
      <c r="D2" s="2" t="s">
        <v>1</v>
      </c>
      <c r="E2" s="2" t="s">
        <v>2</v>
      </c>
      <c r="F2" s="2" t="s">
        <v>6</v>
      </c>
    </row>
    <row r="3" spans="1:6" ht="28.8" x14ac:dyDescent="0.3">
      <c r="A3" s="34">
        <v>15</v>
      </c>
      <c r="B3" s="38" t="s">
        <v>2959</v>
      </c>
      <c r="C3" s="5" t="s">
        <v>1100</v>
      </c>
      <c r="D3" s="6" t="s">
        <v>1101</v>
      </c>
      <c r="E3" s="6" t="s">
        <v>18</v>
      </c>
      <c r="F3" s="6">
        <v>2024</v>
      </c>
    </row>
    <row r="4" spans="1:6" ht="28.8" x14ac:dyDescent="0.3">
      <c r="A4" s="36">
        <v>16</v>
      </c>
      <c r="B4" s="38" t="s">
        <v>2951</v>
      </c>
      <c r="C4" s="5" t="s">
        <v>833</v>
      </c>
      <c r="D4" s="6" t="s">
        <v>834</v>
      </c>
      <c r="E4" s="6" t="s">
        <v>835</v>
      </c>
      <c r="F4" s="6">
        <v>2024</v>
      </c>
    </row>
  </sheetData>
  <sheetProtection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E E A A B Q S w M E F A A C A A g A 5 V x S W 2 + p l R O l A A A A 9 g A A A B I A H A B D b 2 5 m a W c v U G F j a 2 F n Z S 5 4 b W w g o h g A K K A U A A A A A A A A A A A A A A A A A A A A A A A A A A A A h Y 8 x D o I w G I W v Q r r T F t B o y E 8 Z 1 E 0 S E x P j 2 p Q C j V A M L Z a 7 O X g k r y B G U T f H 9 7 1 v e O 9 + v U E 6 N L V 3 k Z 1 R r U 5 Q g C n y p B Z t r n S Z o N 4 W / h K l D H Z c n H g p v V H W J h 5 M n q D K 2 n N M i H M O u w i 3 X U l C S g N y z L Z 7 U c m G o 4 + s / s u + 0 s Z y L S R i c H i N Y S E O Z g s 8 p x G m Q C Y I m d J f I R z 3 P t s f C K u + t n 0 n W S 7 9 9 Q b I F I G 8 P 7 A H U E s D B B Q A A g A I A O V c U 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X F J b 9 D R R E l o B A A B g A g A A E w A c A E Z v c m 1 1 b G F z L 1 N l Y 3 R p b 2 4 x L m 0 g o h g A K K A U A A A A A A A A A A A A A A A A A A A A A A A A A A A A d V D N T g I x E L 6 T 8 A 5 N u e w m z Q b 8 I U a y B 7 K o c B A x o I k B D 2 U Z o E m 3 N Z 1 Z 1 B D e x m f w B X g x u 6 w R A 6 G X t t / M 9 z O D k J K y h g 3 L u 9 G q V q o V X E o H M 1 b j q S J Z w M i C 8 5 C z m G m g a o X 5 8 5 i D 1 u C R B F d R x 6 Z 5 B o a C W 6 U h S q w h / 8 G A J 9 e T J w S H k 0 K Q M m l M 1 E s e 7 i c d + 2 6 0 l T O c / B k E Z 2 G U 4 o q H Y t w B r T J F 4 G I u u G C J 1 X l m M L 4 S 7 M a k d q b M I m 5 e 1 u s N 4 U N Y g i F 9 a o j 3 z 6 h v D b y G o s x Z 4 9 3 t 9 x I c W w B S P i d g X Z A z c M U w I z n 1 7 Q N n M 8 8 t Y Q z K w Q Q b / + J t r Y e p 1 N J h T C 7 / L 3 w H 2 y / j O T 4 p G 3 2 + 7 R V H T h q c W 5 e V 0 X 0 N M D g Z R K z X v J 3 T 0 j r 0 0 5 J v Z g Q f t B F s z U e K N B y h g 3 y q V b r b 2 1 H t u b A s K D 1 D z Y u o 8 N 7 h / T y b F m a H U t L H O U J f Q L p j i Z 0 t L g 9 U N m G 1 o s y p n b R + A F B L A Q I t A B Q A A g A I A O V c U l t v q Z U T p Q A A A P Y A A A A S A A A A A A A A A A A A A A A A A A A A A A B D b 2 5 m a W c v U G F j a 2 F n Z S 5 4 b W x Q S w E C L Q A U A A I A C A D l X F J b D 8 r p q 6 Q A A A D p A A A A E w A A A A A A A A A A A A A A A A D x A A A A W 0 N v b n R l b n R f V H l w Z X N d L n h t b F B L A Q I t A B Q A A g A I A O V c U l v 0 N F E S W g E A A G A C A A A T A A A A A A A A A A A A A A A A A O I B A A B G b 3 J t d W x h c y 9 T Z W N 0 a W 9 u M S 5 t U E s F B g A A A A A D A A M A w g A A A I 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Y N A A A A A A A A R A 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N p d G F 0 a W 9 u c y U y M C g 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N i Z D V l N z Q 3 L T d j Z T U t N D U 0 Y S 1 h Y T V h L T k 2 N G I 1 O T k x Y z M 1 Z C I g L z 4 8 R W 5 0 c n k g V H l w Z T 0 i Q n V m Z m V y T m V 4 d F J l Z n J l c 2 g i I F Z h b H V l P S J s M S I g L z 4 8 R W 5 0 c n k g V H l w Z T 0 i U m V z d W x 0 V H l w Z S I g V m F s d W U 9 I n N U Y W J s Z S I g L z 4 8 R W 5 0 c n k g V H l w Z T 0 i T m F t Z V V w Z G F 0 Z W R B Z n R l c k Z p b G w i I F Z h b H V l P S J s M C I g L z 4 8 R W 5 0 c n k g V H l w Z T 0 i R m l s b F R h c m d l d C I g V m F s d W U 9 I n N j a X R h d G l v b n N f M j M i I C 8 + P E V u d H J 5 I F R 5 c G U 9 I k Z p b G x l Z E N v b X B s Z X R l U m V z d W x 0 V G 9 X b 3 J r c 2 h l Z X Q i I F Z h b H V l P S J s M S I g L z 4 8 R W 5 0 c n k g V H l w Z T 0 i R m l s b E N v b H V t b l R 5 c G V z I i B W Y W x 1 Z T 0 i c 0 J n W U d B d 1 l H Q X d Z P S I g L z 4 8 R W 5 0 c n k g V H l w Z T 0 i R m l s b E x h c 3 R V c G R h d G V k I i B W Y W x 1 Z T 0 i Z D I w M j U t M D Y t M D R U M T U 6 M j Q 6 M D k u M j I 2 O D g 0 N 1 o i I C 8 + P E V u d H J 5 I F R 5 c G U 9 I k Z p b G x F c n J v c k N v d W 5 0 I i B W Y W x 1 Z T 0 i b D A i I C 8 + P E V u d H J 5 I F R 5 c G U 9 I k Z p b G x F c n J v c k N v Z G U i I F Z h b H V l P S J z V W 5 r b m 9 3 b i I g L z 4 8 R W 5 0 c n k g V H l w Z T 0 i R m l s b E N v d W 5 0 I i B W Y W x 1 Z T 0 i b D E x N S I g L z 4 8 R W 5 0 c n k g V H l w Z T 0 i R m l s b E N v b H V t b k 5 h b W V z I i B W Y W x 1 Z T 0 i c 1 s m c X V v d D t B d X R o b 3 J z J n F 1 b 3 Q 7 L C Z x d W 9 0 O 1 R p d G x l J n F 1 b 3 Q 7 L C Z x d W 9 0 O 1 B 1 Y m x p Y 2 F 0 a W 9 u J n F 1 b 3 Q 7 L C Z x d W 9 0 O 1 Z v b H V t Z S Z x d W 9 0 O y w m c X V v d D t O d W 1 i Z X I m c X V v d D s s J n F 1 b 3 Q 7 U G F n Z X M m c X V v d D s s J n F 1 b 3 Q 7 W W V h c i Z x d W 9 0 O y w m c X V v d D t Q d W J s a X N o Z X I m c X V v d D t d I i A v P j x F b n R y e S B U e X B l P S J B Z G R l Z F R v R G F 0 Y U 1 v Z G V s I i B W Y W x 1 Z T 0 i b D A i I C 8 + P E V u d H J 5 I F R 5 c G U 9 I k x v Y W R l Z F R v Q W 5 h b H l z a X N T Z X J 2 a W N l c y I g V m F s d W U 9 I m w w 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j a X R h d G l v b n M o M i k v Q X V 0 b 1 J l b W 9 2 Z W R D b 2 x 1 b W 5 z M S 5 7 Q X V 0 a G 9 y c y w w f S Z x d W 9 0 O y w m c X V v d D t T Z W N 0 a W 9 u M S 9 j a X R h d G l v b n M o M i k v Q X V 0 b 1 J l b W 9 2 Z W R D b 2 x 1 b W 5 z M S 5 7 V G l 0 b G U s M X 0 m c X V v d D s s J n F 1 b 3 Q 7 U 2 V j d G l v b j E v Y 2 l 0 Y X R p b 2 5 z K D I p L 0 F 1 d G 9 S Z W 1 v d m V k Q 2 9 s d W 1 u c z E u e 1 B 1 Y m x p Y 2 F 0 a W 9 u L D J 9 J n F 1 b 3 Q 7 L C Z x d W 9 0 O 1 N l Y 3 R p b 2 4 x L 2 N p d G F 0 a W 9 u c y g y K S 9 B d X R v U m V t b 3 Z l Z E N v b H V t b n M x L n t W b 2 x 1 b W U s M 3 0 m c X V v d D s s J n F 1 b 3 Q 7 U 2 V j d G l v b j E v Y 2 l 0 Y X R p b 2 5 z K D I p L 0 F 1 d G 9 S Z W 1 v d m V k Q 2 9 s d W 1 u c z E u e 0 5 1 b W J l c i w 0 f S Z x d W 9 0 O y w m c X V v d D t T Z W N 0 a W 9 u M S 9 j a X R h d G l v b n M o M i k v Q X V 0 b 1 J l b W 9 2 Z W R D b 2 x 1 b W 5 z M S 5 7 U G F n Z X M s N X 0 m c X V v d D s s J n F 1 b 3 Q 7 U 2 V j d G l v b j E v Y 2 l 0 Y X R p b 2 5 z K D I p L 0 F 1 d G 9 S Z W 1 v d m V k Q 2 9 s d W 1 u c z E u e 1 l l Y X I s N n 0 m c X V v d D s s J n F 1 b 3 Q 7 U 2 V j d G l v b j E v Y 2 l 0 Y X R p b 2 5 z K D I p L 0 F 1 d G 9 S Z W 1 v d m V k Q 2 9 s d W 1 u c z E u e 1 B 1 Y m x p c 2 h l c i w 3 f S Z x d W 9 0 O 1 0 s J n F 1 b 3 Q 7 Q 2 9 s d W 1 u Q 2 9 1 b n Q m c X V v d D s 6 O C w m c X V v d D t L Z X l D b 2 x 1 b W 5 O Y W 1 l c y Z x d W 9 0 O z p b X S w m c X V v d D t D b 2 x 1 b W 5 J Z G V u d G l 0 a W V z J n F 1 b 3 Q 7 O l s m c X V v d D t T Z W N 0 a W 9 u M S 9 j a X R h d G l v b n M o M i k v Q X V 0 b 1 J l b W 9 2 Z W R D b 2 x 1 b W 5 z M S 5 7 Q X V 0 a G 9 y c y w w f S Z x d W 9 0 O y w m c X V v d D t T Z W N 0 a W 9 u M S 9 j a X R h d G l v b n M o M i k v Q X V 0 b 1 J l b W 9 2 Z W R D b 2 x 1 b W 5 z M S 5 7 V G l 0 b G U s M X 0 m c X V v d D s s J n F 1 b 3 Q 7 U 2 V j d G l v b j E v Y 2 l 0 Y X R p b 2 5 z K D I p L 0 F 1 d G 9 S Z W 1 v d m V k Q 2 9 s d W 1 u c z E u e 1 B 1 Y m x p Y 2 F 0 a W 9 u L D J 9 J n F 1 b 3 Q 7 L C Z x d W 9 0 O 1 N l Y 3 R p b 2 4 x L 2 N p d G F 0 a W 9 u c y g y K S 9 B d X R v U m V t b 3 Z l Z E N v b H V t b n M x L n t W b 2 x 1 b W U s M 3 0 m c X V v d D s s J n F 1 b 3 Q 7 U 2 V j d G l v b j E v Y 2 l 0 Y X R p b 2 5 z K D I p L 0 F 1 d G 9 S Z W 1 v d m V k Q 2 9 s d W 1 u c z E u e 0 5 1 b W J l c i w 0 f S Z x d W 9 0 O y w m c X V v d D t T Z W N 0 a W 9 u M S 9 j a X R h d G l v b n M o M i k v Q X V 0 b 1 J l b W 9 2 Z W R D b 2 x 1 b W 5 z M S 5 7 U G F n Z X M s N X 0 m c X V v d D s s J n F 1 b 3 Q 7 U 2 V j d G l v b j E v Y 2 l 0 Y X R p b 2 5 z K D I p L 0 F 1 d G 9 S Z W 1 v d m V k Q 2 9 s d W 1 u c z E u e 1 l l Y X I s N n 0 m c X V v d D s s J n F 1 b 3 Q 7 U 2 V j d G l v b j E v Y 2 l 0 Y X R p b 2 5 z K D I p L 0 F 1 d G 9 S Z W 1 v d m V k Q 2 9 s d W 1 u c z E u e 1 B 1 Y m x p c 2 h l c i w 3 f S Z x d W 9 0 O 1 0 s J n F 1 b 3 Q 7 U m V s Y X R p b 2 5 z a G l w S W 5 m b y Z x d W 9 0 O z p b X X 0 i I C 8 + P C 9 T d G F i b G V F b n R y a W V z P j w v S X R l b T 4 8 S X R l b T 4 8 S X R l b U x v Y 2 F 0 a W 9 u P j x J d G V t V H l w Z T 5 G b 3 J t d W x h P C 9 J d G V t V H l w Z T 4 8 S X R l b V B h d G g + U 2 V j d G l v b j E v Y 2 l 0 Y X R p b 2 5 z J T I w K D M p L 1 F 1 Z W x s Z T w v S X R l b V B h d G g + P C 9 J d G V t T G 9 j Y X R p b 2 4 + P F N 0 Y W J s Z U V u d H J p Z X M g L z 4 8 L 0 l 0 Z W 0 + P E l 0 Z W 0 + P E l 0 Z W 1 M b 2 N h d G l v b j 4 8 S X R l b V R 5 c G U + R m 9 y b X V s Y T w v S X R l b V R 5 c G U + P E l 0 Z W 1 Q Y X R o P l N l Y 3 R p b 2 4 x L 2 N p d G F 0 a W 9 u c y U y M C g z K S 9 I J U M z J U I 2 a G V y J T I w Z 2 V z d H V m d G U l M j B I Z W F k Z X I 8 L 0 l 0 Z W 1 Q Y X R o P j w v S X R l b U x v Y 2 F 0 a W 9 u P j x T d G F i b G V F b n R y a W V z I C 8 + P C 9 J d G V t P j x J d G V t P j x J d G V t T G 9 j Y X R p b 2 4 + P E l 0 Z W 1 U e X B l P k Z v c m 1 1 b G E 8 L 0 l 0 Z W 1 U e X B l P j x J d G V t U G F 0 a D 5 T Z W N 0 a W 9 u M S 9 j a X R h d G l v b n M l M j A o M y k v R 2 U l Q z M l Q T R u Z G V y d G V y J T I w V H l w P C 9 J d G V t U G F 0 a D 4 8 L 0 l 0 Z W 1 M b 2 N h d G l v b j 4 8 U 3 R h Y m x l R W 5 0 c m l l c y A v P j w v S X R l b T 4 8 L 0 l 0 Z W 1 z P j w v T G 9 j Y W x Q Y W N r Y W d l T W V 0 Y W R h d G F G a W x l P h Y A A A B Q S w U G A A A A A A A A A A A A A A A A A A A A A A A A J g E A A A E A A A D Q j J 3 f A R X R E Y x 6 A M B P w p f r A Q A A A A E J a u k w s 9 x L m D h b 6 z k R n m o A A A A A A g A A A A A A E G Y A A A A B A A A g A A A A v c u v l O 8 U W R a U / 9 R p T L j P a Q 6 0 J i r z 0 P q N e N a o O Y O s D w w A A A A A D o A A A A A C A A A g A A A A O H 4 e a L K t 2 z 1 u N Z + w F 0 F j F I N V H A k w V Y y i M 6 b q + O N x o s V Q A A A A c O P u M k S 9 V Y I n A e A P 4 k j B z c b O h C x E s t R r Z 1 Z Q + e 4 q l s y L a s g D Q 6 7 p c r 0 p j / h x A 6 O g K L 4 z e + p E x 7 Y 2 Q 9 V Q C p h c d 3 0 k b E c b Y y o Y s x K c q L H k N + R A A A A A z f b E p r t i E 7 h 3 W v Q J f i 6 5 n G L S s 5 e r r s J + r s U 9 / / F m 4 + b m + O c J J 5 z q g V s f x 2 7 j Q 5 r k 9 T K h k o j q O i v J z a r L q 9 d L f Q = = < / D a t a M a s h u p > 
</file>

<file path=customXml/itemProps1.xml><?xml version="1.0" encoding="utf-8"?>
<ds:datastoreItem xmlns:ds="http://schemas.openxmlformats.org/officeDocument/2006/customXml" ds:itemID="{C740DB04-BE6A-41D3-84EE-4E62592437C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DB - all records</vt:lpstr>
      <vt:lpstr>DB - passed TS &amp; AS</vt:lpstr>
      <vt:lpstr>DB - passed FTS</vt:lpstr>
      <vt:lpstr>BS - all records</vt:lpstr>
      <vt:lpstr>BS - passed TS &amp; AS</vt:lpstr>
      <vt:lpstr>BS - passed FTS</vt:lpstr>
      <vt:lpstr>FS - all records</vt:lpstr>
      <vt:lpstr>FS - passed TS &amp; AS</vt:lpstr>
      <vt:lpstr>FS - passed FTS</vt:lpstr>
      <vt:lpstr>Thematic Analysis</vt:lpstr>
      <vt:lpstr>Opportunities and challenge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Hartmann</dc:creator>
  <cp:lastModifiedBy>Sabine Hartmann</cp:lastModifiedBy>
  <dcterms:created xsi:type="dcterms:W3CDTF">2025-10-18T09:38:34Z</dcterms:created>
  <dcterms:modified xsi:type="dcterms:W3CDTF">2026-06-18T08:15:01Z</dcterms:modified>
</cp:coreProperties>
</file>